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24442391AA9D13691AAFFBD4937F18E62596CBDA" xr6:coauthVersionLast="47" xr6:coauthVersionMax="47" xr10:uidLastSave="{4291C042-059A-46A1-8351-AE48CC180AEE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'2008'!$A$1:$O$31</definedName>
    <definedName name="_xlnm.Print_Area" localSheetId="14">'2009'!$A$1:$O$31</definedName>
    <definedName name="_xlnm.Print_Area" localSheetId="13">'2010'!$A$1:$O$32</definedName>
    <definedName name="_xlnm.Print_Area" localSheetId="12">'2011'!$A$1:$O$34</definedName>
    <definedName name="_xlnm.Print_Area" localSheetId="11">'2012'!$A$1:$O$34</definedName>
    <definedName name="_xlnm.Print_Area" localSheetId="10">'2013'!$A$1:$O$33</definedName>
    <definedName name="_xlnm.Print_Area" localSheetId="9">'2014'!$A$1:$O$34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'2022'!$A$1:$P$34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0" l="1"/>
  <c r="F31" i="50"/>
  <c r="G31" i="50"/>
  <c r="H31" i="50"/>
  <c r="I31" i="50"/>
  <c r="J31" i="50"/>
  <c r="K31" i="50"/>
  <c r="L31" i="50"/>
  <c r="M31" i="50"/>
  <c r="N31" i="50"/>
  <c r="D31" i="50"/>
  <c r="O30" i="50" l="1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8" i="50" l="1"/>
  <c r="P28" i="50" s="1"/>
  <c r="O24" i="50"/>
  <c r="P24" i="50" s="1"/>
  <c r="O22" i="50"/>
  <c r="P22" i="50" s="1"/>
  <c r="O20" i="50"/>
  <c r="P20" i="50" s="1"/>
  <c r="O14" i="50"/>
  <c r="P14" i="50" s="1"/>
  <c r="O11" i="50"/>
  <c r="P11" i="50" s="1"/>
  <c r="O5" i="50"/>
  <c r="P5" i="50" s="1"/>
  <c r="O31" i="50" l="1"/>
  <c r="P31" i="50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F30" i="49" l="1"/>
  <c r="G30" i="49"/>
  <c r="I30" i="49"/>
  <c r="N30" i="49"/>
  <c r="D30" i="49"/>
  <c r="E30" i="49"/>
  <c r="H30" i="49"/>
  <c r="J30" i="49"/>
  <c r="K30" i="49"/>
  <c r="L30" i="49"/>
  <c r="M30" i="49"/>
  <c r="O27" i="49"/>
  <c r="P27" i="49" s="1"/>
  <c r="O24" i="49"/>
  <c r="P24" i="49" s="1"/>
  <c r="O22" i="49"/>
  <c r="P22" i="49" s="1"/>
  <c r="O20" i="49"/>
  <c r="P20" i="49" s="1"/>
  <c r="O14" i="49"/>
  <c r="P14" i="49" s="1"/>
  <c r="O11" i="49"/>
  <c r="P11" i="49" s="1"/>
  <c r="O5" i="49"/>
  <c r="P5" i="49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O28" i="48" s="1"/>
  <c r="P28" i="48" s="1"/>
  <c r="D28" i="48"/>
  <c r="O27" i="48"/>
  <c r="P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/>
  <c r="N22" i="48"/>
  <c r="M22" i="48"/>
  <c r="L22" i="48"/>
  <c r="K22" i="48"/>
  <c r="J22" i="48"/>
  <c r="I22" i="48"/>
  <c r="H22" i="48"/>
  <c r="H31" i="48" s="1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L31" i="48" s="1"/>
  <c r="K11" i="48"/>
  <c r="K31" i="48" s="1"/>
  <c r="J11" i="48"/>
  <c r="I11" i="48"/>
  <c r="H11" i="48"/>
  <c r="G11" i="48"/>
  <c r="F11" i="48"/>
  <c r="E11" i="48"/>
  <c r="D11" i="48"/>
  <c r="O10" i="48"/>
  <c r="P10" i="48" s="1"/>
  <c r="O9" i="48"/>
  <c r="P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31" i="48" s="1"/>
  <c r="H5" i="48"/>
  <c r="G5" i="48"/>
  <c r="F5" i="48"/>
  <c r="F31" i="48" s="1"/>
  <c r="E5" i="48"/>
  <c r="E31" i="48" s="1"/>
  <c r="D5" i="48"/>
  <c r="D31" i="48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/>
  <c r="N16" i="46"/>
  <c r="O16" i="46" s="1"/>
  <c r="N15" i="46"/>
  <c r="O15" i="46" s="1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M11" i="46"/>
  <c r="L11" i="46"/>
  <c r="K11" i="46"/>
  <c r="J11" i="46"/>
  <c r="I11" i="46"/>
  <c r="H11" i="46"/>
  <c r="N11" i="46" s="1"/>
  <c r="O11" i="46" s="1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31" i="46" s="1"/>
  <c r="D5" i="46"/>
  <c r="M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F31" i="45" s="1"/>
  <c r="E11" i="45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1" i="45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F31" i="44" s="1"/>
  <c r="E20" i="44"/>
  <c r="D20" i="44"/>
  <c r="N20" i="44" s="1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31" i="44" s="1"/>
  <c r="L5" i="44"/>
  <c r="K5" i="44"/>
  <c r="J5" i="44"/>
  <c r="J31" i="44" s="1"/>
  <c r="I5" i="44"/>
  <c r="H5" i="44"/>
  <c r="G5" i="44"/>
  <c r="F5" i="44"/>
  <c r="E5" i="44"/>
  <c r="D5" i="44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N22" i="43" s="1"/>
  <c r="O22" i="43" s="1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N14" i="43" s="1"/>
  <c r="O14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31" i="43" s="1"/>
  <c r="G5" i="43"/>
  <c r="G31" i="43" s="1"/>
  <c r="F5" i="43"/>
  <c r="E5" i="43"/>
  <c r="D5" i="43"/>
  <c r="D31" i="43" s="1"/>
  <c r="G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J31" i="42" s="1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1" i="42" s="1"/>
  <c r="D5" i="42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N20" i="41" s="1"/>
  <c r="O20" i="41" s="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M31" i="41" s="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31" i="41" s="1"/>
  <c r="G5" i="41"/>
  <c r="F5" i="41"/>
  <c r="E5" i="41"/>
  <c r="D5" i="4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I28" i="40" s="1"/>
  <c r="H5" i="40"/>
  <c r="G5" i="40"/>
  <c r="F5" i="40"/>
  <c r="E5" i="40"/>
  <c r="D5" i="40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N19" i="39" s="1"/>
  <c r="O19" i="39" s="1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H30" i="39" s="1"/>
  <c r="G13" i="39"/>
  <c r="F13" i="39"/>
  <c r="E13" i="39"/>
  <c r="D13" i="39"/>
  <c r="N12" i="39"/>
  <c r="O12" i="39"/>
  <c r="M11" i="39"/>
  <c r="L11" i="39"/>
  <c r="K11" i="39"/>
  <c r="J11" i="39"/>
  <c r="I11" i="39"/>
  <c r="H11" i="39"/>
  <c r="G11" i="39"/>
  <c r="F11" i="39"/>
  <c r="E11" i="39"/>
  <c r="E30" i="39" s="1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30" i="39" s="1"/>
  <c r="L5" i="39"/>
  <c r="K5" i="39"/>
  <c r="J5" i="39"/>
  <c r="I5" i="39"/>
  <c r="H5" i="39"/>
  <c r="G5" i="39"/>
  <c r="F5" i="39"/>
  <c r="E5" i="39"/>
  <c r="D5" i="39"/>
  <c r="N28" i="38"/>
  <c r="O28" i="38" s="1"/>
  <c r="M27" i="38"/>
  <c r="L27" i="38"/>
  <c r="K27" i="38"/>
  <c r="J27" i="38"/>
  <c r="I27" i="38"/>
  <c r="H27" i="38"/>
  <c r="G27" i="38"/>
  <c r="F27" i="38"/>
  <c r="E27" i="38"/>
  <c r="N27" i="38" s="1"/>
  <c r="O27" i="38" s="1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M11" i="38"/>
  <c r="L11" i="38"/>
  <c r="K11" i="38"/>
  <c r="J11" i="38"/>
  <c r="I11" i="38"/>
  <c r="H11" i="38"/>
  <c r="G11" i="38"/>
  <c r="G29" i="38" s="1"/>
  <c r="F11" i="38"/>
  <c r="E11" i="38"/>
  <c r="D11" i="38"/>
  <c r="N10" i="38"/>
  <c r="O10" i="38" s="1"/>
  <c r="N9" i="38"/>
  <c r="O9" i="38" s="1"/>
  <c r="N8" i="38"/>
  <c r="O8" i="38" s="1"/>
  <c r="N7" i="38"/>
  <c r="O7" i="38"/>
  <c r="N6" i="38"/>
  <c r="O6" i="38" s="1"/>
  <c r="M5" i="38"/>
  <c r="M29" i="38"/>
  <c r="L5" i="38"/>
  <c r="L29" i="38" s="1"/>
  <c r="K5" i="38"/>
  <c r="K29" i="38" s="1"/>
  <c r="J5" i="38"/>
  <c r="I5" i="38"/>
  <c r="H5" i="38"/>
  <c r="G5" i="38"/>
  <c r="F5" i="38"/>
  <c r="F29" i="38" s="1"/>
  <c r="E5" i="38"/>
  <c r="D5" i="38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L27" i="37" s="1"/>
  <c r="K5" i="37"/>
  <c r="J5" i="37"/>
  <c r="I5" i="37"/>
  <c r="H5" i="37"/>
  <c r="H27" i="37" s="1"/>
  <c r="G5" i="37"/>
  <c r="F5" i="37"/>
  <c r="E5" i="37"/>
  <c r="D5" i="37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/>
  <c r="M25" i="36"/>
  <c r="L25" i="36"/>
  <c r="L30" i="36" s="1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N23" i="36"/>
  <c r="O23" i="36" s="1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M11" i="36"/>
  <c r="M30" i="36" s="1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I30" i="36" s="1"/>
  <c r="H5" i="36"/>
  <c r="G5" i="36"/>
  <c r="F5" i="36"/>
  <c r="F30" i="36"/>
  <c r="E5" i="36"/>
  <c r="E30" i="36" s="1"/>
  <c r="D5" i="36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N23" i="34" s="1"/>
  <c r="O23" i="34" s="1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I28" i="34" s="1"/>
  <c r="H19" i="34"/>
  <c r="G19" i="34"/>
  <c r="F19" i="34"/>
  <c r="N19" i="34"/>
  <c r="O19" i="34" s="1"/>
  <c r="E19" i="34"/>
  <c r="D19" i="34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J11" i="34"/>
  <c r="I11" i="34"/>
  <c r="H11" i="34"/>
  <c r="G11" i="34"/>
  <c r="G28" i="34" s="1"/>
  <c r="F11" i="34"/>
  <c r="E11" i="34"/>
  <c r="D11" i="34"/>
  <c r="N10" i="34"/>
  <c r="O10" i="34" s="1"/>
  <c r="N9" i="34"/>
  <c r="O9" i="34"/>
  <c r="N8" i="34"/>
  <c r="O8" i="34" s="1"/>
  <c r="N7" i="34"/>
  <c r="O7" i="34"/>
  <c r="N6" i="34"/>
  <c r="O6" i="34" s="1"/>
  <c r="M5" i="34"/>
  <c r="M28" i="34" s="1"/>
  <c r="L5" i="34"/>
  <c r="L28" i="34" s="1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G27" i="33" s="1"/>
  <c r="H19" i="33"/>
  <c r="I19" i="33"/>
  <c r="J19" i="33"/>
  <c r="J27" i="33" s="1"/>
  <c r="K19" i="33"/>
  <c r="L19" i="33"/>
  <c r="M19" i="33"/>
  <c r="E13" i="33"/>
  <c r="F13" i="33"/>
  <c r="G13" i="33"/>
  <c r="H13" i="33"/>
  <c r="I13" i="33"/>
  <c r="N13" i="33" s="1"/>
  <c r="O13" i="33" s="1"/>
  <c r="J13" i="33"/>
  <c r="K13" i="33"/>
  <c r="L13" i="33"/>
  <c r="M13" i="33"/>
  <c r="E11" i="33"/>
  <c r="F11" i="33"/>
  <c r="G11" i="33"/>
  <c r="H11" i="33"/>
  <c r="I11" i="33"/>
  <c r="J11" i="33"/>
  <c r="K11" i="33"/>
  <c r="L11" i="33"/>
  <c r="L27" i="33" s="1"/>
  <c r="M11" i="33"/>
  <c r="E5" i="33"/>
  <c r="F5" i="33"/>
  <c r="G5" i="33"/>
  <c r="H5" i="33"/>
  <c r="I5" i="33"/>
  <c r="J5" i="33"/>
  <c r="K5" i="33"/>
  <c r="K27" i="33" s="1"/>
  <c r="L5" i="33"/>
  <c r="M5" i="33"/>
  <c r="D23" i="33"/>
  <c r="N23" i="33" s="1"/>
  <c r="O23" i="33" s="1"/>
  <c r="D19" i="33"/>
  <c r="D13" i="33"/>
  <c r="D11" i="33"/>
  <c r="D5" i="33"/>
  <c r="N26" i="33"/>
  <c r="O26" i="33" s="1"/>
  <c r="N24" i="33"/>
  <c r="O24" i="33" s="1"/>
  <c r="D21" i="33"/>
  <c r="N21" i="33" s="1"/>
  <c r="O21" i="33" s="1"/>
  <c r="N22" i="33"/>
  <c r="O22" i="33" s="1"/>
  <c r="N20" i="33"/>
  <c r="O20" i="33" s="1"/>
  <c r="N7" i="33"/>
  <c r="O7" i="33" s="1"/>
  <c r="N8" i="33"/>
  <c r="O8" i="33" s="1"/>
  <c r="N9" i="33"/>
  <c r="O9" i="33"/>
  <c r="N10" i="33"/>
  <c r="O10" i="33" s="1"/>
  <c r="N6" i="33"/>
  <c r="O6" i="33" s="1"/>
  <c r="N14" i="33"/>
  <c r="O14" i="33"/>
  <c r="N15" i="33"/>
  <c r="O15" i="33" s="1"/>
  <c r="N16" i="33"/>
  <c r="O16" i="33" s="1"/>
  <c r="N17" i="33"/>
  <c r="O17" i="33"/>
  <c r="N18" i="33"/>
  <c r="O18" i="33"/>
  <c r="N12" i="33"/>
  <c r="O12" i="33"/>
  <c r="N21" i="38"/>
  <c r="O21" i="38" s="1"/>
  <c r="D29" i="38"/>
  <c r="N28" i="41"/>
  <c r="O28" i="41" s="1"/>
  <c r="N20" i="42"/>
  <c r="O20" i="42" s="1"/>
  <c r="N28" i="42"/>
  <c r="O28" i="42" s="1"/>
  <c r="N5" i="42"/>
  <c r="O5" i="42" s="1"/>
  <c r="N22" i="45"/>
  <c r="O22" i="45" s="1"/>
  <c r="N28" i="45"/>
  <c r="O28" i="45" s="1"/>
  <c r="N5" i="45"/>
  <c r="O5" i="45" s="1"/>
  <c r="N20" i="46"/>
  <c r="O20" i="46" s="1"/>
  <c r="O20" i="48"/>
  <c r="P20" i="48" s="1"/>
  <c r="O24" i="48"/>
  <c r="P24" i="48" s="1"/>
  <c r="G27" i="37" l="1"/>
  <c r="N23" i="39"/>
  <c r="O23" i="39" s="1"/>
  <c r="N14" i="42"/>
  <c r="O14" i="42" s="1"/>
  <c r="N11" i="43"/>
  <c r="O11" i="43" s="1"/>
  <c r="N24" i="46"/>
  <c r="O24" i="46" s="1"/>
  <c r="I31" i="41"/>
  <c r="I31" i="44"/>
  <c r="N24" i="45"/>
  <c r="O24" i="45" s="1"/>
  <c r="K27" i="37"/>
  <c r="H29" i="38"/>
  <c r="E28" i="40"/>
  <c r="O11" i="48"/>
  <c r="P11" i="48" s="1"/>
  <c r="N13" i="34"/>
  <c r="O13" i="34" s="1"/>
  <c r="J29" i="38"/>
  <c r="I30" i="39"/>
  <c r="D28" i="40"/>
  <c r="K31" i="41"/>
  <c r="N5" i="44"/>
  <c r="O5" i="44" s="1"/>
  <c r="N24" i="44"/>
  <c r="O24" i="44" s="1"/>
  <c r="G31" i="48"/>
  <c r="J31" i="48"/>
  <c r="N11" i="35"/>
  <c r="O11" i="35" s="1"/>
  <c r="G30" i="36"/>
  <c r="N11" i="40"/>
  <c r="O11" i="40" s="1"/>
  <c r="N22" i="42"/>
  <c r="O22" i="42" s="1"/>
  <c r="L31" i="44"/>
  <c r="H31" i="44"/>
  <c r="D31" i="46"/>
  <c r="F30" i="35"/>
  <c r="M27" i="37"/>
  <c r="N11" i="39"/>
  <c r="O11" i="39" s="1"/>
  <c r="N13" i="39"/>
  <c r="O13" i="39" s="1"/>
  <c r="G28" i="40"/>
  <c r="F31" i="46"/>
  <c r="J30" i="36"/>
  <c r="N23" i="37"/>
  <c r="O23" i="37" s="1"/>
  <c r="H28" i="40"/>
  <c r="N14" i="41"/>
  <c r="O14" i="41" s="1"/>
  <c r="D31" i="42"/>
  <c r="N31" i="42" s="1"/>
  <c r="O31" i="42" s="1"/>
  <c r="I31" i="43"/>
  <c r="N20" i="43"/>
  <c r="O20" i="43" s="1"/>
  <c r="N11" i="45"/>
  <c r="O11" i="45" s="1"/>
  <c r="G31" i="46"/>
  <c r="J31" i="46"/>
  <c r="D28" i="34"/>
  <c r="D27" i="33"/>
  <c r="N22" i="35"/>
  <c r="O22" i="35" s="1"/>
  <c r="N28" i="35"/>
  <c r="O28" i="35" s="1"/>
  <c r="N13" i="37"/>
  <c r="O13" i="37" s="1"/>
  <c r="I27" i="37"/>
  <c r="K28" i="40"/>
  <c r="L31" i="41"/>
  <c r="J31" i="43"/>
  <c r="H31" i="46"/>
  <c r="K31" i="46"/>
  <c r="N22" i="46"/>
  <c r="O22" i="46" s="1"/>
  <c r="J27" i="37"/>
  <c r="N24" i="41"/>
  <c r="O24" i="41" s="1"/>
  <c r="F31" i="42"/>
  <c r="K31" i="43"/>
  <c r="F31" i="43"/>
  <c r="G31" i="45"/>
  <c r="I31" i="46"/>
  <c r="M31" i="48"/>
  <c r="O31" i="48" s="1"/>
  <c r="P31" i="48" s="1"/>
  <c r="M27" i="33"/>
  <c r="N27" i="39"/>
  <c r="O27" i="39" s="1"/>
  <c r="J28" i="40"/>
  <c r="N19" i="40"/>
  <c r="O19" i="40" s="1"/>
  <c r="L28" i="40"/>
  <c r="N11" i="42"/>
  <c r="O11" i="42" s="1"/>
  <c r="L31" i="43"/>
  <c r="N28" i="43"/>
  <c r="O28" i="43" s="1"/>
  <c r="E31" i="45"/>
  <c r="N31" i="45" s="1"/>
  <c r="O31" i="45" s="1"/>
  <c r="N28" i="46"/>
  <c r="O28" i="46" s="1"/>
  <c r="N31" i="48"/>
  <c r="K28" i="34"/>
  <c r="E30" i="35"/>
  <c r="N20" i="36"/>
  <c r="O20" i="36" s="1"/>
  <c r="H30" i="35"/>
  <c r="N13" i="36"/>
  <c r="O13" i="36" s="1"/>
  <c r="N5" i="38"/>
  <c r="O5" i="38" s="1"/>
  <c r="N11" i="38"/>
  <c r="O11" i="38" s="1"/>
  <c r="E29" i="38"/>
  <c r="F30" i="39"/>
  <c r="H31" i="42"/>
  <c r="M31" i="43"/>
  <c r="N11" i="44"/>
  <c r="O11" i="44" s="1"/>
  <c r="N5" i="46"/>
  <c r="O5" i="46" s="1"/>
  <c r="N21" i="34"/>
  <c r="O21" i="34" s="1"/>
  <c r="I30" i="35"/>
  <c r="L30" i="35"/>
  <c r="N25" i="36"/>
  <c r="O25" i="36" s="1"/>
  <c r="G30" i="39"/>
  <c r="I31" i="42"/>
  <c r="M31" i="42"/>
  <c r="E31" i="44"/>
  <c r="N22" i="44"/>
  <c r="O22" i="44" s="1"/>
  <c r="O14" i="48"/>
  <c r="P14" i="48" s="1"/>
  <c r="H31" i="45"/>
  <c r="M28" i="40"/>
  <c r="K30" i="35"/>
  <c r="K31" i="42"/>
  <c r="G31" i="44"/>
  <c r="I31" i="45"/>
  <c r="N11" i="34"/>
  <c r="O11" i="34" s="1"/>
  <c r="J30" i="35"/>
  <c r="N26" i="34"/>
  <c r="O26" i="34" s="1"/>
  <c r="N13" i="35"/>
  <c r="O13" i="35" s="1"/>
  <c r="N24" i="35"/>
  <c r="O24" i="35" s="1"/>
  <c r="N11" i="37"/>
  <c r="O11" i="37" s="1"/>
  <c r="N21" i="37"/>
  <c r="O21" i="37" s="1"/>
  <c r="N23" i="40"/>
  <c r="O23" i="40" s="1"/>
  <c r="L31" i="42"/>
  <c r="J31" i="45"/>
  <c r="H30" i="36"/>
  <c r="E28" i="34"/>
  <c r="K31" i="45"/>
  <c r="H27" i="33"/>
  <c r="J30" i="39"/>
  <c r="D31" i="41"/>
  <c r="N24" i="42"/>
  <c r="O24" i="42" s="1"/>
  <c r="D31" i="44"/>
  <c r="F28" i="34"/>
  <c r="N20" i="35"/>
  <c r="O20" i="35" s="1"/>
  <c r="M30" i="35"/>
  <c r="K30" i="36"/>
  <c r="F27" i="37"/>
  <c r="I29" i="38"/>
  <c r="K30" i="39"/>
  <c r="E31" i="41"/>
  <c r="N11" i="41"/>
  <c r="O11" i="41" s="1"/>
  <c r="N28" i="44"/>
  <c r="O28" i="44" s="1"/>
  <c r="L31" i="45"/>
  <c r="J28" i="34"/>
  <c r="I27" i="33"/>
  <c r="E27" i="33"/>
  <c r="N5" i="34"/>
  <c r="O5" i="34" s="1"/>
  <c r="F27" i="33"/>
  <c r="G30" i="35"/>
  <c r="E27" i="37"/>
  <c r="N19" i="38"/>
  <c r="O19" i="38" s="1"/>
  <c r="L30" i="39"/>
  <c r="F31" i="41"/>
  <c r="J31" i="41"/>
  <c r="N22" i="41"/>
  <c r="O22" i="41" s="1"/>
  <c r="N14" i="45"/>
  <c r="O14" i="45" s="1"/>
  <c r="L31" i="46"/>
  <c r="N5" i="43"/>
  <c r="O5" i="43" s="1"/>
  <c r="H28" i="34"/>
  <c r="N11" i="36"/>
  <c r="O11" i="36" s="1"/>
  <c r="N25" i="37"/>
  <c r="O25" i="37" s="1"/>
  <c r="G31" i="41"/>
  <c r="N20" i="45"/>
  <c r="O20" i="45" s="1"/>
  <c r="M31" i="46"/>
  <c r="O30" i="49"/>
  <c r="P30" i="49" s="1"/>
  <c r="N29" i="38"/>
  <c r="O29" i="38" s="1"/>
  <c r="N31" i="41"/>
  <c r="O31" i="41" s="1"/>
  <c r="N31" i="46"/>
  <c r="O31" i="46" s="1"/>
  <c r="D30" i="36"/>
  <c r="E31" i="43"/>
  <c r="N5" i="37"/>
  <c r="O5" i="37" s="1"/>
  <c r="N5" i="40"/>
  <c r="O5" i="40" s="1"/>
  <c r="N11" i="33"/>
  <c r="O11" i="33" s="1"/>
  <c r="N5" i="35"/>
  <c r="O5" i="35" s="1"/>
  <c r="N5" i="36"/>
  <c r="O5" i="36" s="1"/>
  <c r="D30" i="39"/>
  <c r="D30" i="35"/>
  <c r="F28" i="40"/>
  <c r="O22" i="48"/>
  <c r="P22" i="48" s="1"/>
  <c r="N5" i="41"/>
  <c r="O5" i="41" s="1"/>
  <c r="N5" i="39"/>
  <c r="O5" i="39" s="1"/>
  <c r="K31" i="44"/>
  <c r="O5" i="48"/>
  <c r="P5" i="48" s="1"/>
  <c r="N5" i="33"/>
  <c r="O5" i="33" s="1"/>
  <c r="N19" i="33"/>
  <c r="O19" i="33" s="1"/>
  <c r="D27" i="37"/>
  <c r="N27" i="37" s="1"/>
  <c r="O27" i="37" s="1"/>
  <c r="N19" i="37"/>
  <c r="O19" i="37" s="1"/>
  <c r="N31" i="44" l="1"/>
  <c r="O31" i="44" s="1"/>
  <c r="N27" i="33"/>
  <c r="O27" i="33" s="1"/>
  <c r="N30" i="35"/>
  <c r="O30" i="35" s="1"/>
  <c r="N30" i="39"/>
  <c r="O30" i="39" s="1"/>
  <c r="N28" i="34"/>
  <c r="O28" i="34" s="1"/>
  <c r="N28" i="40"/>
  <c r="O28" i="40" s="1"/>
  <c r="N31" i="43"/>
  <c r="O31" i="43" s="1"/>
  <c r="N30" i="36"/>
  <c r="O30" i="36" s="1"/>
</calcChain>
</file>

<file path=xl/sharedStrings.xml><?xml version="1.0" encoding="utf-8"?>
<sst xmlns="http://schemas.openxmlformats.org/spreadsheetml/2006/main" count="782" uniqueCount="94">
  <si>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</si>
  <si>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</si>
  <si>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</si>
  <si>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</si>
  <si>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</si>
  <si>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</si>
  <si>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</si>
  <si>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</si>
  <si>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</si>
  <si>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</si>
  <si>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</si>
  <si>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</si>
  <si>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</si>
  <si>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</si>
  <si>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</si>
  <si>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</si>
  <si>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</si>
  <si>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</si>
  <si>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</si>
  <si>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</si>
  <si>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</si>
  <si>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</si>
  <si>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</si>
  <si>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</si>
  <si>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</si>
  <si>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</si>
  <si>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</si>
  <si>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</si>
  <si>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</si>
  <si>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</si>
  <si>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</si>
  <si>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</si>
  <si>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</si>
  <si>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</si>
  <si>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</si>
  <si>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</si>
  <si>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</si>
  <si>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</si>
  <si>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</si>
  <si>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</si>
  <si>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</si>
  <si>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Inverness Expenditures Reported by Account Code and Fund Type</t>
  </si>
  <si>
    <t>Local Fiscal Year Ended September 30, 2010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</si>
  <si>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</si>
  <si>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</si>
  <si>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</si>
  <si>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</si>
  <si>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</si>
  <si>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Industry Development</t>
  </si>
  <si>
    <t>Cultural Services</t>
  </si>
  <si>
    <t>2011 Municipal Population:</t>
  </si>
  <si>
    <t>Local Fiscal Year Ended September 30, 2012</t>
  </si>
  <si>
    <t>Other Transportation Systems /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</si>
  <si>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</si>
  <si>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</si>
  <si>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</si>
  <si>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</si>
  <si>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</si>
  <si>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</si>
  <si>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</si>
  <si>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</si>
  <si>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</si>
  <si>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</si>
  <si>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</si>
  <si>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</si>
  <si>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</si>
  <si>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Installment Purchase Acquisitions</t>
  </si>
  <si>
    <t>2014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</si>
  <si>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</si>
  <si>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</si>
  <si>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</si>
  <si>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2015</t>
  </si>
  <si>
    <t>Fire Control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</si>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</sst>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07B7-12A7-4B86-9056-C3E297AA6BF1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2422253</v>
      </c>
      <c r="E5" s="103">
        <f>SUM(E6:E10)</f>
        <v>36</v>
      </c>
      <c r="F5" s="103">
        <f>SUM(F6:F10)</f>
        <v>0</v>
      </c>
      <c r="G5" s="103">
        <f>SUM(G6:G10)</f>
        <v>45808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2468097</v>
      </c>
      <c r="P5" s="105">
        <f>(O5/P$33)</f>
        <v>314.00725190839694</v>
      </c>
      <c r="Q5" s="106"/>
    </row>
    <row r="6" spans="1:134">
      <c r="A6" s="108"/>
      <c r="B6" s="109">
        <v>511</v>
      </c>
      <c r="C6" s="110" t="s">
        <v>19</v>
      </c>
      <c r="D6" s="111">
        <v>116682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116682</v>
      </c>
      <c r="P6" s="112">
        <f>(O6/P$33)</f>
        <v>14.845038167938931</v>
      </c>
      <c r="Q6" s="113"/>
    </row>
    <row r="7" spans="1:134">
      <c r="A7" s="108"/>
      <c r="B7" s="109">
        <v>512</v>
      </c>
      <c r="C7" s="110" t="s">
        <v>20</v>
      </c>
      <c r="D7" s="111">
        <v>589557</v>
      </c>
      <c r="E7" s="111">
        <v>0</v>
      </c>
      <c r="F7" s="111">
        <v>0</v>
      </c>
      <c r="G7" s="111">
        <v>8385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597942</v>
      </c>
      <c r="P7" s="112">
        <f>(O7/P$33)</f>
        <v>76.074045801526722</v>
      </c>
      <c r="Q7" s="113"/>
    </row>
    <row r="8" spans="1:134">
      <c r="A8" s="108"/>
      <c r="B8" s="109">
        <v>513</v>
      </c>
      <c r="C8" s="110" t="s">
        <v>21</v>
      </c>
      <c r="D8" s="111">
        <v>486823</v>
      </c>
      <c r="E8" s="111">
        <v>0</v>
      </c>
      <c r="F8" s="111">
        <v>0</v>
      </c>
      <c r="G8" s="111">
        <v>37423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524246</v>
      </c>
      <c r="P8" s="112">
        <f>(O8/P$33)</f>
        <v>66.697964376590335</v>
      </c>
      <c r="Q8" s="113"/>
    </row>
    <row r="9" spans="1:134">
      <c r="A9" s="108"/>
      <c r="B9" s="109">
        <v>515</v>
      </c>
      <c r="C9" s="110" t="s">
        <v>22</v>
      </c>
      <c r="D9" s="111">
        <v>455150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455150</v>
      </c>
      <c r="P9" s="112">
        <f>(O9/P$33)</f>
        <v>57.907124681933844</v>
      </c>
      <c r="Q9" s="113"/>
    </row>
    <row r="10" spans="1:134">
      <c r="A10" s="108"/>
      <c r="B10" s="109">
        <v>519</v>
      </c>
      <c r="C10" s="110" t="s">
        <v>23</v>
      </c>
      <c r="D10" s="111">
        <v>774041</v>
      </c>
      <c r="E10" s="111">
        <v>36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774077</v>
      </c>
      <c r="P10" s="112">
        <f>(O10/P$33)</f>
        <v>98.48307888040712</v>
      </c>
      <c r="Q10" s="113"/>
    </row>
    <row r="11" spans="1:134" ht="15.75">
      <c r="A11" s="114" t="s">
        <v>24</v>
      </c>
      <c r="B11" s="115"/>
      <c r="C11" s="116"/>
      <c r="D11" s="117">
        <f>SUM(D12:D13)</f>
        <v>1865768</v>
      </c>
      <c r="E11" s="117">
        <f>SUM(E12:E13)</f>
        <v>0</v>
      </c>
      <c r="F11" s="117">
        <f>SUM(F12:F13)</f>
        <v>0</v>
      </c>
      <c r="G11" s="117">
        <f>SUM(G12:G13)</f>
        <v>85255</v>
      </c>
      <c r="H11" s="117">
        <f>SUM(H12:H13)</f>
        <v>0</v>
      </c>
      <c r="I11" s="117">
        <f>SUM(I12:I13)</f>
        <v>0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1951023</v>
      </c>
      <c r="P11" s="119">
        <f>(O11/P$33)</f>
        <v>248.22175572519083</v>
      </c>
      <c r="Q11" s="120"/>
    </row>
    <row r="12" spans="1:134">
      <c r="A12" s="108"/>
      <c r="B12" s="109">
        <v>521</v>
      </c>
      <c r="C12" s="110" t="s">
        <v>25</v>
      </c>
      <c r="D12" s="111">
        <v>1205440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1205440</v>
      </c>
      <c r="P12" s="112">
        <f>(O12/P$33)</f>
        <v>153.36386768447838</v>
      </c>
      <c r="Q12" s="113"/>
    </row>
    <row r="13" spans="1:134">
      <c r="A13" s="108"/>
      <c r="B13" s="109">
        <v>522</v>
      </c>
      <c r="C13" s="110" t="s">
        <v>72</v>
      </c>
      <c r="D13" s="111">
        <v>660328</v>
      </c>
      <c r="E13" s="111">
        <v>0</v>
      </c>
      <c r="F13" s="111">
        <v>0</v>
      </c>
      <c r="G13" s="111">
        <v>85255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745583</v>
      </c>
      <c r="P13" s="112">
        <f>(O13/P$33)</f>
        <v>94.857888040712467</v>
      </c>
      <c r="Q13" s="113"/>
    </row>
    <row r="14" spans="1:134" ht="15.75">
      <c r="A14" s="114" t="s">
        <v>26</v>
      </c>
      <c r="B14" s="115"/>
      <c r="C14" s="116"/>
      <c r="D14" s="117">
        <f>SUM(D15:D19)</f>
        <v>1361330</v>
      </c>
      <c r="E14" s="117">
        <f>SUM(E15:E19)</f>
        <v>0</v>
      </c>
      <c r="F14" s="117">
        <f>SUM(F15:F19)</f>
        <v>0</v>
      </c>
      <c r="G14" s="117">
        <f>SUM(G15:G19)</f>
        <v>0</v>
      </c>
      <c r="H14" s="117">
        <f>SUM(H15:H19)</f>
        <v>0</v>
      </c>
      <c r="I14" s="117">
        <f>SUM(I15:I19)</f>
        <v>3754182</v>
      </c>
      <c r="J14" s="117">
        <f>SUM(J15:J19)</f>
        <v>0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5115512</v>
      </c>
      <c r="P14" s="119">
        <f>(O14/P$33)</f>
        <v>650.82849872773534</v>
      </c>
      <c r="Q14" s="120"/>
    </row>
    <row r="15" spans="1:134">
      <c r="A15" s="108"/>
      <c r="B15" s="109">
        <v>533</v>
      </c>
      <c r="C15" s="110" t="s">
        <v>27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890690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7" si="2">SUM(D15:N15)</f>
        <v>890690</v>
      </c>
      <c r="P15" s="112">
        <f>(O15/P$33)</f>
        <v>113.31933842239185</v>
      </c>
      <c r="Q15" s="113"/>
    </row>
    <row r="16" spans="1:134">
      <c r="A16" s="108"/>
      <c r="B16" s="109">
        <v>534</v>
      </c>
      <c r="C16" s="110" t="s">
        <v>28</v>
      </c>
      <c r="D16" s="111">
        <v>1361330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1361330</v>
      </c>
      <c r="P16" s="112">
        <f>(O16/P$33)</f>
        <v>173.19720101781169</v>
      </c>
      <c r="Q16" s="113"/>
    </row>
    <row r="17" spans="1:120">
      <c r="A17" s="108"/>
      <c r="B17" s="109">
        <v>535</v>
      </c>
      <c r="C17" s="110" t="s">
        <v>29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1502586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1502586</v>
      </c>
      <c r="P17" s="112">
        <f>(O17/P$33)</f>
        <v>191.16870229007634</v>
      </c>
      <c r="Q17" s="113"/>
    </row>
    <row r="18" spans="1:120">
      <c r="A18" s="108"/>
      <c r="B18" s="109">
        <v>536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1169942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1169942</v>
      </c>
      <c r="P18" s="112">
        <f>(O18/P$33)</f>
        <v>148.84758269720101</v>
      </c>
      <c r="Q18" s="113"/>
    </row>
    <row r="19" spans="1:120">
      <c r="A19" s="108"/>
      <c r="B19" s="109">
        <v>539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190964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190964</v>
      </c>
      <c r="P19" s="112">
        <f>(O19/P$33)</f>
        <v>24.295674300254454</v>
      </c>
      <c r="Q19" s="113"/>
    </row>
    <row r="20" spans="1:120" ht="15.75">
      <c r="A20" s="114" t="s">
        <v>32</v>
      </c>
      <c r="B20" s="115"/>
      <c r="C20" s="116"/>
      <c r="D20" s="117">
        <f>SUM(D21:D21)</f>
        <v>1089660</v>
      </c>
      <c r="E20" s="117">
        <f>SUM(E21:E21)</f>
        <v>0</v>
      </c>
      <c r="F20" s="117">
        <f>SUM(F21:F21)</f>
        <v>0</v>
      </c>
      <c r="G20" s="117">
        <f>SUM(G21:G21)</f>
        <v>1480095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2569755</v>
      </c>
      <c r="P20" s="119">
        <f>(O20/P$33)</f>
        <v>326.94083969465646</v>
      </c>
      <c r="Q20" s="120"/>
    </row>
    <row r="21" spans="1:120">
      <c r="A21" s="108"/>
      <c r="B21" s="109">
        <v>541</v>
      </c>
      <c r="C21" s="110" t="s">
        <v>33</v>
      </c>
      <c r="D21" s="111">
        <v>1089660</v>
      </c>
      <c r="E21" s="111">
        <v>0</v>
      </c>
      <c r="F21" s="111">
        <v>0</v>
      </c>
      <c r="G21" s="111">
        <v>1480095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2569755</v>
      </c>
      <c r="P21" s="112">
        <f>(O21/P$33)</f>
        <v>326.94083969465646</v>
      </c>
      <c r="Q21" s="113"/>
    </row>
    <row r="22" spans="1:120" ht="15.75">
      <c r="A22" s="114" t="s">
        <v>34</v>
      </c>
      <c r="B22" s="115"/>
      <c r="C22" s="116"/>
      <c r="D22" s="117">
        <f>SUM(D23:D23)</f>
        <v>0</v>
      </c>
      <c r="E22" s="117">
        <f>SUM(E23:E23)</f>
        <v>1042358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1042358</v>
      </c>
      <c r="P22" s="119">
        <f>(O22/P$33)</f>
        <v>132.61552162849873</v>
      </c>
      <c r="Q22" s="120"/>
    </row>
    <row r="23" spans="1:120">
      <c r="A23" s="121"/>
      <c r="B23" s="122">
        <v>552</v>
      </c>
      <c r="C23" s="123" t="s">
        <v>48</v>
      </c>
      <c r="D23" s="111">
        <v>0</v>
      </c>
      <c r="E23" s="111">
        <v>1042358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1042358</v>
      </c>
      <c r="P23" s="112">
        <f>(O23/P$33)</f>
        <v>132.61552162849873</v>
      </c>
      <c r="Q23" s="113"/>
    </row>
    <row r="24" spans="1:120" ht="15.75">
      <c r="A24" s="114" t="s">
        <v>36</v>
      </c>
      <c r="B24" s="115"/>
      <c r="C24" s="116"/>
      <c r="D24" s="117">
        <f>SUM(D25:D27)</f>
        <v>1999851</v>
      </c>
      <c r="E24" s="117">
        <f>SUM(E25:E27)</f>
        <v>0</v>
      </c>
      <c r="F24" s="117">
        <f>SUM(F25:F27)</f>
        <v>0</v>
      </c>
      <c r="G24" s="117">
        <f>SUM(G25:G27)</f>
        <v>279755</v>
      </c>
      <c r="H24" s="117">
        <f>SUM(H25:H27)</f>
        <v>0</v>
      </c>
      <c r="I24" s="117">
        <f>SUM(I25:I27)</f>
        <v>0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>SUM(D24:N24)</f>
        <v>2279606</v>
      </c>
      <c r="P24" s="119">
        <f>(O24/P$33)</f>
        <v>290.02620865139949</v>
      </c>
      <c r="Q24" s="113"/>
    </row>
    <row r="25" spans="1:120">
      <c r="A25" s="108"/>
      <c r="B25" s="109">
        <v>572</v>
      </c>
      <c r="C25" s="110" t="s">
        <v>37</v>
      </c>
      <c r="D25" s="111">
        <v>1290877</v>
      </c>
      <c r="E25" s="111">
        <v>0</v>
      </c>
      <c r="F25" s="111">
        <v>0</v>
      </c>
      <c r="G25" s="111">
        <v>270406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1561283</v>
      </c>
      <c r="P25" s="112">
        <f>(O25/P$33)</f>
        <v>198.63651399491093</v>
      </c>
      <c r="Q25" s="113"/>
    </row>
    <row r="26" spans="1:120">
      <c r="A26" s="108"/>
      <c r="B26" s="109">
        <v>573</v>
      </c>
      <c r="C26" s="110" t="s">
        <v>49</v>
      </c>
      <c r="D26" s="111">
        <v>0</v>
      </c>
      <c r="E26" s="111">
        <v>0</v>
      </c>
      <c r="F26" s="111">
        <v>0</v>
      </c>
      <c r="G26" s="111">
        <v>9349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9349</v>
      </c>
      <c r="P26" s="112">
        <f>(O26/P$33)</f>
        <v>1.189440203562341</v>
      </c>
      <c r="Q26" s="113"/>
    </row>
    <row r="27" spans="1:120">
      <c r="A27" s="108"/>
      <c r="B27" s="109">
        <v>574</v>
      </c>
      <c r="C27" s="110" t="s">
        <v>43</v>
      </c>
      <c r="D27" s="111">
        <v>708974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708974</v>
      </c>
      <c r="P27" s="112">
        <f>(O27/P$33)</f>
        <v>90.200254452926202</v>
      </c>
      <c r="Q27" s="113"/>
    </row>
    <row r="28" spans="1:120" ht="15.75">
      <c r="A28" s="114" t="s">
        <v>39</v>
      </c>
      <c r="B28" s="115"/>
      <c r="C28" s="116"/>
      <c r="D28" s="117">
        <f>SUM(D29:D30)</f>
        <v>1860562</v>
      </c>
      <c r="E28" s="117">
        <f>SUM(E29:E30)</f>
        <v>286516</v>
      </c>
      <c r="F28" s="117">
        <f>SUM(F29:F30)</f>
        <v>0</v>
      </c>
      <c r="G28" s="117">
        <f>SUM(G29:G30)</f>
        <v>2500</v>
      </c>
      <c r="H28" s="117">
        <f>SUM(H29:H30)</f>
        <v>0</v>
      </c>
      <c r="I28" s="117">
        <f>SUM(I29:I30)</f>
        <v>770012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2919590</v>
      </c>
      <c r="P28" s="119">
        <f>(O28/P$33)</f>
        <v>371.44910941475825</v>
      </c>
      <c r="Q28" s="113"/>
    </row>
    <row r="29" spans="1:120">
      <c r="A29" s="108"/>
      <c r="B29" s="109">
        <v>581</v>
      </c>
      <c r="C29" s="110" t="s">
        <v>89</v>
      </c>
      <c r="D29" s="111">
        <v>1860562</v>
      </c>
      <c r="E29" s="111">
        <v>286516</v>
      </c>
      <c r="F29" s="111">
        <v>0</v>
      </c>
      <c r="G29" s="111">
        <v>2500</v>
      </c>
      <c r="H29" s="111">
        <v>0</v>
      </c>
      <c r="I29" s="111">
        <v>752500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2902078</v>
      </c>
      <c r="P29" s="112">
        <f>(O29/P$33)</f>
        <v>369.22111959287531</v>
      </c>
      <c r="Q29" s="113"/>
    </row>
    <row r="30" spans="1:120" ht="15.75" thickBot="1">
      <c r="A30" s="108"/>
      <c r="B30" s="109">
        <v>583</v>
      </c>
      <c r="C30" s="110" t="s">
        <v>66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17512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ref="O30" si="3">SUM(D30:N30)</f>
        <v>17512</v>
      </c>
      <c r="P30" s="112">
        <f>(O30/P$33)</f>
        <v>2.2279898218829515</v>
      </c>
      <c r="Q30" s="113"/>
    </row>
    <row r="31" spans="1:120" ht="16.5" thickBot="1">
      <c r="A31" s="124" t="s">
        <v>10</v>
      </c>
      <c r="B31" s="125"/>
      <c r="C31" s="126"/>
      <c r="D31" s="127">
        <f>SUM(D5,D11,D14,D20,D22,D24,D28)</f>
        <v>10599424</v>
      </c>
      <c r="E31" s="127">
        <f t="shared" ref="E31:N31" si="4">SUM(E5,E11,E14,E20,E22,E24,E28)</f>
        <v>1328910</v>
      </c>
      <c r="F31" s="127">
        <f t="shared" si="4"/>
        <v>0</v>
      </c>
      <c r="G31" s="127">
        <f t="shared" si="4"/>
        <v>1893413</v>
      </c>
      <c r="H31" s="127">
        <f t="shared" si="4"/>
        <v>0</v>
      </c>
      <c r="I31" s="127">
        <f t="shared" si="4"/>
        <v>4524194</v>
      </c>
      <c r="J31" s="127">
        <f t="shared" si="4"/>
        <v>0</v>
      </c>
      <c r="K31" s="127">
        <f t="shared" si="4"/>
        <v>0</v>
      </c>
      <c r="L31" s="127">
        <f t="shared" si="4"/>
        <v>0</v>
      </c>
      <c r="M31" s="127">
        <f t="shared" si="4"/>
        <v>0</v>
      </c>
      <c r="N31" s="127">
        <f t="shared" si="4"/>
        <v>0</v>
      </c>
      <c r="O31" s="127">
        <f>SUM(D31:N31)</f>
        <v>18345941</v>
      </c>
      <c r="P31" s="128">
        <f>(O31/P$33)</f>
        <v>2334.0891857506363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93</v>
      </c>
      <c r="N33" s="139"/>
      <c r="O33" s="139"/>
      <c r="P33" s="137">
        <v>7860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1764467</v>
      </c>
      <c r="E5" s="59">
        <f t="shared" si="0"/>
        <v>0</v>
      </c>
      <c r="F5" s="59">
        <f t="shared" si="0"/>
        <v>0</v>
      </c>
      <c r="G5" s="59">
        <f t="shared" si="0"/>
        <v>1452296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0" si="1">SUM(D5:M5)</f>
        <v>3216763</v>
      </c>
      <c r="O5" s="61">
        <f t="shared" ref="O5:O30" si="2">(N5/O$32)</f>
        <v>447.207423884332</v>
      </c>
      <c r="P5" s="62"/>
    </row>
    <row r="6" spans="1:133">
      <c r="A6" s="64"/>
      <c r="B6" s="65">
        <v>511</v>
      </c>
      <c r="C6" s="66" t="s">
        <v>19</v>
      </c>
      <c r="D6" s="67">
        <v>98082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98082</v>
      </c>
      <c r="O6" s="68">
        <f t="shared" si="2"/>
        <v>13.635756985958571</v>
      </c>
      <c r="P6" s="69"/>
    </row>
    <row r="7" spans="1:133">
      <c r="A7" s="64"/>
      <c r="B7" s="65">
        <v>512</v>
      </c>
      <c r="C7" s="66" t="s">
        <v>20</v>
      </c>
      <c r="D7" s="67">
        <v>545802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545802</v>
      </c>
      <c r="O7" s="68">
        <f t="shared" si="2"/>
        <v>75.879605171694706</v>
      </c>
      <c r="P7" s="69"/>
    </row>
    <row r="8" spans="1:133">
      <c r="A8" s="64"/>
      <c r="B8" s="65">
        <v>513</v>
      </c>
      <c r="C8" s="66" t="s">
        <v>21</v>
      </c>
      <c r="D8" s="67">
        <v>320991</v>
      </c>
      <c r="E8" s="67">
        <v>0</v>
      </c>
      <c r="F8" s="67">
        <v>0</v>
      </c>
      <c r="G8" s="67">
        <v>130134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451125</v>
      </c>
      <c r="O8" s="68">
        <f t="shared" si="2"/>
        <v>62.717225079938828</v>
      </c>
      <c r="P8" s="69"/>
    </row>
    <row r="9" spans="1:133">
      <c r="A9" s="64"/>
      <c r="B9" s="65">
        <v>515</v>
      </c>
      <c r="C9" s="66" t="s">
        <v>22</v>
      </c>
      <c r="D9" s="67">
        <v>188240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188240</v>
      </c>
      <c r="O9" s="68">
        <f t="shared" si="2"/>
        <v>26.169887390518561</v>
      </c>
      <c r="P9" s="69"/>
    </row>
    <row r="10" spans="1:133">
      <c r="A10" s="64"/>
      <c r="B10" s="65">
        <v>519</v>
      </c>
      <c r="C10" s="66" t="s">
        <v>59</v>
      </c>
      <c r="D10" s="67">
        <v>611352</v>
      </c>
      <c r="E10" s="67">
        <v>0</v>
      </c>
      <c r="F10" s="67">
        <v>0</v>
      </c>
      <c r="G10" s="67">
        <v>1322162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1933514</v>
      </c>
      <c r="O10" s="68">
        <f t="shared" si="2"/>
        <v>268.80494925622133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SUM(D12:D12)</f>
        <v>748637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748637</v>
      </c>
      <c r="O11" s="75">
        <f t="shared" si="2"/>
        <v>104.07854858890587</v>
      </c>
      <c r="P11" s="76"/>
    </row>
    <row r="12" spans="1:133">
      <c r="A12" s="64"/>
      <c r="B12" s="65">
        <v>521</v>
      </c>
      <c r="C12" s="66" t="s">
        <v>25</v>
      </c>
      <c r="D12" s="67">
        <v>748637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748637</v>
      </c>
      <c r="O12" s="68">
        <f t="shared" si="2"/>
        <v>104.07854858890587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SUM(D14:D18)</f>
        <v>1014470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3005095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4019565</v>
      </c>
      <c r="O13" s="75">
        <f t="shared" si="2"/>
        <v>558.81621020436535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651685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651685</v>
      </c>
      <c r="O14" s="68">
        <f t="shared" si="2"/>
        <v>90.599888780759073</v>
      </c>
      <c r="P14" s="69"/>
    </row>
    <row r="15" spans="1:133">
      <c r="A15" s="64"/>
      <c r="B15" s="65">
        <v>534</v>
      </c>
      <c r="C15" s="66" t="s">
        <v>60</v>
      </c>
      <c r="D15" s="67">
        <v>1014470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1014470</v>
      </c>
      <c r="O15" s="68">
        <f t="shared" si="2"/>
        <v>141.03572918114833</v>
      </c>
      <c r="P15" s="69"/>
    </row>
    <row r="16" spans="1:133">
      <c r="A16" s="64"/>
      <c r="B16" s="65">
        <v>535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1766372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1766372</v>
      </c>
      <c r="O16" s="68">
        <f t="shared" si="2"/>
        <v>245.56819129709439</v>
      </c>
      <c r="P16" s="69"/>
    </row>
    <row r="17" spans="1:119">
      <c r="A17" s="64"/>
      <c r="B17" s="65">
        <v>536</v>
      </c>
      <c r="C17" s="66" t="s">
        <v>61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549222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549222</v>
      </c>
      <c r="O17" s="68">
        <f t="shared" si="2"/>
        <v>76.355067426664817</v>
      </c>
      <c r="P17" s="69"/>
    </row>
    <row r="18" spans="1:119">
      <c r="A18" s="64"/>
      <c r="B18" s="65">
        <v>539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37816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37816</v>
      </c>
      <c r="O18" s="68">
        <f t="shared" si="2"/>
        <v>5.2573335186987347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SUM(D20:D20)</f>
        <v>529425</v>
      </c>
      <c r="E19" s="73">
        <f t="shared" si="5"/>
        <v>0</v>
      </c>
      <c r="F19" s="73">
        <f t="shared" si="5"/>
        <v>0</v>
      </c>
      <c r="G19" s="73">
        <f t="shared" si="5"/>
        <v>533980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1063405</v>
      </c>
      <c r="O19" s="75">
        <f t="shared" si="2"/>
        <v>147.83887112470458</v>
      </c>
      <c r="P19" s="76"/>
    </row>
    <row r="20" spans="1:119">
      <c r="A20" s="64"/>
      <c r="B20" s="65">
        <v>541</v>
      </c>
      <c r="C20" s="66" t="s">
        <v>62</v>
      </c>
      <c r="D20" s="67">
        <v>529425</v>
      </c>
      <c r="E20" s="67">
        <v>0</v>
      </c>
      <c r="F20" s="67">
        <v>0</v>
      </c>
      <c r="G20" s="67">
        <v>533980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1063405</v>
      </c>
      <c r="O20" s="68">
        <f t="shared" si="2"/>
        <v>147.83887112470458</v>
      </c>
      <c r="P20" s="69"/>
    </row>
    <row r="21" spans="1:119" ht="15.75">
      <c r="A21" s="70" t="s">
        <v>34</v>
      </c>
      <c r="B21" s="71"/>
      <c r="C21" s="72"/>
      <c r="D21" s="73">
        <f t="shared" ref="D21:M21" si="6">SUM(D22:D22)</f>
        <v>0</v>
      </c>
      <c r="E21" s="73">
        <f t="shared" si="6"/>
        <v>0</v>
      </c>
      <c r="F21" s="73">
        <f t="shared" si="6"/>
        <v>0</v>
      </c>
      <c r="G21" s="73">
        <f t="shared" si="6"/>
        <v>88572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20049</v>
      </c>
      <c r="N21" s="73">
        <f t="shared" si="1"/>
        <v>108621</v>
      </c>
      <c r="O21" s="75">
        <f t="shared" si="2"/>
        <v>15.100931461142778</v>
      </c>
      <c r="P21" s="76"/>
    </row>
    <row r="22" spans="1:119">
      <c r="A22" s="64"/>
      <c r="B22" s="65">
        <v>552</v>
      </c>
      <c r="C22" s="66" t="s">
        <v>48</v>
      </c>
      <c r="D22" s="67">
        <v>0</v>
      </c>
      <c r="E22" s="67">
        <v>0</v>
      </c>
      <c r="F22" s="67">
        <v>0</v>
      </c>
      <c r="G22" s="67">
        <v>88572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20049</v>
      </c>
      <c r="N22" s="67">
        <f t="shared" si="1"/>
        <v>108621</v>
      </c>
      <c r="O22" s="68">
        <f t="shared" si="2"/>
        <v>15.100931461142778</v>
      </c>
      <c r="P22" s="69"/>
    </row>
    <row r="23" spans="1:119" ht="15.75">
      <c r="A23" s="70" t="s">
        <v>36</v>
      </c>
      <c r="B23" s="71"/>
      <c r="C23" s="72"/>
      <c r="D23" s="73">
        <f t="shared" ref="D23:M23" si="7">SUM(D24:D26)</f>
        <v>370735</v>
      </c>
      <c r="E23" s="73">
        <f t="shared" si="7"/>
        <v>532389</v>
      </c>
      <c r="F23" s="73">
        <f t="shared" si="7"/>
        <v>0</v>
      </c>
      <c r="G23" s="73">
        <f t="shared" si="7"/>
        <v>497730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1400854</v>
      </c>
      <c r="O23" s="75">
        <f t="shared" si="2"/>
        <v>194.75239816488252</v>
      </c>
      <c r="P23" s="69"/>
    </row>
    <row r="24" spans="1:119">
      <c r="A24" s="64"/>
      <c r="B24" s="65">
        <v>572</v>
      </c>
      <c r="C24" s="66" t="s">
        <v>63</v>
      </c>
      <c r="D24" s="67">
        <v>119823</v>
      </c>
      <c r="E24" s="67">
        <v>532389</v>
      </c>
      <c r="F24" s="67">
        <v>0</v>
      </c>
      <c r="G24" s="67">
        <v>83846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736058</v>
      </c>
      <c r="O24" s="68">
        <f t="shared" si="2"/>
        <v>102.32976504935354</v>
      </c>
      <c r="P24" s="69"/>
    </row>
    <row r="25" spans="1:119">
      <c r="A25" s="64"/>
      <c r="B25" s="65">
        <v>573</v>
      </c>
      <c r="C25" s="66" t="s">
        <v>49</v>
      </c>
      <c r="D25" s="67">
        <v>0</v>
      </c>
      <c r="E25" s="67">
        <v>0</v>
      </c>
      <c r="F25" s="67">
        <v>0</v>
      </c>
      <c r="G25" s="67">
        <v>413884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413884</v>
      </c>
      <c r="O25" s="68">
        <f t="shared" si="2"/>
        <v>57.539830390657585</v>
      </c>
      <c r="P25" s="69"/>
    </row>
    <row r="26" spans="1:119">
      <c r="A26" s="64"/>
      <c r="B26" s="65">
        <v>574</v>
      </c>
      <c r="C26" s="66" t="s">
        <v>43</v>
      </c>
      <c r="D26" s="67">
        <v>250912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250912</v>
      </c>
      <c r="O26" s="68">
        <f t="shared" si="2"/>
        <v>34.882802724871404</v>
      </c>
      <c r="P26" s="69"/>
    </row>
    <row r="27" spans="1:119" ht="15.75">
      <c r="A27" s="70" t="s">
        <v>64</v>
      </c>
      <c r="B27" s="71"/>
      <c r="C27" s="72"/>
      <c r="D27" s="73">
        <f t="shared" ref="D27:M27" si="8">SUM(D28:D29)</f>
        <v>1813369</v>
      </c>
      <c r="E27" s="73">
        <f t="shared" si="8"/>
        <v>184381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455888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76500</v>
      </c>
      <c r="N27" s="73">
        <f t="shared" si="1"/>
        <v>2530138</v>
      </c>
      <c r="O27" s="75">
        <f t="shared" si="2"/>
        <v>351.75003475601278</v>
      </c>
      <c r="P27" s="69"/>
    </row>
    <row r="28" spans="1:119">
      <c r="A28" s="64"/>
      <c r="B28" s="65">
        <v>581</v>
      </c>
      <c r="C28" s="66" t="s">
        <v>65</v>
      </c>
      <c r="D28" s="67">
        <v>1813369</v>
      </c>
      <c r="E28" s="67">
        <v>184381</v>
      </c>
      <c r="F28" s="67">
        <v>0</v>
      </c>
      <c r="G28" s="67">
        <v>0</v>
      </c>
      <c r="H28" s="67">
        <v>0</v>
      </c>
      <c r="I28" s="67">
        <v>403500</v>
      </c>
      <c r="J28" s="67">
        <v>0</v>
      </c>
      <c r="K28" s="67">
        <v>0</v>
      </c>
      <c r="L28" s="67">
        <v>0</v>
      </c>
      <c r="M28" s="67">
        <v>76500</v>
      </c>
      <c r="N28" s="67">
        <f t="shared" si="1"/>
        <v>2477750</v>
      </c>
      <c r="O28" s="68">
        <f t="shared" si="2"/>
        <v>344.46684276379813</v>
      </c>
      <c r="P28" s="69"/>
    </row>
    <row r="29" spans="1:119" ht="15.75" thickBot="1">
      <c r="A29" s="64"/>
      <c r="B29" s="65">
        <v>583</v>
      </c>
      <c r="C29" s="66" t="s">
        <v>66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52388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52388</v>
      </c>
      <c r="O29" s="68">
        <f t="shared" si="2"/>
        <v>7.2831919922146531</v>
      </c>
      <c r="P29" s="69"/>
    </row>
    <row r="30" spans="1:119" ht="16.5" thickBot="1">
      <c r="A30" s="77" t="s">
        <v>10</v>
      </c>
      <c r="B30" s="78"/>
      <c r="C30" s="79"/>
      <c r="D30" s="80">
        <f>SUM(D5,D11,D13,D19,D21,D23,D27)</f>
        <v>6241103</v>
      </c>
      <c r="E30" s="80">
        <f t="shared" ref="E30:M30" si="9">SUM(E5,E11,E13,E19,E21,E23,E27)</f>
        <v>716770</v>
      </c>
      <c r="F30" s="80">
        <f t="shared" si="9"/>
        <v>0</v>
      </c>
      <c r="G30" s="80">
        <f t="shared" si="9"/>
        <v>2572578</v>
      </c>
      <c r="H30" s="80">
        <f t="shared" si="9"/>
        <v>0</v>
      </c>
      <c r="I30" s="80">
        <f t="shared" si="9"/>
        <v>3460983</v>
      </c>
      <c r="J30" s="80">
        <f t="shared" si="9"/>
        <v>0</v>
      </c>
      <c r="K30" s="80">
        <f t="shared" si="9"/>
        <v>0</v>
      </c>
      <c r="L30" s="80">
        <f t="shared" si="9"/>
        <v>0</v>
      </c>
      <c r="M30" s="80">
        <f t="shared" si="9"/>
        <v>96549</v>
      </c>
      <c r="N30" s="80">
        <f t="shared" si="1"/>
        <v>13087983</v>
      </c>
      <c r="O30" s="81">
        <f t="shared" si="2"/>
        <v>1819.5444181843459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67</v>
      </c>
      <c r="M32" s="177"/>
      <c r="N32" s="177"/>
      <c r="O32" s="91">
        <v>7193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45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6893398</v>
      </c>
      <c r="E5" s="26">
        <f t="shared" si="0"/>
        <v>803</v>
      </c>
      <c r="F5" s="26">
        <f t="shared" si="0"/>
        <v>0</v>
      </c>
      <c r="G5" s="26">
        <f t="shared" si="0"/>
        <v>108063</v>
      </c>
      <c r="H5" s="26">
        <f t="shared" si="0"/>
        <v>0</v>
      </c>
      <c r="I5" s="26">
        <f t="shared" si="0"/>
        <v>11863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7014127</v>
      </c>
      <c r="O5" s="32">
        <f t="shared" ref="O5:O29" si="2">(N5/O$31)</f>
        <v>976.08224325076537</v>
      </c>
      <c r="P5" s="6"/>
    </row>
    <row r="6" spans="1:133">
      <c r="A6" s="12"/>
      <c r="B6" s="44">
        <v>511</v>
      </c>
      <c r="C6" s="20" t="s">
        <v>19</v>
      </c>
      <c r="D6" s="46">
        <v>88491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88491</v>
      </c>
      <c r="O6" s="47">
        <f t="shared" si="2"/>
        <v>12.31436125800167</v>
      </c>
      <c r="P6" s="9"/>
    </row>
    <row r="7" spans="1:133">
      <c r="A7" s="12"/>
      <c r="B7" s="44">
        <v>512</v>
      </c>
      <c r="C7" s="20" t="s">
        <v>20</v>
      </c>
      <c r="D7" s="46">
        <v>520238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520238</v>
      </c>
      <c r="O7" s="47">
        <f t="shared" si="2"/>
        <v>72.396047870860002</v>
      </c>
      <c r="P7" s="9"/>
    </row>
    <row r="8" spans="1:133">
      <c r="A8" s="12"/>
      <c r="B8" s="44">
        <v>513</v>
      </c>
      <c r="C8" s="20" t="s">
        <v>21</v>
      </c>
      <c r="D8" s="46">
        <v>288551</v>
      </c>
      <c r="E8" s="46">
        <v>803</v>
      </c>
      <c r="F8" s="46">
        <v>0</v>
      </c>
      <c r="G8" s="46">
        <v>0</v>
      </c>
      <c r="H8" s="46">
        <v>0</v>
      </c>
      <c r="I8" s="46">
        <v>11863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301217</v>
      </c>
      <c r="O8" s="47">
        <f t="shared" si="2"/>
        <v>41.917200111327581</v>
      </c>
      <c r="P8" s="9"/>
    </row>
    <row r="9" spans="1:133">
      <c r="A9" s="12"/>
      <c r="B9" s="44">
        <v>515</v>
      </c>
      <c r="C9" s="20" t="s">
        <v>22</v>
      </c>
      <c r="D9" s="46">
        <v>195493</v>
      </c>
      <c r="E9" s="46">
        <v>0</v>
      </c>
      <c r="F9" s="46">
        <v>0</v>
      </c>
      <c r="G9" s="46">
        <v>574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196067</v>
      </c>
      <c r="O9" s="47">
        <f t="shared" si="2"/>
        <v>27.284581129974953</v>
      </c>
      <c r="P9" s="9"/>
    </row>
    <row r="10" spans="1:133">
      <c r="A10" s="12"/>
      <c r="B10" s="44">
        <v>519</v>
      </c>
      <c r="C10" s="20" t="s">
        <v>23</v>
      </c>
      <c r="D10" s="46">
        <v>5800625</v>
      </c>
      <c r="E10" s="46">
        <v>0</v>
      </c>
      <c r="F10" s="46">
        <v>0</v>
      </c>
      <c r="G10" s="46">
        <v>107489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5908114</v>
      </c>
      <c r="O10" s="47">
        <f t="shared" si="2"/>
        <v>822.17005288060113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728800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728800</v>
      </c>
      <c r="O11" s="43">
        <f t="shared" si="2"/>
        <v>101.41942666295574</v>
      </c>
      <c r="P11" s="10"/>
    </row>
    <row r="12" spans="1:133">
      <c r="A12" s="12"/>
      <c r="B12" s="44">
        <v>521</v>
      </c>
      <c r="C12" s="20" t="s">
        <v>25</v>
      </c>
      <c r="D12" s="46">
        <v>728800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728800</v>
      </c>
      <c r="O12" s="47">
        <f t="shared" si="2"/>
        <v>101.41942666295574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834249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2942190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3776439</v>
      </c>
      <c r="O13" s="43">
        <f t="shared" si="2"/>
        <v>525.52727525744501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777567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777567</v>
      </c>
      <c r="O14" s="47">
        <f t="shared" si="2"/>
        <v>108.20581686612859</v>
      </c>
      <c r="P14" s="9"/>
    </row>
    <row r="15" spans="1:133">
      <c r="A15" s="12"/>
      <c r="B15" s="44">
        <v>534</v>
      </c>
      <c r="C15" s="20" t="s">
        <v>28</v>
      </c>
      <c r="D15" s="46">
        <v>834249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834249</v>
      </c>
      <c r="O15" s="47">
        <f t="shared" si="2"/>
        <v>116.09365432785972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1666481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1666481</v>
      </c>
      <c r="O16" s="47">
        <f t="shared" si="2"/>
        <v>231.9066239910938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458704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458704</v>
      </c>
      <c r="O17" s="47">
        <f t="shared" si="2"/>
        <v>63.833008627887558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39438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39438</v>
      </c>
      <c r="O18" s="47">
        <f t="shared" si="2"/>
        <v>5.4881714444753689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472716</v>
      </c>
      <c r="E19" s="31">
        <f t="shared" si="5"/>
        <v>0</v>
      </c>
      <c r="F19" s="31">
        <f t="shared" si="5"/>
        <v>0</v>
      </c>
      <c r="G19" s="31">
        <f t="shared" si="5"/>
        <v>47320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520036</v>
      </c>
      <c r="O19" s="43">
        <f t="shared" si="2"/>
        <v>72.367937656554417</v>
      </c>
      <c r="P19" s="10"/>
    </row>
    <row r="20" spans="1:119">
      <c r="A20" s="12"/>
      <c r="B20" s="44">
        <v>541</v>
      </c>
      <c r="C20" s="20" t="s">
        <v>33</v>
      </c>
      <c r="D20" s="46">
        <v>472716</v>
      </c>
      <c r="E20" s="46">
        <v>0</v>
      </c>
      <c r="F20" s="46">
        <v>0</v>
      </c>
      <c r="G20" s="46">
        <v>47320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520036</v>
      </c>
      <c r="O20" s="47">
        <f t="shared" si="2"/>
        <v>72.367937656554417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34164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17142</v>
      </c>
      <c r="N21" s="31">
        <f t="shared" si="1"/>
        <v>51306</v>
      </c>
      <c r="O21" s="43">
        <f t="shared" si="2"/>
        <v>7.1397161146674089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34164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17142</v>
      </c>
      <c r="N22" s="46">
        <f t="shared" si="1"/>
        <v>51306</v>
      </c>
      <c r="O22" s="47">
        <f t="shared" si="2"/>
        <v>7.1397161146674089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239120</v>
      </c>
      <c r="E23" s="31">
        <f t="shared" si="7"/>
        <v>592216</v>
      </c>
      <c r="F23" s="31">
        <f t="shared" si="7"/>
        <v>0</v>
      </c>
      <c r="G23" s="31">
        <f t="shared" si="7"/>
        <v>841720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1673056</v>
      </c>
      <c r="O23" s="43">
        <f t="shared" si="2"/>
        <v>232.8215975507932</v>
      </c>
      <c r="P23" s="9"/>
    </row>
    <row r="24" spans="1:119">
      <c r="A24" s="12"/>
      <c r="B24" s="44">
        <v>572</v>
      </c>
      <c r="C24" s="20" t="s">
        <v>37</v>
      </c>
      <c r="D24" s="46">
        <v>84347</v>
      </c>
      <c r="E24" s="46">
        <v>592216</v>
      </c>
      <c r="F24" s="46">
        <v>0</v>
      </c>
      <c r="G24" s="46">
        <v>825148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1501711</v>
      </c>
      <c r="O24" s="47">
        <f t="shared" si="2"/>
        <v>208.97731700528806</v>
      </c>
      <c r="P24" s="9"/>
    </row>
    <row r="25" spans="1:119">
      <c r="A25" s="12"/>
      <c r="B25" s="44">
        <v>573</v>
      </c>
      <c r="C25" s="20" t="s">
        <v>49</v>
      </c>
      <c r="D25" s="46">
        <v>0</v>
      </c>
      <c r="E25" s="46">
        <v>0</v>
      </c>
      <c r="F25" s="46">
        <v>0</v>
      </c>
      <c r="G25" s="46">
        <v>16572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16572</v>
      </c>
      <c r="O25" s="47">
        <f t="shared" si="2"/>
        <v>2.3061508488728082</v>
      </c>
      <c r="P25" s="9"/>
    </row>
    <row r="26" spans="1:119">
      <c r="A26" s="12"/>
      <c r="B26" s="44">
        <v>574</v>
      </c>
      <c r="C26" s="20" t="s">
        <v>43</v>
      </c>
      <c r="D26" s="46">
        <v>154773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154773</v>
      </c>
      <c r="O26" s="47">
        <f t="shared" si="2"/>
        <v>21.538129696632339</v>
      </c>
      <c r="P26" s="9"/>
    </row>
    <row r="27" spans="1:119" ht="15.75">
      <c r="A27" s="28" t="s">
        <v>39</v>
      </c>
      <c r="B27" s="29"/>
      <c r="C27" s="30"/>
      <c r="D27" s="31">
        <f t="shared" ref="D27:M27" si="8">SUM(D28:D28)</f>
        <v>3196014</v>
      </c>
      <c r="E27" s="31">
        <f t="shared" si="8"/>
        <v>89500</v>
      </c>
      <c r="F27" s="31">
        <f t="shared" si="8"/>
        <v>0</v>
      </c>
      <c r="G27" s="31">
        <f t="shared" si="8"/>
        <v>3849048</v>
      </c>
      <c r="H27" s="31">
        <f t="shared" si="8"/>
        <v>0</v>
      </c>
      <c r="I27" s="31">
        <f t="shared" si="8"/>
        <v>353500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221500</v>
      </c>
      <c r="N27" s="31">
        <f t="shared" si="1"/>
        <v>7709562</v>
      </c>
      <c r="O27" s="43">
        <f t="shared" si="2"/>
        <v>1072.8586139716115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3196014</v>
      </c>
      <c r="E28" s="46">
        <v>89500</v>
      </c>
      <c r="F28" s="46">
        <v>0</v>
      </c>
      <c r="G28" s="46">
        <v>3849048</v>
      </c>
      <c r="H28" s="46">
        <v>0</v>
      </c>
      <c r="I28" s="46">
        <v>353500</v>
      </c>
      <c r="J28" s="46">
        <v>0</v>
      </c>
      <c r="K28" s="46">
        <v>0</v>
      </c>
      <c r="L28" s="46">
        <v>0</v>
      </c>
      <c r="M28" s="46">
        <v>221500</v>
      </c>
      <c r="N28" s="46">
        <f t="shared" si="1"/>
        <v>7709562</v>
      </c>
      <c r="O28" s="47">
        <f t="shared" si="2"/>
        <v>1072.8586139716115</v>
      </c>
      <c r="P28" s="9"/>
    </row>
    <row r="29" spans="1:119" ht="16.5" thickBot="1">
      <c r="A29" s="14" t="s">
        <v>10</v>
      </c>
      <c r="B29" s="23"/>
      <c r="C29" s="22"/>
      <c r="D29" s="15">
        <f>SUM(D5,D11,D13,D19,D21,D23,D27)</f>
        <v>12364297</v>
      </c>
      <c r="E29" s="15">
        <f t="shared" ref="E29:M29" si="9">SUM(E5,E11,E13,E19,E21,E23,E27)</f>
        <v>682519</v>
      </c>
      <c r="F29" s="15">
        <f t="shared" si="9"/>
        <v>0</v>
      </c>
      <c r="G29" s="15">
        <f t="shared" si="9"/>
        <v>4880315</v>
      </c>
      <c r="H29" s="15">
        <f t="shared" si="9"/>
        <v>0</v>
      </c>
      <c r="I29" s="15">
        <f t="shared" si="9"/>
        <v>3307553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238642</v>
      </c>
      <c r="N29" s="15">
        <f t="shared" si="1"/>
        <v>21473326</v>
      </c>
      <c r="O29" s="37">
        <f t="shared" si="2"/>
        <v>2988.2168104647926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57</v>
      </c>
      <c r="M31" s="163"/>
      <c r="N31" s="163"/>
      <c r="O31" s="41">
        <v>7186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1828632</v>
      </c>
      <c r="E5" s="26">
        <f t="shared" si="0"/>
        <v>0</v>
      </c>
      <c r="F5" s="26">
        <f t="shared" si="0"/>
        <v>0</v>
      </c>
      <c r="G5" s="26">
        <f t="shared" si="0"/>
        <v>170882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1999514</v>
      </c>
      <c r="O5" s="32">
        <f t="shared" ref="O5:O30" si="2">(N5/O$32)</f>
        <v>277.90326615705351</v>
      </c>
      <c r="P5" s="6"/>
    </row>
    <row r="6" spans="1:133">
      <c r="A6" s="12"/>
      <c r="B6" s="44">
        <v>511</v>
      </c>
      <c r="C6" s="20" t="s">
        <v>19</v>
      </c>
      <c r="D6" s="46">
        <v>95259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95259</v>
      </c>
      <c r="O6" s="47">
        <f t="shared" si="2"/>
        <v>13.23961084086171</v>
      </c>
      <c r="P6" s="9"/>
    </row>
    <row r="7" spans="1:133">
      <c r="A7" s="12"/>
      <c r="B7" s="44">
        <v>512</v>
      </c>
      <c r="C7" s="20" t="s">
        <v>20</v>
      </c>
      <c r="D7" s="46">
        <v>392326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392326</v>
      </c>
      <c r="O7" s="47">
        <f t="shared" si="2"/>
        <v>54.527588603196662</v>
      </c>
      <c r="P7" s="9"/>
    </row>
    <row r="8" spans="1:133">
      <c r="A8" s="12"/>
      <c r="B8" s="44">
        <v>513</v>
      </c>
      <c r="C8" s="20" t="s">
        <v>21</v>
      </c>
      <c r="D8" s="46">
        <v>281531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281531</v>
      </c>
      <c r="O8" s="47">
        <f t="shared" si="2"/>
        <v>39.128700486448921</v>
      </c>
      <c r="P8" s="9"/>
    </row>
    <row r="9" spans="1:133">
      <c r="A9" s="12"/>
      <c r="B9" s="44">
        <v>515</v>
      </c>
      <c r="C9" s="20" t="s">
        <v>22</v>
      </c>
      <c r="D9" s="46">
        <v>183106</v>
      </c>
      <c r="E9" s="46">
        <v>0</v>
      </c>
      <c r="F9" s="46">
        <v>0</v>
      </c>
      <c r="G9" s="46">
        <v>10988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194094</v>
      </c>
      <c r="O9" s="47">
        <f t="shared" si="2"/>
        <v>26.976233495482973</v>
      </c>
      <c r="P9" s="9"/>
    </row>
    <row r="10" spans="1:133">
      <c r="A10" s="12"/>
      <c r="B10" s="44">
        <v>519</v>
      </c>
      <c r="C10" s="20" t="s">
        <v>23</v>
      </c>
      <c r="D10" s="46">
        <v>876410</v>
      </c>
      <c r="E10" s="46">
        <v>0</v>
      </c>
      <c r="F10" s="46">
        <v>0</v>
      </c>
      <c r="G10" s="46">
        <v>159894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1036304</v>
      </c>
      <c r="O10" s="47">
        <f t="shared" si="2"/>
        <v>144.03113273106325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728800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728800</v>
      </c>
      <c r="O11" s="43">
        <f t="shared" si="2"/>
        <v>101.29256428075053</v>
      </c>
      <c r="P11" s="10"/>
    </row>
    <row r="12" spans="1:133">
      <c r="A12" s="12"/>
      <c r="B12" s="44">
        <v>521</v>
      </c>
      <c r="C12" s="20" t="s">
        <v>25</v>
      </c>
      <c r="D12" s="46">
        <v>728800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728800</v>
      </c>
      <c r="O12" s="47">
        <f t="shared" si="2"/>
        <v>101.29256428075053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SUM(D14:D19)</f>
        <v>343914</v>
      </c>
      <c r="E13" s="31">
        <f t="shared" si="4"/>
        <v>0</v>
      </c>
      <c r="F13" s="31">
        <f t="shared" si="4"/>
        <v>0</v>
      </c>
      <c r="G13" s="31">
        <f t="shared" si="4"/>
        <v>28141</v>
      </c>
      <c r="H13" s="31">
        <f t="shared" si="4"/>
        <v>0</v>
      </c>
      <c r="I13" s="31">
        <f t="shared" si="4"/>
        <v>2949341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3321396</v>
      </c>
      <c r="O13" s="43">
        <f t="shared" si="2"/>
        <v>461.62557331480195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783691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783691</v>
      </c>
      <c r="O14" s="47">
        <f t="shared" si="2"/>
        <v>108.92161223071578</v>
      </c>
      <c r="P14" s="9"/>
    </row>
    <row r="15" spans="1:133">
      <c r="A15" s="12"/>
      <c r="B15" s="44">
        <v>534</v>
      </c>
      <c r="C15" s="20" t="s">
        <v>28</v>
      </c>
      <c r="D15" s="46">
        <v>343914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343914</v>
      </c>
      <c r="O15" s="47">
        <f t="shared" si="2"/>
        <v>47.799027102154277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1635631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1635631</v>
      </c>
      <c r="O16" s="47">
        <f t="shared" si="2"/>
        <v>227.32883947185545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494813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494813</v>
      </c>
      <c r="O17" s="47">
        <f t="shared" si="2"/>
        <v>68.771785962473942</v>
      </c>
      <c r="P17" s="9"/>
    </row>
    <row r="18" spans="1:119">
      <c r="A18" s="12"/>
      <c r="B18" s="44">
        <v>538</v>
      </c>
      <c r="C18" s="20" t="s">
        <v>47</v>
      </c>
      <c r="D18" s="46">
        <v>0</v>
      </c>
      <c r="E18" s="46">
        <v>0</v>
      </c>
      <c r="F18" s="46">
        <v>0</v>
      </c>
      <c r="G18" s="46">
        <v>28141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28141</v>
      </c>
      <c r="O18" s="47">
        <f t="shared" si="2"/>
        <v>3.9111883252258512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35206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35206</v>
      </c>
      <c r="O19" s="47">
        <f t="shared" si="2"/>
        <v>4.8931202223766501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SUM(D21:D22)</f>
        <v>531090</v>
      </c>
      <c r="E20" s="31">
        <f t="shared" si="6"/>
        <v>0</v>
      </c>
      <c r="F20" s="31">
        <f t="shared" si="6"/>
        <v>0</v>
      </c>
      <c r="G20" s="31">
        <f t="shared" si="6"/>
        <v>727666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30" si="7">SUM(D20:M20)</f>
        <v>1258756</v>
      </c>
      <c r="O20" s="43">
        <f t="shared" si="2"/>
        <v>174.94871438498959</v>
      </c>
      <c r="P20" s="10"/>
    </row>
    <row r="21" spans="1:119">
      <c r="A21" s="12"/>
      <c r="B21" s="44">
        <v>541</v>
      </c>
      <c r="C21" s="20" t="s">
        <v>33</v>
      </c>
      <c r="D21" s="46">
        <v>506090</v>
      </c>
      <c r="E21" s="46">
        <v>0</v>
      </c>
      <c r="F21" s="46">
        <v>0</v>
      </c>
      <c r="G21" s="46">
        <v>727666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1233756</v>
      </c>
      <c r="O21" s="47">
        <f t="shared" si="2"/>
        <v>171.47407922168173</v>
      </c>
      <c r="P21" s="9"/>
    </row>
    <row r="22" spans="1:119">
      <c r="A22" s="12"/>
      <c r="B22" s="44">
        <v>549</v>
      </c>
      <c r="C22" s="20" t="s">
        <v>52</v>
      </c>
      <c r="D22" s="46">
        <v>25000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25000</v>
      </c>
      <c r="O22" s="47">
        <f t="shared" si="2"/>
        <v>3.4746351633078527</v>
      </c>
      <c r="P22" s="9"/>
    </row>
    <row r="23" spans="1:119" ht="15.75">
      <c r="A23" s="28" t="s">
        <v>34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23336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21623</v>
      </c>
      <c r="N23" s="31">
        <f t="shared" si="7"/>
        <v>44959</v>
      </c>
      <c r="O23" s="43">
        <f t="shared" si="2"/>
        <v>6.2486448922863103</v>
      </c>
      <c r="P23" s="10"/>
    </row>
    <row r="24" spans="1:119">
      <c r="A24" s="13"/>
      <c r="B24" s="45">
        <v>552</v>
      </c>
      <c r="C24" s="21" t="s">
        <v>48</v>
      </c>
      <c r="D24" s="46">
        <v>0</v>
      </c>
      <c r="E24" s="46">
        <v>0</v>
      </c>
      <c r="F24" s="46">
        <v>0</v>
      </c>
      <c r="G24" s="46">
        <v>23336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21623</v>
      </c>
      <c r="N24" s="46">
        <f t="shared" si="7"/>
        <v>44959</v>
      </c>
      <c r="O24" s="47">
        <f t="shared" si="2"/>
        <v>6.2486448922863103</v>
      </c>
      <c r="P24" s="9"/>
    </row>
    <row r="25" spans="1:119" ht="15.75">
      <c r="A25" s="28" t="s">
        <v>36</v>
      </c>
      <c r="B25" s="29"/>
      <c r="C25" s="30"/>
      <c r="D25" s="31">
        <f t="shared" ref="D25:M25" si="9">SUM(D26:D27)</f>
        <v>222956</v>
      </c>
      <c r="E25" s="31">
        <f t="shared" si="9"/>
        <v>646461</v>
      </c>
      <c r="F25" s="31">
        <f t="shared" si="9"/>
        <v>0</v>
      </c>
      <c r="G25" s="31">
        <f t="shared" si="9"/>
        <v>329068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1198485</v>
      </c>
      <c r="O25" s="43">
        <f t="shared" si="2"/>
        <v>166.57192494788046</v>
      </c>
      <c r="P25" s="9"/>
    </row>
    <row r="26" spans="1:119">
      <c r="A26" s="12"/>
      <c r="B26" s="44">
        <v>572</v>
      </c>
      <c r="C26" s="20" t="s">
        <v>37</v>
      </c>
      <c r="D26" s="46">
        <v>84506</v>
      </c>
      <c r="E26" s="46">
        <v>646461</v>
      </c>
      <c r="F26" s="46">
        <v>0</v>
      </c>
      <c r="G26" s="46">
        <v>329068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1060035</v>
      </c>
      <c r="O26" s="47">
        <f t="shared" si="2"/>
        <v>147.32939541348159</v>
      </c>
      <c r="P26" s="9"/>
    </row>
    <row r="27" spans="1:119">
      <c r="A27" s="12"/>
      <c r="B27" s="44">
        <v>574</v>
      </c>
      <c r="C27" s="20" t="s">
        <v>43</v>
      </c>
      <c r="D27" s="46">
        <v>138450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138450</v>
      </c>
      <c r="O27" s="47">
        <f t="shared" si="2"/>
        <v>19.242529534398887</v>
      </c>
      <c r="P27" s="9"/>
    </row>
    <row r="28" spans="1:119" ht="15.75">
      <c r="A28" s="28" t="s">
        <v>39</v>
      </c>
      <c r="B28" s="29"/>
      <c r="C28" s="30"/>
      <c r="D28" s="31">
        <f t="shared" ref="D28:M28" si="10">SUM(D29:D29)</f>
        <v>2400040</v>
      </c>
      <c r="E28" s="31">
        <f t="shared" si="10"/>
        <v>51500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406000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181500</v>
      </c>
      <c r="N28" s="31">
        <f t="shared" si="7"/>
        <v>3039040</v>
      </c>
      <c r="O28" s="43">
        <f t="shared" si="2"/>
        <v>422.38220986796387</v>
      </c>
      <c r="P28" s="9"/>
    </row>
    <row r="29" spans="1:119" ht="15.75" thickBot="1">
      <c r="A29" s="12"/>
      <c r="B29" s="44">
        <v>581</v>
      </c>
      <c r="C29" s="20" t="s">
        <v>38</v>
      </c>
      <c r="D29" s="46">
        <v>2400040</v>
      </c>
      <c r="E29" s="46">
        <v>51500</v>
      </c>
      <c r="F29" s="46">
        <v>0</v>
      </c>
      <c r="G29" s="46">
        <v>0</v>
      </c>
      <c r="H29" s="46">
        <v>0</v>
      </c>
      <c r="I29" s="46">
        <v>406000</v>
      </c>
      <c r="J29" s="46">
        <v>0</v>
      </c>
      <c r="K29" s="46">
        <v>0</v>
      </c>
      <c r="L29" s="46">
        <v>0</v>
      </c>
      <c r="M29" s="46">
        <v>181500</v>
      </c>
      <c r="N29" s="46">
        <f t="shared" si="7"/>
        <v>3039040</v>
      </c>
      <c r="O29" s="47">
        <f t="shared" si="2"/>
        <v>422.38220986796387</v>
      </c>
      <c r="P29" s="9"/>
    </row>
    <row r="30" spans="1:119" ht="16.5" thickBot="1">
      <c r="A30" s="14" t="s">
        <v>10</v>
      </c>
      <c r="B30" s="23"/>
      <c r="C30" s="22"/>
      <c r="D30" s="15">
        <f>SUM(D5,D11,D13,D20,D23,D25,D28)</f>
        <v>6055432</v>
      </c>
      <c r="E30" s="15">
        <f t="shared" ref="E30:M30" si="11">SUM(E5,E11,E13,E20,E23,E25,E28)</f>
        <v>697961</v>
      </c>
      <c r="F30" s="15">
        <f t="shared" si="11"/>
        <v>0</v>
      </c>
      <c r="G30" s="15">
        <f t="shared" si="11"/>
        <v>1279093</v>
      </c>
      <c r="H30" s="15">
        <f t="shared" si="11"/>
        <v>0</v>
      </c>
      <c r="I30" s="15">
        <f t="shared" si="11"/>
        <v>3355341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203123</v>
      </c>
      <c r="N30" s="15">
        <f t="shared" si="7"/>
        <v>11590950</v>
      </c>
      <c r="O30" s="37">
        <f t="shared" si="2"/>
        <v>1610.9728978457263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53</v>
      </c>
      <c r="M32" s="163"/>
      <c r="N32" s="163"/>
      <c r="O32" s="41">
        <v>7195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1874288</v>
      </c>
      <c r="E5" s="26">
        <f t="shared" si="0"/>
        <v>0</v>
      </c>
      <c r="F5" s="26">
        <f t="shared" si="0"/>
        <v>0</v>
      </c>
      <c r="G5" s="26">
        <f t="shared" si="0"/>
        <v>145946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2020234</v>
      </c>
      <c r="O5" s="32">
        <f t="shared" ref="O5:O30" si="2">(N5/O$32)</f>
        <v>280.58805555555557</v>
      </c>
      <c r="P5" s="6"/>
    </row>
    <row r="6" spans="1:133">
      <c r="A6" s="12"/>
      <c r="B6" s="44">
        <v>511</v>
      </c>
      <c r="C6" s="20" t="s">
        <v>19</v>
      </c>
      <c r="D6" s="46">
        <v>94474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94474</v>
      </c>
      <c r="O6" s="47">
        <f t="shared" si="2"/>
        <v>13.121388888888889</v>
      </c>
      <c r="P6" s="9"/>
    </row>
    <row r="7" spans="1:133">
      <c r="A7" s="12"/>
      <c r="B7" s="44">
        <v>512</v>
      </c>
      <c r="C7" s="20" t="s">
        <v>20</v>
      </c>
      <c r="D7" s="46">
        <v>413286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413286</v>
      </c>
      <c r="O7" s="47">
        <f t="shared" si="2"/>
        <v>57.400833333333331</v>
      </c>
      <c r="P7" s="9"/>
    </row>
    <row r="8" spans="1:133">
      <c r="A8" s="12"/>
      <c r="B8" s="44">
        <v>513</v>
      </c>
      <c r="C8" s="20" t="s">
        <v>21</v>
      </c>
      <c r="D8" s="46">
        <v>302891</v>
      </c>
      <c r="E8" s="46">
        <v>0</v>
      </c>
      <c r="F8" s="46">
        <v>0</v>
      </c>
      <c r="G8" s="46">
        <v>115978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418869</v>
      </c>
      <c r="O8" s="47">
        <f t="shared" si="2"/>
        <v>58.176250000000003</v>
      </c>
      <c r="P8" s="9"/>
    </row>
    <row r="9" spans="1:133">
      <c r="A9" s="12"/>
      <c r="B9" s="44">
        <v>515</v>
      </c>
      <c r="C9" s="20" t="s">
        <v>22</v>
      </c>
      <c r="D9" s="46">
        <v>173177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173177</v>
      </c>
      <c r="O9" s="47">
        <f t="shared" si="2"/>
        <v>24.052361111111111</v>
      </c>
      <c r="P9" s="9"/>
    </row>
    <row r="10" spans="1:133">
      <c r="A10" s="12"/>
      <c r="B10" s="44">
        <v>519</v>
      </c>
      <c r="C10" s="20" t="s">
        <v>23</v>
      </c>
      <c r="D10" s="46">
        <v>890460</v>
      </c>
      <c r="E10" s="46">
        <v>0</v>
      </c>
      <c r="F10" s="46">
        <v>0</v>
      </c>
      <c r="G10" s="46">
        <v>29968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920428</v>
      </c>
      <c r="O10" s="47">
        <f t="shared" si="2"/>
        <v>127.83722222222222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1072233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1072233</v>
      </c>
      <c r="O11" s="43">
        <f t="shared" si="2"/>
        <v>148.92124999999999</v>
      </c>
      <c r="P11" s="10"/>
    </row>
    <row r="12" spans="1:133">
      <c r="A12" s="12"/>
      <c r="B12" s="44">
        <v>521</v>
      </c>
      <c r="C12" s="20" t="s">
        <v>25</v>
      </c>
      <c r="D12" s="46">
        <v>1072233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1072233</v>
      </c>
      <c r="O12" s="47">
        <f t="shared" si="2"/>
        <v>148.92124999999999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SUM(D14:D19)</f>
        <v>333149</v>
      </c>
      <c r="E13" s="31">
        <f t="shared" si="4"/>
        <v>0</v>
      </c>
      <c r="F13" s="31">
        <f t="shared" si="4"/>
        <v>0</v>
      </c>
      <c r="G13" s="31">
        <f t="shared" si="4"/>
        <v>8209</v>
      </c>
      <c r="H13" s="31">
        <f t="shared" si="4"/>
        <v>0</v>
      </c>
      <c r="I13" s="31">
        <f t="shared" si="4"/>
        <v>3127918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3469276</v>
      </c>
      <c r="O13" s="43">
        <f t="shared" si="2"/>
        <v>481.8438888888889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872721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872721</v>
      </c>
      <c r="O14" s="47">
        <f t="shared" si="2"/>
        <v>121.21125000000001</v>
      </c>
      <c r="P14" s="9"/>
    </row>
    <row r="15" spans="1:133">
      <c r="A15" s="12"/>
      <c r="B15" s="44">
        <v>534</v>
      </c>
      <c r="C15" s="20" t="s">
        <v>28</v>
      </c>
      <c r="D15" s="46">
        <v>333149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333149</v>
      </c>
      <c r="O15" s="47">
        <f t="shared" si="2"/>
        <v>46.270694444444445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1668818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1668818</v>
      </c>
      <c r="O16" s="47">
        <f t="shared" si="2"/>
        <v>231.78027777777777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555820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555820</v>
      </c>
      <c r="O17" s="47">
        <f t="shared" si="2"/>
        <v>77.197222222222223</v>
      </c>
      <c r="P17" s="9"/>
    </row>
    <row r="18" spans="1:119">
      <c r="A18" s="12"/>
      <c r="B18" s="44">
        <v>538</v>
      </c>
      <c r="C18" s="20" t="s">
        <v>47</v>
      </c>
      <c r="D18" s="46">
        <v>0</v>
      </c>
      <c r="E18" s="46">
        <v>0</v>
      </c>
      <c r="F18" s="46">
        <v>0</v>
      </c>
      <c r="G18" s="46">
        <v>8209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8209</v>
      </c>
      <c r="O18" s="47">
        <f t="shared" si="2"/>
        <v>1.1401388888888888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30559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30559</v>
      </c>
      <c r="O19" s="47">
        <f t="shared" si="2"/>
        <v>4.244305555555556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516370</v>
      </c>
      <c r="E20" s="31">
        <f t="shared" si="6"/>
        <v>0</v>
      </c>
      <c r="F20" s="31">
        <f t="shared" si="6"/>
        <v>0</v>
      </c>
      <c r="G20" s="31">
        <f t="shared" si="6"/>
        <v>123450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30" si="7">SUM(D20:M20)</f>
        <v>639820</v>
      </c>
      <c r="O20" s="43">
        <f t="shared" si="2"/>
        <v>88.863888888888894</v>
      </c>
      <c r="P20" s="10"/>
    </row>
    <row r="21" spans="1:119">
      <c r="A21" s="12"/>
      <c r="B21" s="44">
        <v>541</v>
      </c>
      <c r="C21" s="20" t="s">
        <v>33</v>
      </c>
      <c r="D21" s="46">
        <v>516370</v>
      </c>
      <c r="E21" s="46">
        <v>0</v>
      </c>
      <c r="F21" s="46">
        <v>0</v>
      </c>
      <c r="G21" s="46">
        <v>123450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639820</v>
      </c>
      <c r="O21" s="47">
        <f t="shared" si="2"/>
        <v>88.863888888888894</v>
      </c>
      <c r="P21" s="9"/>
    </row>
    <row r="22" spans="1:119" ht="15.75">
      <c r="A22" s="28" t="s">
        <v>34</v>
      </c>
      <c r="B22" s="29"/>
      <c r="C22" s="30"/>
      <c r="D22" s="31">
        <f t="shared" ref="D22:M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13721</v>
      </c>
      <c r="N22" s="31">
        <f t="shared" si="7"/>
        <v>13721</v>
      </c>
      <c r="O22" s="43">
        <f t="shared" si="2"/>
        <v>1.9056944444444444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13721</v>
      </c>
      <c r="N23" s="46">
        <f t="shared" si="7"/>
        <v>13721</v>
      </c>
      <c r="O23" s="47">
        <f t="shared" si="2"/>
        <v>1.9056944444444444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SUM(D25:D27)</f>
        <v>224408</v>
      </c>
      <c r="E24" s="31">
        <f t="shared" si="9"/>
        <v>737611</v>
      </c>
      <c r="F24" s="31">
        <f t="shared" si="9"/>
        <v>0</v>
      </c>
      <c r="G24" s="31">
        <f t="shared" si="9"/>
        <v>225847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1187866</v>
      </c>
      <c r="O24" s="43">
        <f t="shared" si="2"/>
        <v>164.98138888888889</v>
      </c>
      <c r="P24" s="9"/>
    </row>
    <row r="25" spans="1:119">
      <c r="A25" s="12"/>
      <c r="B25" s="44">
        <v>572</v>
      </c>
      <c r="C25" s="20" t="s">
        <v>37</v>
      </c>
      <c r="D25" s="46">
        <v>128925</v>
      </c>
      <c r="E25" s="46">
        <v>737611</v>
      </c>
      <c r="F25" s="46">
        <v>0</v>
      </c>
      <c r="G25" s="46">
        <v>168196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1034732</v>
      </c>
      <c r="O25" s="47">
        <f t="shared" si="2"/>
        <v>143.71277777777777</v>
      </c>
      <c r="P25" s="9"/>
    </row>
    <row r="26" spans="1:119">
      <c r="A26" s="12"/>
      <c r="B26" s="44">
        <v>573</v>
      </c>
      <c r="C26" s="20" t="s">
        <v>49</v>
      </c>
      <c r="D26" s="46">
        <v>0</v>
      </c>
      <c r="E26" s="46">
        <v>0</v>
      </c>
      <c r="F26" s="46">
        <v>0</v>
      </c>
      <c r="G26" s="46">
        <v>57651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57651</v>
      </c>
      <c r="O26" s="47">
        <f t="shared" si="2"/>
        <v>8.007083333333334</v>
      </c>
      <c r="P26" s="9"/>
    </row>
    <row r="27" spans="1:119">
      <c r="A27" s="12"/>
      <c r="B27" s="44">
        <v>574</v>
      </c>
      <c r="C27" s="20" t="s">
        <v>43</v>
      </c>
      <c r="D27" s="46">
        <v>95483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95483</v>
      </c>
      <c r="O27" s="47">
        <f t="shared" si="2"/>
        <v>13.261527777777777</v>
      </c>
      <c r="P27" s="9"/>
    </row>
    <row r="28" spans="1:119" ht="15.75">
      <c r="A28" s="28" t="s">
        <v>39</v>
      </c>
      <c r="B28" s="29"/>
      <c r="C28" s="30"/>
      <c r="D28" s="31">
        <f t="shared" ref="D28:M28" si="10">SUM(D29:D29)</f>
        <v>871310</v>
      </c>
      <c r="E28" s="31">
        <f t="shared" si="10"/>
        <v>1071695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400450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103500</v>
      </c>
      <c r="N28" s="31">
        <f t="shared" si="7"/>
        <v>2446955</v>
      </c>
      <c r="O28" s="43">
        <f t="shared" si="2"/>
        <v>339.85486111111112</v>
      </c>
      <c r="P28" s="9"/>
    </row>
    <row r="29" spans="1:119" ht="15.75" thickBot="1">
      <c r="A29" s="12"/>
      <c r="B29" s="44">
        <v>581</v>
      </c>
      <c r="C29" s="20" t="s">
        <v>38</v>
      </c>
      <c r="D29" s="46">
        <v>871310</v>
      </c>
      <c r="E29" s="46">
        <v>1071695</v>
      </c>
      <c r="F29" s="46">
        <v>0</v>
      </c>
      <c r="G29" s="46">
        <v>0</v>
      </c>
      <c r="H29" s="46">
        <v>0</v>
      </c>
      <c r="I29" s="46">
        <v>400450</v>
      </c>
      <c r="J29" s="46">
        <v>0</v>
      </c>
      <c r="K29" s="46">
        <v>0</v>
      </c>
      <c r="L29" s="46">
        <v>0</v>
      </c>
      <c r="M29" s="46">
        <v>103500</v>
      </c>
      <c r="N29" s="46">
        <f t="shared" si="7"/>
        <v>2446955</v>
      </c>
      <c r="O29" s="47">
        <f t="shared" si="2"/>
        <v>339.85486111111112</v>
      </c>
      <c r="P29" s="9"/>
    </row>
    <row r="30" spans="1:119" ht="16.5" thickBot="1">
      <c r="A30" s="14" t="s">
        <v>10</v>
      </c>
      <c r="B30" s="23"/>
      <c r="C30" s="22"/>
      <c r="D30" s="15">
        <f>SUM(D5,D11,D13,D20,D22,D24,D28)</f>
        <v>4891758</v>
      </c>
      <c r="E30" s="15">
        <f t="shared" ref="E30:M30" si="11">SUM(E5,E11,E13,E20,E22,E24,E28)</f>
        <v>1809306</v>
      </c>
      <c r="F30" s="15">
        <f t="shared" si="11"/>
        <v>0</v>
      </c>
      <c r="G30" s="15">
        <f t="shared" si="11"/>
        <v>503452</v>
      </c>
      <c r="H30" s="15">
        <f t="shared" si="11"/>
        <v>0</v>
      </c>
      <c r="I30" s="15">
        <f t="shared" si="11"/>
        <v>3528368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117221</v>
      </c>
      <c r="N30" s="15">
        <f t="shared" si="7"/>
        <v>10850105</v>
      </c>
      <c r="O30" s="37">
        <f t="shared" si="2"/>
        <v>1506.9590277777777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50</v>
      </c>
      <c r="M32" s="163"/>
      <c r="N32" s="163"/>
      <c r="O32" s="41">
        <v>7200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1961664</v>
      </c>
      <c r="E5" s="26">
        <f t="shared" si="0"/>
        <v>0</v>
      </c>
      <c r="F5" s="26">
        <f t="shared" si="0"/>
        <v>0</v>
      </c>
      <c r="G5" s="26">
        <f t="shared" si="0"/>
        <v>132407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2094071</v>
      </c>
      <c r="O5" s="32">
        <f t="shared" ref="O5:O28" si="2">(N5/O$30)</f>
        <v>290.43980582524273</v>
      </c>
      <c r="P5" s="6"/>
    </row>
    <row r="6" spans="1:133">
      <c r="A6" s="12"/>
      <c r="B6" s="44">
        <v>511</v>
      </c>
      <c r="C6" s="20" t="s">
        <v>19</v>
      </c>
      <c r="D6" s="46">
        <v>86766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86766</v>
      </c>
      <c r="O6" s="47">
        <f t="shared" si="2"/>
        <v>12.034119278779473</v>
      </c>
      <c r="P6" s="9"/>
    </row>
    <row r="7" spans="1:133">
      <c r="A7" s="12"/>
      <c r="B7" s="44">
        <v>512</v>
      </c>
      <c r="C7" s="20" t="s">
        <v>20</v>
      </c>
      <c r="D7" s="46">
        <v>445332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445332</v>
      </c>
      <c r="O7" s="47">
        <f t="shared" si="2"/>
        <v>61.765880721220526</v>
      </c>
      <c r="P7" s="9"/>
    </row>
    <row r="8" spans="1:133">
      <c r="A8" s="12"/>
      <c r="B8" s="44">
        <v>513</v>
      </c>
      <c r="C8" s="20" t="s">
        <v>21</v>
      </c>
      <c r="D8" s="46">
        <v>303507</v>
      </c>
      <c r="E8" s="46">
        <v>0</v>
      </c>
      <c r="F8" s="46">
        <v>0</v>
      </c>
      <c r="G8" s="46">
        <v>52807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356314</v>
      </c>
      <c r="O8" s="47">
        <f t="shared" si="2"/>
        <v>49.419417475728153</v>
      </c>
      <c r="P8" s="9"/>
    </row>
    <row r="9" spans="1:133">
      <c r="A9" s="12"/>
      <c r="B9" s="44">
        <v>515</v>
      </c>
      <c r="C9" s="20" t="s">
        <v>22</v>
      </c>
      <c r="D9" s="46">
        <v>180331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180331</v>
      </c>
      <c r="O9" s="47">
        <f t="shared" si="2"/>
        <v>25.011234396671291</v>
      </c>
      <c r="P9" s="9"/>
    </row>
    <row r="10" spans="1:133">
      <c r="A10" s="12"/>
      <c r="B10" s="44">
        <v>519</v>
      </c>
      <c r="C10" s="20" t="s">
        <v>23</v>
      </c>
      <c r="D10" s="46">
        <v>945728</v>
      </c>
      <c r="E10" s="46">
        <v>0</v>
      </c>
      <c r="F10" s="46">
        <v>0</v>
      </c>
      <c r="G10" s="46">
        <v>79600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1025328</v>
      </c>
      <c r="O10" s="47">
        <f t="shared" si="2"/>
        <v>142.20915395284328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1091776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1091776</v>
      </c>
      <c r="O11" s="43">
        <f t="shared" si="2"/>
        <v>151.42524271844661</v>
      </c>
      <c r="P11" s="10"/>
    </row>
    <row r="12" spans="1:133">
      <c r="A12" s="12"/>
      <c r="B12" s="44">
        <v>521</v>
      </c>
      <c r="C12" s="20" t="s">
        <v>25</v>
      </c>
      <c r="D12" s="46">
        <v>1091776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1091776</v>
      </c>
      <c r="O12" s="47">
        <f t="shared" si="2"/>
        <v>151.42524271844661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329104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2660139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2989243</v>
      </c>
      <c r="O13" s="43">
        <f t="shared" si="2"/>
        <v>414.59680998613038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1221921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1221921</v>
      </c>
      <c r="O14" s="47">
        <f t="shared" si="2"/>
        <v>169.47586685159501</v>
      </c>
      <c r="P14" s="9"/>
    </row>
    <row r="15" spans="1:133">
      <c r="A15" s="12"/>
      <c r="B15" s="44">
        <v>534</v>
      </c>
      <c r="C15" s="20" t="s">
        <v>28</v>
      </c>
      <c r="D15" s="46">
        <v>329104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329104</v>
      </c>
      <c r="O15" s="47">
        <f t="shared" si="2"/>
        <v>45.645492371705963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1144001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1144001</v>
      </c>
      <c r="O16" s="47">
        <f t="shared" si="2"/>
        <v>158.66865464632454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255253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255253</v>
      </c>
      <c r="O17" s="47">
        <f t="shared" si="2"/>
        <v>35.402635228848823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38964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38964</v>
      </c>
      <c r="O18" s="47">
        <f t="shared" si="2"/>
        <v>5.4041608876560332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521510</v>
      </c>
      <c r="E19" s="31">
        <f t="shared" si="5"/>
        <v>0</v>
      </c>
      <c r="F19" s="31">
        <f t="shared" si="5"/>
        <v>0</v>
      </c>
      <c r="G19" s="31">
        <f t="shared" si="5"/>
        <v>1004888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1526398</v>
      </c>
      <c r="O19" s="43">
        <f t="shared" si="2"/>
        <v>211.70568654646326</v>
      </c>
      <c r="P19" s="10"/>
    </row>
    <row r="20" spans="1:119">
      <c r="A20" s="12"/>
      <c r="B20" s="44">
        <v>541</v>
      </c>
      <c r="C20" s="20" t="s">
        <v>33</v>
      </c>
      <c r="D20" s="46">
        <v>521510</v>
      </c>
      <c r="E20" s="46">
        <v>0</v>
      </c>
      <c r="F20" s="46">
        <v>0</v>
      </c>
      <c r="G20" s="46">
        <v>1004888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1526398</v>
      </c>
      <c r="O20" s="47">
        <f t="shared" si="2"/>
        <v>211.70568654646326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536718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29329</v>
      </c>
      <c r="N21" s="31">
        <f t="shared" si="1"/>
        <v>566047</v>
      </c>
      <c r="O21" s="43">
        <f t="shared" si="2"/>
        <v>78.508599167822467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536718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29329</v>
      </c>
      <c r="N22" s="46">
        <f t="shared" si="1"/>
        <v>566047</v>
      </c>
      <c r="O22" s="47">
        <f t="shared" si="2"/>
        <v>78.508599167822467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291841</v>
      </c>
      <c r="E23" s="31">
        <f t="shared" si="7"/>
        <v>785955</v>
      </c>
      <c r="F23" s="31">
        <f t="shared" si="7"/>
        <v>0</v>
      </c>
      <c r="G23" s="31">
        <f t="shared" si="7"/>
        <v>228760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1306556</v>
      </c>
      <c r="O23" s="43">
        <f t="shared" si="2"/>
        <v>181.21442441054091</v>
      </c>
      <c r="P23" s="9"/>
    </row>
    <row r="24" spans="1:119">
      <c r="A24" s="12"/>
      <c r="B24" s="44">
        <v>572</v>
      </c>
      <c r="C24" s="20" t="s">
        <v>37</v>
      </c>
      <c r="D24" s="46">
        <v>290291</v>
      </c>
      <c r="E24" s="46">
        <v>785955</v>
      </c>
      <c r="F24" s="46">
        <v>0</v>
      </c>
      <c r="G24" s="46">
        <v>228760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1305006</v>
      </c>
      <c r="O24" s="47">
        <f t="shared" si="2"/>
        <v>180.9994452149792</v>
      </c>
      <c r="P24" s="9"/>
    </row>
    <row r="25" spans="1:119">
      <c r="A25" s="12"/>
      <c r="B25" s="44">
        <v>574</v>
      </c>
      <c r="C25" s="20" t="s">
        <v>43</v>
      </c>
      <c r="D25" s="46">
        <v>1550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1550</v>
      </c>
      <c r="O25" s="47">
        <f t="shared" si="2"/>
        <v>0.21497919556171982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949212</v>
      </c>
      <c r="E26" s="31">
        <f t="shared" si="8"/>
        <v>219950</v>
      </c>
      <c r="F26" s="31">
        <f t="shared" si="8"/>
        <v>0</v>
      </c>
      <c r="G26" s="31">
        <f t="shared" si="8"/>
        <v>10000</v>
      </c>
      <c r="H26" s="31">
        <f t="shared" si="8"/>
        <v>0</v>
      </c>
      <c r="I26" s="31">
        <f t="shared" si="8"/>
        <v>328500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11500</v>
      </c>
      <c r="N26" s="31">
        <f t="shared" si="1"/>
        <v>1519162</v>
      </c>
      <c r="O26" s="43">
        <f t="shared" si="2"/>
        <v>210.70208044382801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949212</v>
      </c>
      <c r="E27" s="46">
        <v>219950</v>
      </c>
      <c r="F27" s="46">
        <v>0</v>
      </c>
      <c r="G27" s="46">
        <v>10000</v>
      </c>
      <c r="H27" s="46">
        <v>0</v>
      </c>
      <c r="I27" s="46">
        <v>328500</v>
      </c>
      <c r="J27" s="46">
        <v>0</v>
      </c>
      <c r="K27" s="46">
        <v>0</v>
      </c>
      <c r="L27" s="46">
        <v>0</v>
      </c>
      <c r="M27" s="46">
        <v>11500</v>
      </c>
      <c r="N27" s="46">
        <f t="shared" si="1"/>
        <v>1519162</v>
      </c>
      <c r="O27" s="47">
        <f t="shared" si="2"/>
        <v>210.70208044382801</v>
      </c>
      <c r="P27" s="9"/>
    </row>
    <row r="28" spans="1:119" ht="16.5" thickBot="1">
      <c r="A28" s="14" t="s">
        <v>10</v>
      </c>
      <c r="B28" s="23"/>
      <c r="C28" s="22"/>
      <c r="D28" s="15">
        <f>SUM(D5,D11,D13,D19,D21,D23,D26)</f>
        <v>5145107</v>
      </c>
      <c r="E28" s="15">
        <f t="shared" ref="E28:M28" si="9">SUM(E5,E11,E13,E19,E21,E23,E26)</f>
        <v>1542623</v>
      </c>
      <c r="F28" s="15">
        <f t="shared" si="9"/>
        <v>0</v>
      </c>
      <c r="G28" s="15">
        <f t="shared" si="9"/>
        <v>1376055</v>
      </c>
      <c r="H28" s="15">
        <f t="shared" si="9"/>
        <v>0</v>
      </c>
      <c r="I28" s="15">
        <f t="shared" si="9"/>
        <v>2988639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40829</v>
      </c>
      <c r="N28" s="15">
        <f t="shared" si="1"/>
        <v>11093253</v>
      </c>
      <c r="O28" s="37">
        <f t="shared" si="2"/>
        <v>1538.5926490984743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44</v>
      </c>
      <c r="M30" s="163"/>
      <c r="N30" s="163"/>
      <c r="O30" s="41">
        <v>7210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1838245</v>
      </c>
      <c r="E5" s="26">
        <f t="shared" si="0"/>
        <v>0</v>
      </c>
      <c r="F5" s="26">
        <f t="shared" si="0"/>
        <v>0</v>
      </c>
      <c r="G5" s="26">
        <f t="shared" si="0"/>
        <v>184900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2023145</v>
      </c>
      <c r="O5" s="32">
        <f t="shared" ref="O5:O27" si="2">(N5/O$29)</f>
        <v>281.22671670836809</v>
      </c>
      <c r="P5" s="6"/>
    </row>
    <row r="6" spans="1:133">
      <c r="A6" s="12"/>
      <c r="B6" s="44">
        <v>511</v>
      </c>
      <c r="C6" s="20" t="s">
        <v>19</v>
      </c>
      <c r="D6" s="46">
        <v>85101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85101</v>
      </c>
      <c r="O6" s="47">
        <f t="shared" si="2"/>
        <v>11.829441201000835</v>
      </c>
      <c r="P6" s="9"/>
    </row>
    <row r="7" spans="1:133">
      <c r="A7" s="12"/>
      <c r="B7" s="44">
        <v>512</v>
      </c>
      <c r="C7" s="20" t="s">
        <v>20</v>
      </c>
      <c r="D7" s="46">
        <v>420879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420879</v>
      </c>
      <c r="O7" s="47">
        <f t="shared" si="2"/>
        <v>58.504170141784819</v>
      </c>
      <c r="P7" s="9"/>
    </row>
    <row r="8" spans="1:133">
      <c r="A8" s="12"/>
      <c r="B8" s="44">
        <v>513</v>
      </c>
      <c r="C8" s="20" t="s">
        <v>21</v>
      </c>
      <c r="D8" s="46">
        <v>331648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331648</v>
      </c>
      <c r="O8" s="47">
        <f t="shared" si="2"/>
        <v>46.10063942174034</v>
      </c>
      <c r="P8" s="9"/>
    </row>
    <row r="9" spans="1:133">
      <c r="A9" s="12"/>
      <c r="B9" s="44">
        <v>515</v>
      </c>
      <c r="C9" s="20" t="s">
        <v>22</v>
      </c>
      <c r="D9" s="46">
        <v>201854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201854</v>
      </c>
      <c r="O9" s="47">
        <f t="shared" si="2"/>
        <v>28.058659994439811</v>
      </c>
      <c r="P9" s="9"/>
    </row>
    <row r="10" spans="1:133">
      <c r="A10" s="12"/>
      <c r="B10" s="44">
        <v>519</v>
      </c>
      <c r="C10" s="20" t="s">
        <v>23</v>
      </c>
      <c r="D10" s="46">
        <v>798763</v>
      </c>
      <c r="E10" s="46">
        <v>0</v>
      </c>
      <c r="F10" s="46">
        <v>0</v>
      </c>
      <c r="G10" s="46">
        <v>184900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983663</v>
      </c>
      <c r="O10" s="47">
        <f t="shared" si="2"/>
        <v>136.73380594940227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1106630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1106630</v>
      </c>
      <c r="O11" s="43">
        <f t="shared" si="2"/>
        <v>153.8268001112038</v>
      </c>
      <c r="P11" s="10"/>
    </row>
    <row r="12" spans="1:133">
      <c r="A12" s="12"/>
      <c r="B12" s="44">
        <v>521</v>
      </c>
      <c r="C12" s="20" t="s">
        <v>25</v>
      </c>
      <c r="D12" s="46">
        <v>1106630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1106630</v>
      </c>
      <c r="O12" s="47">
        <f t="shared" si="2"/>
        <v>153.8268001112038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306767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2469054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2775821</v>
      </c>
      <c r="O13" s="43">
        <f t="shared" si="2"/>
        <v>385.8522379760912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1004544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1004544</v>
      </c>
      <c r="O14" s="47">
        <f t="shared" si="2"/>
        <v>139.63636363636363</v>
      </c>
      <c r="P14" s="9"/>
    </row>
    <row r="15" spans="1:133">
      <c r="A15" s="12"/>
      <c r="B15" s="44">
        <v>534</v>
      </c>
      <c r="C15" s="20" t="s">
        <v>28</v>
      </c>
      <c r="D15" s="46">
        <v>306767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306767</v>
      </c>
      <c r="O15" s="47">
        <f t="shared" si="2"/>
        <v>42.642062830136226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1215963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1215963</v>
      </c>
      <c r="O16" s="47">
        <f t="shared" si="2"/>
        <v>169.02460383653045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205939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205939</v>
      </c>
      <c r="O17" s="47">
        <f t="shared" si="2"/>
        <v>28.626494300806229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42608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42608</v>
      </c>
      <c r="O18" s="47">
        <f t="shared" si="2"/>
        <v>5.9227133722546563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574740</v>
      </c>
      <c r="E19" s="31">
        <f t="shared" si="5"/>
        <v>0</v>
      </c>
      <c r="F19" s="31">
        <f t="shared" si="5"/>
        <v>0</v>
      </c>
      <c r="G19" s="31">
        <f t="shared" si="5"/>
        <v>468828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1043568</v>
      </c>
      <c r="O19" s="43">
        <f t="shared" si="2"/>
        <v>145.06088407005839</v>
      </c>
      <c r="P19" s="10"/>
    </row>
    <row r="20" spans="1:119">
      <c r="A20" s="12"/>
      <c r="B20" s="44">
        <v>541</v>
      </c>
      <c r="C20" s="20" t="s">
        <v>33</v>
      </c>
      <c r="D20" s="46">
        <v>574740</v>
      </c>
      <c r="E20" s="46">
        <v>0</v>
      </c>
      <c r="F20" s="46">
        <v>0</v>
      </c>
      <c r="G20" s="46">
        <v>468828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1043568</v>
      </c>
      <c r="O20" s="47">
        <f t="shared" si="2"/>
        <v>145.06088407005839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10000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16400</v>
      </c>
      <c r="N21" s="31">
        <f t="shared" si="1"/>
        <v>26400</v>
      </c>
      <c r="O21" s="43">
        <f t="shared" si="2"/>
        <v>3.669724770642202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16400</v>
      </c>
      <c r="N22" s="46">
        <f t="shared" si="1"/>
        <v>26400</v>
      </c>
      <c r="O22" s="47">
        <f t="shared" si="2"/>
        <v>3.669724770642202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334733</v>
      </c>
      <c r="E23" s="31">
        <f t="shared" si="7"/>
        <v>849846</v>
      </c>
      <c r="F23" s="31">
        <f t="shared" si="7"/>
        <v>0</v>
      </c>
      <c r="G23" s="31">
        <f t="shared" si="7"/>
        <v>78861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1263440</v>
      </c>
      <c r="O23" s="43">
        <f t="shared" si="2"/>
        <v>175.62413122046149</v>
      </c>
      <c r="P23" s="9"/>
    </row>
    <row r="24" spans="1:119">
      <c r="A24" s="12"/>
      <c r="B24" s="44">
        <v>572</v>
      </c>
      <c r="C24" s="20" t="s">
        <v>37</v>
      </c>
      <c r="D24" s="46">
        <v>334733</v>
      </c>
      <c r="E24" s="46">
        <v>849846</v>
      </c>
      <c r="F24" s="46">
        <v>0</v>
      </c>
      <c r="G24" s="46">
        <v>78861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1263440</v>
      </c>
      <c r="O24" s="47">
        <f t="shared" si="2"/>
        <v>175.62413122046149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1007814</v>
      </c>
      <c r="E25" s="31">
        <f t="shared" si="8"/>
        <v>0</v>
      </c>
      <c r="F25" s="31">
        <f t="shared" si="8"/>
        <v>0</v>
      </c>
      <c r="G25" s="31">
        <f t="shared" si="8"/>
        <v>1165000</v>
      </c>
      <c r="H25" s="31">
        <f t="shared" si="8"/>
        <v>0</v>
      </c>
      <c r="I25" s="31">
        <f t="shared" si="8"/>
        <v>328500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126300</v>
      </c>
      <c r="N25" s="31">
        <f t="shared" si="1"/>
        <v>2627614</v>
      </c>
      <c r="O25" s="43">
        <f t="shared" si="2"/>
        <v>365.25076452599387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1007814</v>
      </c>
      <c r="E26" s="46">
        <v>0</v>
      </c>
      <c r="F26" s="46">
        <v>0</v>
      </c>
      <c r="G26" s="46">
        <v>1165000</v>
      </c>
      <c r="H26" s="46">
        <v>0</v>
      </c>
      <c r="I26" s="46">
        <v>328500</v>
      </c>
      <c r="J26" s="46">
        <v>0</v>
      </c>
      <c r="K26" s="46">
        <v>0</v>
      </c>
      <c r="L26" s="46">
        <v>0</v>
      </c>
      <c r="M26" s="46">
        <v>126300</v>
      </c>
      <c r="N26" s="46">
        <f t="shared" si="1"/>
        <v>2627614</v>
      </c>
      <c r="O26" s="47">
        <f t="shared" si="2"/>
        <v>365.25076452599387</v>
      </c>
      <c r="P26" s="9"/>
    </row>
    <row r="27" spans="1:119" ht="16.5" thickBot="1">
      <c r="A27" s="14" t="s">
        <v>10</v>
      </c>
      <c r="B27" s="23"/>
      <c r="C27" s="22"/>
      <c r="D27" s="15">
        <f>SUM(D5,D11,D13,D19,D21,D23,D25)</f>
        <v>5168929</v>
      </c>
      <c r="E27" s="15">
        <f t="shared" ref="E27:M27" si="9">SUM(E5,E11,E13,E19,E21,E23,E25)</f>
        <v>859846</v>
      </c>
      <c r="F27" s="15">
        <f t="shared" si="9"/>
        <v>0</v>
      </c>
      <c r="G27" s="15">
        <f t="shared" si="9"/>
        <v>1897589</v>
      </c>
      <c r="H27" s="15">
        <f t="shared" si="9"/>
        <v>0</v>
      </c>
      <c r="I27" s="15">
        <f t="shared" si="9"/>
        <v>2797554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142700</v>
      </c>
      <c r="N27" s="15">
        <f t="shared" si="1"/>
        <v>10866618</v>
      </c>
      <c r="O27" s="37">
        <f t="shared" si="2"/>
        <v>1510.5112593828189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7194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2420342</v>
      </c>
      <c r="E5" s="26">
        <f t="shared" si="0"/>
        <v>0</v>
      </c>
      <c r="F5" s="26">
        <f t="shared" si="0"/>
        <v>0</v>
      </c>
      <c r="G5" s="26">
        <f t="shared" si="0"/>
        <v>799064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117269</v>
      </c>
      <c r="L5" s="26">
        <f t="shared" si="0"/>
        <v>0</v>
      </c>
      <c r="M5" s="26">
        <f t="shared" si="0"/>
        <v>0</v>
      </c>
      <c r="N5" s="27">
        <f t="shared" ref="N5:N27" si="1">SUM(D5:M5)</f>
        <v>3336675</v>
      </c>
      <c r="O5" s="32">
        <f t="shared" ref="O5:O27" si="2">(N5/O$29)</f>
        <v>457.83136663007684</v>
      </c>
      <c r="P5" s="6"/>
    </row>
    <row r="6" spans="1:133">
      <c r="A6" s="12"/>
      <c r="B6" s="44">
        <v>511</v>
      </c>
      <c r="C6" s="20" t="s">
        <v>19</v>
      </c>
      <c r="D6" s="46">
        <v>83912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83912</v>
      </c>
      <c r="O6" s="47">
        <f t="shared" si="2"/>
        <v>11.513721185510429</v>
      </c>
      <c r="P6" s="9"/>
    </row>
    <row r="7" spans="1:133">
      <c r="A7" s="12"/>
      <c r="B7" s="44">
        <v>512</v>
      </c>
      <c r="C7" s="20" t="s">
        <v>20</v>
      </c>
      <c r="D7" s="46">
        <v>412699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412699</v>
      </c>
      <c r="O7" s="47">
        <f t="shared" si="2"/>
        <v>56.627195389681667</v>
      </c>
      <c r="P7" s="9"/>
    </row>
    <row r="8" spans="1:133">
      <c r="A8" s="12"/>
      <c r="B8" s="44">
        <v>513</v>
      </c>
      <c r="C8" s="20" t="s">
        <v>21</v>
      </c>
      <c r="D8" s="46">
        <v>310292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310292</v>
      </c>
      <c r="O8" s="47">
        <f t="shared" si="2"/>
        <v>42.575740944017561</v>
      </c>
      <c r="P8" s="9"/>
    </row>
    <row r="9" spans="1:133">
      <c r="A9" s="12"/>
      <c r="B9" s="44">
        <v>515</v>
      </c>
      <c r="C9" s="20" t="s">
        <v>22</v>
      </c>
      <c r="D9" s="46">
        <v>278172</v>
      </c>
      <c r="E9" s="46">
        <v>0</v>
      </c>
      <c r="F9" s="46">
        <v>0</v>
      </c>
      <c r="G9" s="46">
        <v>671020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949192</v>
      </c>
      <c r="O9" s="47">
        <f t="shared" si="2"/>
        <v>130.2403951701427</v>
      </c>
      <c r="P9" s="9"/>
    </row>
    <row r="10" spans="1:133">
      <c r="A10" s="12"/>
      <c r="B10" s="44">
        <v>519</v>
      </c>
      <c r="C10" s="20" t="s">
        <v>23</v>
      </c>
      <c r="D10" s="46">
        <v>1335267</v>
      </c>
      <c r="E10" s="46">
        <v>0</v>
      </c>
      <c r="F10" s="46">
        <v>0</v>
      </c>
      <c r="G10" s="46">
        <v>128044</v>
      </c>
      <c r="H10" s="46">
        <v>0</v>
      </c>
      <c r="I10" s="46">
        <v>0</v>
      </c>
      <c r="J10" s="46">
        <v>0</v>
      </c>
      <c r="K10" s="46">
        <v>117269</v>
      </c>
      <c r="L10" s="46">
        <v>0</v>
      </c>
      <c r="M10" s="46">
        <v>0</v>
      </c>
      <c r="N10" s="46">
        <f t="shared" si="1"/>
        <v>1580580</v>
      </c>
      <c r="O10" s="47">
        <f t="shared" si="2"/>
        <v>216.87431394072448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1127810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1127810</v>
      </c>
      <c r="O11" s="43">
        <f t="shared" si="2"/>
        <v>154.74890230515916</v>
      </c>
      <c r="P11" s="10"/>
    </row>
    <row r="12" spans="1:133">
      <c r="A12" s="12"/>
      <c r="B12" s="44">
        <v>521</v>
      </c>
      <c r="C12" s="20" t="s">
        <v>25</v>
      </c>
      <c r="D12" s="46">
        <v>1127810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1127810</v>
      </c>
      <c r="O12" s="47">
        <f t="shared" si="2"/>
        <v>154.74890230515916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296060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1596115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1892175</v>
      </c>
      <c r="O13" s="43">
        <f t="shared" si="2"/>
        <v>259.62884193194293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633560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633560</v>
      </c>
      <c r="O14" s="47">
        <f t="shared" si="2"/>
        <v>86.931942919868277</v>
      </c>
      <c r="P14" s="9"/>
    </row>
    <row r="15" spans="1:133">
      <c r="A15" s="12"/>
      <c r="B15" s="44">
        <v>534</v>
      </c>
      <c r="C15" s="20" t="s">
        <v>28</v>
      </c>
      <c r="D15" s="46">
        <v>296060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296060</v>
      </c>
      <c r="O15" s="47">
        <f t="shared" si="2"/>
        <v>40.622941822173438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576028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576028</v>
      </c>
      <c r="O16" s="47">
        <f t="shared" si="2"/>
        <v>79.037870472008777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334459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334459</v>
      </c>
      <c r="O17" s="47">
        <f t="shared" si="2"/>
        <v>45.891739846322722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52068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52068</v>
      </c>
      <c r="O18" s="47">
        <f t="shared" si="2"/>
        <v>7.144346871569704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464011</v>
      </c>
      <c r="E19" s="31">
        <f t="shared" si="5"/>
        <v>0</v>
      </c>
      <c r="F19" s="31">
        <f t="shared" si="5"/>
        <v>0</v>
      </c>
      <c r="G19" s="31">
        <f t="shared" si="5"/>
        <v>149926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613937</v>
      </c>
      <c r="O19" s="43">
        <f t="shared" si="2"/>
        <v>84.239434687156972</v>
      </c>
      <c r="P19" s="10"/>
    </row>
    <row r="20" spans="1:119">
      <c r="A20" s="12"/>
      <c r="B20" s="44">
        <v>541</v>
      </c>
      <c r="C20" s="20" t="s">
        <v>33</v>
      </c>
      <c r="D20" s="46">
        <v>464011</v>
      </c>
      <c r="E20" s="46">
        <v>0</v>
      </c>
      <c r="F20" s="46">
        <v>0</v>
      </c>
      <c r="G20" s="46">
        <v>149926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613937</v>
      </c>
      <c r="O20" s="47">
        <f t="shared" si="2"/>
        <v>84.239434687156972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5000</v>
      </c>
      <c r="F21" s="31">
        <f t="shared" si="6"/>
        <v>0</v>
      </c>
      <c r="G21" s="31">
        <f t="shared" si="6"/>
        <v>1242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15508</v>
      </c>
      <c r="N21" s="31">
        <f t="shared" si="1"/>
        <v>21750</v>
      </c>
      <c r="O21" s="43">
        <f t="shared" si="2"/>
        <v>2.9843578485181119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5000</v>
      </c>
      <c r="F22" s="46">
        <v>0</v>
      </c>
      <c r="G22" s="46">
        <v>1242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15508</v>
      </c>
      <c r="N22" s="46">
        <f t="shared" si="1"/>
        <v>21750</v>
      </c>
      <c r="O22" s="47">
        <f t="shared" si="2"/>
        <v>2.9843578485181119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358390</v>
      </c>
      <c r="E23" s="31">
        <f t="shared" si="7"/>
        <v>791270</v>
      </c>
      <c r="F23" s="31">
        <f t="shared" si="7"/>
        <v>0</v>
      </c>
      <c r="G23" s="31">
        <f t="shared" si="7"/>
        <v>457598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1607258</v>
      </c>
      <c r="O23" s="43">
        <f t="shared" si="2"/>
        <v>220.53485181119649</v>
      </c>
      <c r="P23" s="9"/>
    </row>
    <row r="24" spans="1:119">
      <c r="A24" s="12"/>
      <c r="B24" s="44">
        <v>572</v>
      </c>
      <c r="C24" s="20" t="s">
        <v>37</v>
      </c>
      <c r="D24" s="46">
        <v>358390</v>
      </c>
      <c r="E24" s="46">
        <v>791270</v>
      </c>
      <c r="F24" s="46">
        <v>0</v>
      </c>
      <c r="G24" s="46">
        <v>457598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1607258</v>
      </c>
      <c r="O24" s="47">
        <f t="shared" si="2"/>
        <v>220.53485181119649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917413</v>
      </c>
      <c r="E25" s="31">
        <f t="shared" si="8"/>
        <v>162500</v>
      </c>
      <c r="F25" s="31">
        <f t="shared" si="8"/>
        <v>0</v>
      </c>
      <c r="G25" s="31">
        <f t="shared" si="8"/>
        <v>-2849</v>
      </c>
      <c r="H25" s="31">
        <f t="shared" si="8"/>
        <v>0</v>
      </c>
      <c r="I25" s="31">
        <f t="shared" si="8"/>
        <v>4171126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48800</v>
      </c>
      <c r="N25" s="31">
        <f t="shared" si="1"/>
        <v>5296990</v>
      </c>
      <c r="O25" s="43">
        <f t="shared" si="2"/>
        <v>726.8098243688255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917413</v>
      </c>
      <c r="E26" s="46">
        <v>162500</v>
      </c>
      <c r="F26" s="46">
        <v>0</v>
      </c>
      <c r="G26" s="46">
        <v>-2849</v>
      </c>
      <c r="H26" s="46">
        <v>0</v>
      </c>
      <c r="I26" s="46">
        <v>4171126</v>
      </c>
      <c r="J26" s="46">
        <v>0</v>
      </c>
      <c r="K26" s="46">
        <v>0</v>
      </c>
      <c r="L26" s="46">
        <v>0</v>
      </c>
      <c r="M26" s="46">
        <v>48800</v>
      </c>
      <c r="N26" s="46">
        <f t="shared" si="1"/>
        <v>5296990</v>
      </c>
      <c r="O26" s="47">
        <f t="shared" si="2"/>
        <v>726.8098243688255</v>
      </c>
      <c r="P26" s="9"/>
    </row>
    <row r="27" spans="1:119" ht="16.5" thickBot="1">
      <c r="A27" s="14" t="s">
        <v>10</v>
      </c>
      <c r="B27" s="23"/>
      <c r="C27" s="22"/>
      <c r="D27" s="15">
        <f>SUM(D5,D11,D13,D19,D21,D23,D25)</f>
        <v>5584026</v>
      </c>
      <c r="E27" s="15">
        <f t="shared" ref="E27:M27" si="9">SUM(E5,E11,E13,E19,E21,E23,E25)</f>
        <v>958770</v>
      </c>
      <c r="F27" s="15">
        <f t="shared" si="9"/>
        <v>0</v>
      </c>
      <c r="G27" s="15">
        <f t="shared" si="9"/>
        <v>1404981</v>
      </c>
      <c r="H27" s="15">
        <f t="shared" si="9"/>
        <v>0</v>
      </c>
      <c r="I27" s="15">
        <f t="shared" si="9"/>
        <v>5767241</v>
      </c>
      <c r="J27" s="15">
        <f t="shared" si="9"/>
        <v>0</v>
      </c>
      <c r="K27" s="15">
        <f t="shared" si="9"/>
        <v>117269</v>
      </c>
      <c r="L27" s="15">
        <f t="shared" si="9"/>
        <v>0</v>
      </c>
      <c r="M27" s="15">
        <f t="shared" si="9"/>
        <v>64308</v>
      </c>
      <c r="N27" s="15">
        <f t="shared" si="1"/>
        <v>13896595</v>
      </c>
      <c r="O27" s="37">
        <f t="shared" si="2"/>
        <v>1906.7775795828759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55</v>
      </c>
      <c r="M29" s="163"/>
      <c r="N29" s="163"/>
      <c r="O29" s="41">
        <v>7288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1697258</v>
      </c>
      <c r="E5" s="26">
        <f t="shared" si="0"/>
        <v>0</v>
      </c>
      <c r="F5" s="26">
        <f t="shared" si="0"/>
        <v>0</v>
      </c>
      <c r="G5" s="26">
        <f t="shared" si="0"/>
        <v>244654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6145</v>
      </c>
      <c r="L5" s="26">
        <f t="shared" si="0"/>
        <v>0</v>
      </c>
      <c r="M5" s="26">
        <f t="shared" si="0"/>
        <v>0</v>
      </c>
      <c r="N5" s="27">
        <f t="shared" ref="N5:N28" si="1">SUM(D5:M5)</f>
        <v>1948057</v>
      </c>
      <c r="O5" s="32">
        <f t="shared" ref="O5:O28" si="2">(N5/O$30)</f>
        <v>267.36988745539389</v>
      </c>
      <c r="P5" s="6"/>
    </row>
    <row r="6" spans="1:133">
      <c r="A6" s="12"/>
      <c r="B6" s="44">
        <v>511</v>
      </c>
      <c r="C6" s="20" t="s">
        <v>19</v>
      </c>
      <c r="D6" s="46">
        <v>82926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82926</v>
      </c>
      <c r="O6" s="47">
        <f t="shared" si="2"/>
        <v>11.381553664562174</v>
      </c>
      <c r="P6" s="9"/>
    </row>
    <row r="7" spans="1:133">
      <c r="A7" s="12"/>
      <c r="B7" s="44">
        <v>512</v>
      </c>
      <c r="C7" s="20" t="s">
        <v>20</v>
      </c>
      <c r="D7" s="46">
        <v>318009</v>
      </c>
      <c r="E7" s="46">
        <v>0</v>
      </c>
      <c r="F7" s="46">
        <v>0</v>
      </c>
      <c r="G7" s="46">
        <v>90880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408889</v>
      </c>
      <c r="O7" s="47">
        <f t="shared" si="2"/>
        <v>56.119818830634095</v>
      </c>
      <c r="P7" s="9"/>
    </row>
    <row r="8" spans="1:133">
      <c r="A8" s="12"/>
      <c r="B8" s="44">
        <v>513</v>
      </c>
      <c r="C8" s="20" t="s">
        <v>21</v>
      </c>
      <c r="D8" s="46">
        <v>308093</v>
      </c>
      <c r="E8" s="46">
        <v>0</v>
      </c>
      <c r="F8" s="46">
        <v>0</v>
      </c>
      <c r="G8" s="46">
        <v>54213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362306</v>
      </c>
      <c r="O8" s="47">
        <f t="shared" si="2"/>
        <v>49.726324457864401</v>
      </c>
      <c r="P8" s="9"/>
    </row>
    <row r="9" spans="1:133">
      <c r="A9" s="12"/>
      <c r="B9" s="44">
        <v>515</v>
      </c>
      <c r="C9" s="20" t="s">
        <v>22</v>
      </c>
      <c r="D9" s="46">
        <v>224257</v>
      </c>
      <c r="E9" s="46">
        <v>0</v>
      </c>
      <c r="F9" s="46">
        <v>0</v>
      </c>
      <c r="G9" s="46">
        <v>99561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323818</v>
      </c>
      <c r="O9" s="47">
        <f t="shared" si="2"/>
        <v>44.443864946472686</v>
      </c>
      <c r="P9" s="9"/>
    </row>
    <row r="10" spans="1:133">
      <c r="A10" s="12"/>
      <c r="B10" s="44">
        <v>519</v>
      </c>
      <c r="C10" s="20" t="s">
        <v>23</v>
      </c>
      <c r="D10" s="46">
        <v>763973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6145</v>
      </c>
      <c r="L10" s="46">
        <v>0</v>
      </c>
      <c r="M10" s="46">
        <v>0</v>
      </c>
      <c r="N10" s="46">
        <f t="shared" si="1"/>
        <v>770118</v>
      </c>
      <c r="O10" s="47">
        <f t="shared" si="2"/>
        <v>105.69832555586055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1098942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1098942</v>
      </c>
      <c r="O11" s="43">
        <f t="shared" si="2"/>
        <v>150.82926159758441</v>
      </c>
      <c r="P11" s="10"/>
    </row>
    <row r="12" spans="1:133">
      <c r="A12" s="12"/>
      <c r="B12" s="44">
        <v>521</v>
      </c>
      <c r="C12" s="20" t="s">
        <v>25</v>
      </c>
      <c r="D12" s="46">
        <v>1098942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1098942</v>
      </c>
      <c r="O12" s="47">
        <f t="shared" si="2"/>
        <v>150.82926159758441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291622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1598099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1889721</v>
      </c>
      <c r="O13" s="43">
        <f t="shared" si="2"/>
        <v>259.36329947845184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713330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713330</v>
      </c>
      <c r="O14" s="47">
        <f t="shared" si="2"/>
        <v>97.904199835300574</v>
      </c>
      <c r="P14" s="9"/>
    </row>
    <row r="15" spans="1:133">
      <c r="A15" s="12"/>
      <c r="B15" s="44">
        <v>534</v>
      </c>
      <c r="C15" s="20" t="s">
        <v>28</v>
      </c>
      <c r="D15" s="46">
        <v>291622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291622</v>
      </c>
      <c r="O15" s="47">
        <f t="shared" si="2"/>
        <v>40.024979412572058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508339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508339</v>
      </c>
      <c r="O16" s="47">
        <f t="shared" si="2"/>
        <v>69.769283557507549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334841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334841</v>
      </c>
      <c r="O17" s="47">
        <f t="shared" si="2"/>
        <v>45.956766401317594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41589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41589</v>
      </c>
      <c r="O18" s="47">
        <f t="shared" si="2"/>
        <v>5.7080702717540488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466315</v>
      </c>
      <c r="E19" s="31">
        <f t="shared" si="5"/>
        <v>0</v>
      </c>
      <c r="F19" s="31">
        <f t="shared" si="5"/>
        <v>0</v>
      </c>
      <c r="G19" s="31">
        <f t="shared" si="5"/>
        <v>341917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808232</v>
      </c>
      <c r="O19" s="43">
        <f t="shared" si="2"/>
        <v>110.92945374691189</v>
      </c>
      <c r="P19" s="10"/>
    </row>
    <row r="20" spans="1:119">
      <c r="A20" s="12"/>
      <c r="B20" s="44">
        <v>541</v>
      </c>
      <c r="C20" s="20" t="s">
        <v>33</v>
      </c>
      <c r="D20" s="46">
        <v>466315</v>
      </c>
      <c r="E20" s="46">
        <v>0</v>
      </c>
      <c r="F20" s="46">
        <v>0</v>
      </c>
      <c r="G20" s="46">
        <v>341917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808232</v>
      </c>
      <c r="O20" s="47">
        <f t="shared" si="2"/>
        <v>110.92945374691189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803860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59614</v>
      </c>
      <c r="N21" s="31">
        <f t="shared" si="1"/>
        <v>863474</v>
      </c>
      <c r="O21" s="43">
        <f t="shared" si="2"/>
        <v>118.51139171012902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803860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59614</v>
      </c>
      <c r="N22" s="46">
        <f t="shared" si="1"/>
        <v>863474</v>
      </c>
      <c r="O22" s="47">
        <f t="shared" si="2"/>
        <v>118.51139171012902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291730</v>
      </c>
      <c r="E23" s="31">
        <f t="shared" si="7"/>
        <v>827572</v>
      </c>
      <c r="F23" s="31">
        <f t="shared" si="7"/>
        <v>0</v>
      </c>
      <c r="G23" s="31">
        <f t="shared" si="7"/>
        <v>670562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1789864</v>
      </c>
      <c r="O23" s="43">
        <f t="shared" si="2"/>
        <v>245.65797419709031</v>
      </c>
      <c r="P23" s="9"/>
    </row>
    <row r="24" spans="1:119">
      <c r="A24" s="12"/>
      <c r="B24" s="44">
        <v>572</v>
      </c>
      <c r="C24" s="20" t="s">
        <v>37</v>
      </c>
      <c r="D24" s="46">
        <v>291730</v>
      </c>
      <c r="E24" s="46">
        <v>827572</v>
      </c>
      <c r="F24" s="46">
        <v>0</v>
      </c>
      <c r="G24" s="46">
        <v>670562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1789864</v>
      </c>
      <c r="O24" s="47">
        <f t="shared" si="2"/>
        <v>245.65797419709031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1925019</v>
      </c>
      <c r="E25" s="31">
        <f t="shared" si="8"/>
        <v>433213</v>
      </c>
      <c r="F25" s="31">
        <f t="shared" si="8"/>
        <v>0</v>
      </c>
      <c r="G25" s="31">
        <f t="shared" si="8"/>
        <v>20078</v>
      </c>
      <c r="H25" s="31">
        <f t="shared" si="8"/>
        <v>0</v>
      </c>
      <c r="I25" s="31">
        <f t="shared" si="8"/>
        <v>2619245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11300</v>
      </c>
      <c r="N25" s="31">
        <f t="shared" si="1"/>
        <v>5008855</v>
      </c>
      <c r="O25" s="43">
        <f t="shared" si="2"/>
        <v>687.46294262970082</v>
      </c>
      <c r="P25" s="9"/>
    </row>
    <row r="26" spans="1:119">
      <c r="A26" s="12"/>
      <c r="B26" s="44">
        <v>581</v>
      </c>
      <c r="C26" s="20" t="s">
        <v>38</v>
      </c>
      <c r="D26" s="46">
        <v>1758519</v>
      </c>
      <c r="E26" s="46">
        <v>433213</v>
      </c>
      <c r="F26" s="46">
        <v>0</v>
      </c>
      <c r="G26" s="46">
        <v>20078</v>
      </c>
      <c r="H26" s="46">
        <v>0</v>
      </c>
      <c r="I26" s="46">
        <v>2740044</v>
      </c>
      <c r="J26" s="46">
        <v>0</v>
      </c>
      <c r="K26" s="46">
        <v>0</v>
      </c>
      <c r="L26" s="46">
        <v>0</v>
      </c>
      <c r="M26" s="46">
        <v>11300</v>
      </c>
      <c r="N26" s="46">
        <f t="shared" si="1"/>
        <v>4963154</v>
      </c>
      <c r="O26" s="47">
        <f t="shared" si="2"/>
        <v>681.19050233324185</v>
      </c>
      <c r="P26" s="9"/>
    </row>
    <row r="27" spans="1:119" ht="15.75" thickBot="1">
      <c r="A27" s="12"/>
      <c r="B27" s="44">
        <v>590</v>
      </c>
      <c r="C27" s="20" t="s">
        <v>69</v>
      </c>
      <c r="D27" s="46">
        <v>166500</v>
      </c>
      <c r="E27" s="46">
        <v>0</v>
      </c>
      <c r="F27" s="46">
        <v>0</v>
      </c>
      <c r="G27" s="46">
        <v>0</v>
      </c>
      <c r="H27" s="46">
        <v>0</v>
      </c>
      <c r="I27" s="46">
        <v>-120799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45701</v>
      </c>
      <c r="O27" s="47">
        <f t="shared" si="2"/>
        <v>6.2724402964589627</v>
      </c>
      <c r="P27" s="9"/>
    </row>
    <row r="28" spans="1:119" ht="16.5" thickBot="1">
      <c r="A28" s="14" t="s">
        <v>10</v>
      </c>
      <c r="B28" s="23"/>
      <c r="C28" s="22"/>
      <c r="D28" s="15">
        <f>SUM(D5,D11,D13,D19,D21,D23,D25)</f>
        <v>5770886</v>
      </c>
      <c r="E28" s="15">
        <f t="shared" ref="E28:M28" si="9">SUM(E5,E11,E13,E19,E21,E23,E25)</f>
        <v>2064645</v>
      </c>
      <c r="F28" s="15">
        <f t="shared" si="9"/>
        <v>0</v>
      </c>
      <c r="G28" s="15">
        <f t="shared" si="9"/>
        <v>1277211</v>
      </c>
      <c r="H28" s="15">
        <f t="shared" si="9"/>
        <v>0</v>
      </c>
      <c r="I28" s="15">
        <f t="shared" si="9"/>
        <v>4217344</v>
      </c>
      <c r="J28" s="15">
        <f t="shared" si="9"/>
        <v>0</v>
      </c>
      <c r="K28" s="15">
        <f t="shared" si="9"/>
        <v>6145</v>
      </c>
      <c r="L28" s="15">
        <f t="shared" si="9"/>
        <v>0</v>
      </c>
      <c r="M28" s="15">
        <f t="shared" si="9"/>
        <v>70914</v>
      </c>
      <c r="N28" s="15">
        <f t="shared" si="1"/>
        <v>13407145</v>
      </c>
      <c r="O28" s="37">
        <f t="shared" si="2"/>
        <v>1840.1242108152621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70</v>
      </c>
      <c r="M30" s="163"/>
      <c r="N30" s="163"/>
      <c r="O30" s="41">
        <v>7286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1950062</v>
      </c>
      <c r="E5" s="26">
        <f t="shared" si="0"/>
        <v>0</v>
      </c>
      <c r="F5" s="26">
        <f t="shared" si="0"/>
        <v>0</v>
      </c>
      <c r="G5" s="26">
        <f t="shared" si="0"/>
        <v>396162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2346224</v>
      </c>
      <c r="P5" s="32">
        <f t="shared" ref="P5:P30" si="1">(O5/P$32)</f>
        <v>300.3358934971838</v>
      </c>
      <c r="Q5" s="6"/>
    </row>
    <row r="6" spans="1:134">
      <c r="A6" s="12"/>
      <c r="B6" s="44">
        <v>511</v>
      </c>
      <c r="C6" s="20" t="s">
        <v>19</v>
      </c>
      <c r="D6" s="46">
        <v>99221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99221</v>
      </c>
      <c r="P6" s="47">
        <f t="shared" si="1"/>
        <v>12.70110087045571</v>
      </c>
      <c r="Q6" s="9"/>
    </row>
    <row r="7" spans="1:134">
      <c r="A7" s="12"/>
      <c r="B7" s="44">
        <v>512</v>
      </c>
      <c r="C7" s="20" t="s">
        <v>20</v>
      </c>
      <c r="D7" s="46">
        <v>505242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505242</v>
      </c>
      <c r="P7" s="47">
        <f t="shared" si="1"/>
        <v>64.675115207373267</v>
      </c>
      <c r="Q7" s="9"/>
    </row>
    <row r="8" spans="1:134">
      <c r="A8" s="12"/>
      <c r="B8" s="44">
        <v>513</v>
      </c>
      <c r="C8" s="20" t="s">
        <v>21</v>
      </c>
      <c r="D8" s="46">
        <v>362978</v>
      </c>
      <c r="E8" s="46">
        <v>0</v>
      </c>
      <c r="F8" s="46">
        <v>0</v>
      </c>
      <c r="G8" s="46">
        <v>41087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404065</v>
      </c>
      <c r="P8" s="47">
        <f t="shared" si="1"/>
        <v>51.723630312339992</v>
      </c>
      <c r="Q8" s="9"/>
    </row>
    <row r="9" spans="1:134">
      <c r="A9" s="12"/>
      <c r="B9" s="44">
        <v>515</v>
      </c>
      <c r="C9" s="20" t="s">
        <v>22</v>
      </c>
      <c r="D9" s="46">
        <v>392603</v>
      </c>
      <c r="E9" s="46">
        <v>0</v>
      </c>
      <c r="F9" s="46">
        <v>0</v>
      </c>
      <c r="G9" s="46">
        <v>31579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424182</v>
      </c>
      <c r="P9" s="47">
        <f t="shared" si="1"/>
        <v>54.29877112135177</v>
      </c>
      <c r="Q9" s="9"/>
    </row>
    <row r="10" spans="1:134">
      <c r="A10" s="12"/>
      <c r="B10" s="44">
        <v>519</v>
      </c>
      <c r="C10" s="20" t="s">
        <v>23</v>
      </c>
      <c r="D10" s="46">
        <v>590018</v>
      </c>
      <c r="E10" s="46">
        <v>0</v>
      </c>
      <c r="F10" s="46">
        <v>0</v>
      </c>
      <c r="G10" s="46">
        <v>323496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913514</v>
      </c>
      <c r="P10" s="47">
        <f t="shared" si="1"/>
        <v>116.93727598566308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1623072</v>
      </c>
      <c r="E11" s="31">
        <f t="shared" si="3"/>
        <v>0</v>
      </c>
      <c r="F11" s="31">
        <f t="shared" si="3"/>
        <v>0</v>
      </c>
      <c r="G11" s="31">
        <f t="shared" si="3"/>
        <v>265524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1888596</v>
      </c>
      <c r="P11" s="43">
        <f t="shared" si="1"/>
        <v>241.7557603686636</v>
      </c>
      <c r="Q11" s="10"/>
    </row>
    <row r="12" spans="1:134">
      <c r="A12" s="12"/>
      <c r="B12" s="44">
        <v>521</v>
      </c>
      <c r="C12" s="20" t="s">
        <v>25</v>
      </c>
      <c r="D12" s="46">
        <v>1020280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1020280</v>
      </c>
      <c r="P12" s="47">
        <f t="shared" si="1"/>
        <v>130.60419866871479</v>
      </c>
      <c r="Q12" s="9"/>
    </row>
    <row r="13" spans="1:134">
      <c r="A13" s="12"/>
      <c r="B13" s="44">
        <v>522</v>
      </c>
      <c r="C13" s="20" t="s">
        <v>72</v>
      </c>
      <c r="D13" s="46">
        <v>602792</v>
      </c>
      <c r="E13" s="46">
        <v>0</v>
      </c>
      <c r="F13" s="46">
        <v>0</v>
      </c>
      <c r="G13" s="46">
        <v>265524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868316</v>
      </c>
      <c r="P13" s="47">
        <f t="shared" si="1"/>
        <v>111.1515616999488</v>
      </c>
      <c r="Q13" s="9"/>
    </row>
    <row r="14" spans="1:134" ht="15.75">
      <c r="A14" s="28" t="s">
        <v>26</v>
      </c>
      <c r="B14" s="29"/>
      <c r="C14" s="30"/>
      <c r="D14" s="31">
        <f t="shared" ref="D14:N14" si="5">SUM(D15:D19)</f>
        <v>1199331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3576885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4776216</v>
      </c>
      <c r="P14" s="43">
        <f t="shared" si="1"/>
        <v>611.39477726574501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857144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6">SUM(D15:N15)</f>
        <v>857144</v>
      </c>
      <c r="P15" s="47">
        <f t="shared" si="1"/>
        <v>109.72145417306707</v>
      </c>
      <c r="Q15" s="9"/>
    </row>
    <row r="16" spans="1:134">
      <c r="A16" s="12"/>
      <c r="B16" s="44">
        <v>534</v>
      </c>
      <c r="C16" s="20" t="s">
        <v>28</v>
      </c>
      <c r="D16" s="46">
        <v>1199331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1199331</v>
      </c>
      <c r="P16" s="47">
        <f t="shared" si="1"/>
        <v>153.5241935483871</v>
      </c>
      <c r="Q16" s="9"/>
    </row>
    <row r="17" spans="1:120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1502944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1502944</v>
      </c>
      <c r="P17" s="47">
        <f t="shared" si="1"/>
        <v>192.38914490527395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1123503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1123503</v>
      </c>
      <c r="P18" s="47">
        <f t="shared" si="1"/>
        <v>143.81758832565285</v>
      </c>
      <c r="Q18" s="9"/>
    </row>
    <row r="19" spans="1:120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93294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93294</v>
      </c>
      <c r="P19" s="47">
        <f t="shared" si="1"/>
        <v>11.942396313364055</v>
      </c>
      <c r="Q19" s="9"/>
    </row>
    <row r="20" spans="1:120" ht="15.75">
      <c r="A20" s="28" t="s">
        <v>32</v>
      </c>
      <c r="B20" s="29"/>
      <c r="C20" s="30"/>
      <c r="D20" s="31">
        <f t="shared" ref="D20:N20" si="7">SUM(D21:D21)</f>
        <v>1163854</v>
      </c>
      <c r="E20" s="31">
        <f t="shared" si="7"/>
        <v>0</v>
      </c>
      <c r="F20" s="31">
        <f t="shared" si="7"/>
        <v>0</v>
      </c>
      <c r="G20" s="31">
        <f t="shared" si="7"/>
        <v>348866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1512720</v>
      </c>
      <c r="P20" s="43">
        <f t="shared" si="1"/>
        <v>193.64055299539172</v>
      </c>
      <c r="Q20" s="10"/>
    </row>
    <row r="21" spans="1:120">
      <c r="A21" s="12"/>
      <c r="B21" s="44">
        <v>541</v>
      </c>
      <c r="C21" s="20" t="s">
        <v>33</v>
      </c>
      <c r="D21" s="46">
        <v>1163854</v>
      </c>
      <c r="E21" s="46">
        <v>0</v>
      </c>
      <c r="F21" s="46">
        <v>0</v>
      </c>
      <c r="G21" s="46">
        <v>348866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1512720</v>
      </c>
      <c r="P21" s="47">
        <f t="shared" si="1"/>
        <v>193.64055299539172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SUM(D23:D23)</f>
        <v>0</v>
      </c>
      <c r="E22" s="31">
        <f t="shared" si="8"/>
        <v>1249603</v>
      </c>
      <c r="F22" s="31">
        <f t="shared" si="8"/>
        <v>0</v>
      </c>
      <c r="G22" s="31">
        <f t="shared" si="8"/>
        <v>1000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1250603</v>
      </c>
      <c r="P22" s="43">
        <f t="shared" si="1"/>
        <v>160.08742959549411</v>
      </c>
      <c r="Q22" s="10"/>
    </row>
    <row r="23" spans="1:120">
      <c r="A23" s="13"/>
      <c r="B23" s="45">
        <v>552</v>
      </c>
      <c r="C23" s="21" t="s">
        <v>48</v>
      </c>
      <c r="D23" s="46">
        <v>0</v>
      </c>
      <c r="E23" s="46">
        <v>1249603</v>
      </c>
      <c r="F23" s="46">
        <v>0</v>
      </c>
      <c r="G23" s="46">
        <v>1000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1250603</v>
      </c>
      <c r="P23" s="47">
        <f t="shared" si="1"/>
        <v>160.08742959549411</v>
      </c>
      <c r="Q23" s="9"/>
    </row>
    <row r="24" spans="1:120" ht="15.75">
      <c r="A24" s="28" t="s">
        <v>36</v>
      </c>
      <c r="B24" s="29"/>
      <c r="C24" s="30"/>
      <c r="D24" s="31">
        <f t="shared" ref="D24:N24" si="9">SUM(D25:D26)</f>
        <v>1751954</v>
      </c>
      <c r="E24" s="31">
        <f t="shared" si="9"/>
        <v>0</v>
      </c>
      <c r="F24" s="31">
        <f t="shared" si="9"/>
        <v>0</v>
      </c>
      <c r="G24" s="31">
        <f t="shared" si="9"/>
        <v>120000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1871954</v>
      </c>
      <c r="P24" s="43">
        <f t="shared" si="1"/>
        <v>239.62544802867384</v>
      </c>
      <c r="Q24" s="9"/>
    </row>
    <row r="25" spans="1:120">
      <c r="A25" s="12"/>
      <c r="B25" s="44">
        <v>572</v>
      </c>
      <c r="C25" s="20" t="s">
        <v>37</v>
      </c>
      <c r="D25" s="46">
        <v>1169052</v>
      </c>
      <c r="E25" s="46">
        <v>0</v>
      </c>
      <c r="F25" s="46">
        <v>0</v>
      </c>
      <c r="G25" s="46">
        <v>120000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1289052</v>
      </c>
      <c r="P25" s="47">
        <f t="shared" si="1"/>
        <v>165.00921658986175</v>
      </c>
      <c r="Q25" s="9"/>
    </row>
    <row r="26" spans="1:120">
      <c r="A26" s="12"/>
      <c r="B26" s="44">
        <v>574</v>
      </c>
      <c r="C26" s="20" t="s">
        <v>43</v>
      </c>
      <c r="D26" s="46">
        <v>582902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582902</v>
      </c>
      <c r="P26" s="47">
        <f t="shared" si="1"/>
        <v>74.616231438812079</v>
      </c>
      <c r="Q26" s="9"/>
    </row>
    <row r="27" spans="1:120" ht="15.75">
      <c r="A27" s="28" t="s">
        <v>39</v>
      </c>
      <c r="B27" s="29"/>
      <c r="C27" s="30"/>
      <c r="D27" s="31">
        <f t="shared" ref="D27:N27" si="10">SUM(D28:D29)</f>
        <v>1179930</v>
      </c>
      <c r="E27" s="31">
        <f t="shared" si="10"/>
        <v>286500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600285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2066715</v>
      </c>
      <c r="P27" s="43">
        <f t="shared" si="1"/>
        <v>264.55645161290323</v>
      </c>
      <c r="Q27" s="9"/>
    </row>
    <row r="28" spans="1:120">
      <c r="A28" s="12"/>
      <c r="B28" s="44">
        <v>581</v>
      </c>
      <c r="C28" s="20" t="s">
        <v>89</v>
      </c>
      <c r="D28" s="46">
        <v>1179930</v>
      </c>
      <c r="E28" s="46">
        <v>286500</v>
      </c>
      <c r="F28" s="46">
        <v>0</v>
      </c>
      <c r="G28" s="46">
        <v>0</v>
      </c>
      <c r="H28" s="46">
        <v>0</v>
      </c>
      <c r="I28" s="46">
        <v>577500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2043930</v>
      </c>
      <c r="P28" s="47">
        <f t="shared" si="1"/>
        <v>261.63978494623655</v>
      </c>
      <c r="Q28" s="9"/>
    </row>
    <row r="29" spans="1:120" ht="15.75" thickBot="1">
      <c r="A29" s="12"/>
      <c r="B29" s="44">
        <v>583</v>
      </c>
      <c r="C29" s="20" t="s">
        <v>66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22785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11">SUM(D29:N29)</f>
        <v>22785</v>
      </c>
      <c r="P29" s="47">
        <f t="shared" si="1"/>
        <v>2.9166666666666665</v>
      </c>
      <c r="Q29" s="9"/>
    </row>
    <row r="30" spans="1:120" ht="16.5" thickBot="1">
      <c r="A30" s="14" t="s">
        <v>10</v>
      </c>
      <c r="B30" s="23"/>
      <c r="C30" s="22"/>
      <c r="D30" s="15">
        <f>SUM(D5,D11,D14,D20,D22,D24,D27)</f>
        <v>8868203</v>
      </c>
      <c r="E30" s="15">
        <f t="shared" ref="E30:N30" si="12">SUM(E5,E11,E14,E20,E22,E24,E27)</f>
        <v>1536103</v>
      </c>
      <c r="F30" s="15">
        <f t="shared" si="12"/>
        <v>0</v>
      </c>
      <c r="G30" s="15">
        <f t="shared" si="12"/>
        <v>1131552</v>
      </c>
      <c r="H30" s="15">
        <f t="shared" si="12"/>
        <v>0</v>
      </c>
      <c r="I30" s="15">
        <f t="shared" si="12"/>
        <v>4177170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  <c r="O30" s="15">
        <f>SUM(D30:N30)</f>
        <v>15713028</v>
      </c>
      <c r="P30" s="37">
        <f t="shared" si="1"/>
        <v>2011.3963133640552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91</v>
      </c>
      <c r="N32" s="163"/>
      <c r="O32" s="163"/>
      <c r="P32" s="41">
        <v>7812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2212580</v>
      </c>
      <c r="E5" s="26">
        <f t="shared" si="0"/>
        <v>0</v>
      </c>
      <c r="F5" s="26">
        <f t="shared" si="0"/>
        <v>0</v>
      </c>
      <c r="G5" s="26">
        <f t="shared" si="0"/>
        <v>70865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1" si="1">SUM(D5:N5)</f>
        <v>2283445</v>
      </c>
      <c r="P5" s="32">
        <f t="shared" ref="P5:P31" si="2">(O5/P$33)</f>
        <v>294.0688989053445</v>
      </c>
      <c r="Q5" s="6"/>
    </row>
    <row r="6" spans="1:134">
      <c r="A6" s="12"/>
      <c r="B6" s="44">
        <v>511</v>
      </c>
      <c r="C6" s="20" t="s">
        <v>19</v>
      </c>
      <c r="D6" s="46">
        <v>97918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97918</v>
      </c>
      <c r="P6" s="47">
        <f t="shared" si="2"/>
        <v>12.610173857050869</v>
      </c>
      <c r="Q6" s="9"/>
    </row>
    <row r="7" spans="1:134">
      <c r="A7" s="12"/>
      <c r="B7" s="44">
        <v>512</v>
      </c>
      <c r="C7" s="20" t="s">
        <v>20</v>
      </c>
      <c r="D7" s="46">
        <v>626597</v>
      </c>
      <c r="E7" s="46">
        <v>0</v>
      </c>
      <c r="F7" s="46">
        <v>0</v>
      </c>
      <c r="G7" s="46">
        <v>14153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640750</v>
      </c>
      <c r="P7" s="47">
        <f t="shared" si="2"/>
        <v>82.517707662588535</v>
      </c>
      <c r="Q7" s="9"/>
    </row>
    <row r="8" spans="1:134">
      <c r="A8" s="12"/>
      <c r="B8" s="44">
        <v>513</v>
      </c>
      <c r="C8" s="20" t="s">
        <v>21</v>
      </c>
      <c r="D8" s="46">
        <v>373604</v>
      </c>
      <c r="E8" s="46">
        <v>0</v>
      </c>
      <c r="F8" s="46">
        <v>0</v>
      </c>
      <c r="G8" s="46">
        <v>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373634</v>
      </c>
      <c r="P8" s="47">
        <f t="shared" si="2"/>
        <v>48.117707662588536</v>
      </c>
      <c r="Q8" s="9"/>
    </row>
    <row r="9" spans="1:134">
      <c r="A9" s="12"/>
      <c r="B9" s="44">
        <v>515</v>
      </c>
      <c r="C9" s="20" t="s">
        <v>22</v>
      </c>
      <c r="D9" s="46">
        <v>378715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378715</v>
      </c>
      <c r="P9" s="47">
        <f t="shared" si="2"/>
        <v>48.772054088860273</v>
      </c>
      <c r="Q9" s="9"/>
    </row>
    <row r="10" spans="1:134">
      <c r="A10" s="12"/>
      <c r="B10" s="44">
        <v>519</v>
      </c>
      <c r="C10" s="20" t="s">
        <v>23</v>
      </c>
      <c r="D10" s="46">
        <v>735746</v>
      </c>
      <c r="E10" s="46">
        <v>0</v>
      </c>
      <c r="F10" s="46">
        <v>0</v>
      </c>
      <c r="G10" s="46">
        <v>56682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792428</v>
      </c>
      <c r="P10" s="47">
        <f t="shared" si="2"/>
        <v>102.05125563425628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1308943</v>
      </c>
      <c r="E11" s="31">
        <f t="shared" si="3"/>
        <v>0</v>
      </c>
      <c r="F11" s="31">
        <f t="shared" si="3"/>
        <v>0</v>
      </c>
      <c r="G11" s="31">
        <f t="shared" si="3"/>
        <v>39286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1348229</v>
      </c>
      <c r="P11" s="43">
        <f t="shared" si="2"/>
        <v>173.62897617514489</v>
      </c>
      <c r="Q11" s="10"/>
    </row>
    <row r="12" spans="1:134">
      <c r="A12" s="12"/>
      <c r="B12" s="44">
        <v>521</v>
      </c>
      <c r="C12" s="20" t="s">
        <v>25</v>
      </c>
      <c r="D12" s="46">
        <v>872511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872511</v>
      </c>
      <c r="P12" s="47">
        <f t="shared" si="2"/>
        <v>112.36458467482292</v>
      </c>
      <c r="Q12" s="9"/>
    </row>
    <row r="13" spans="1:134">
      <c r="A13" s="12"/>
      <c r="B13" s="44">
        <v>522</v>
      </c>
      <c r="C13" s="20" t="s">
        <v>72</v>
      </c>
      <c r="D13" s="46">
        <v>436432</v>
      </c>
      <c r="E13" s="46">
        <v>0</v>
      </c>
      <c r="F13" s="46">
        <v>0</v>
      </c>
      <c r="G13" s="46">
        <v>39286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475718</v>
      </c>
      <c r="P13" s="47">
        <f t="shared" si="2"/>
        <v>61.264391500321956</v>
      </c>
      <c r="Q13" s="9"/>
    </row>
    <row r="14" spans="1:134" ht="15.75">
      <c r="A14" s="28" t="s">
        <v>26</v>
      </c>
      <c r="B14" s="29"/>
      <c r="C14" s="30"/>
      <c r="D14" s="31">
        <f t="shared" ref="D14:N14" si="4">SUM(D15:D19)</f>
        <v>1179297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3416076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4595373</v>
      </c>
      <c r="P14" s="43">
        <f t="shared" si="2"/>
        <v>591.8059240180296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599265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599265</v>
      </c>
      <c r="P15" s="47">
        <f t="shared" si="2"/>
        <v>77.17514488087572</v>
      </c>
      <c r="Q15" s="9"/>
    </row>
    <row r="16" spans="1:134">
      <c r="A16" s="12"/>
      <c r="B16" s="44">
        <v>534</v>
      </c>
      <c r="C16" s="20" t="s">
        <v>28</v>
      </c>
      <c r="D16" s="46">
        <v>1179297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1179297</v>
      </c>
      <c r="P16" s="47">
        <f t="shared" si="2"/>
        <v>151.87340631036705</v>
      </c>
      <c r="Q16" s="9"/>
    </row>
    <row r="17" spans="1:120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1561898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1561898</v>
      </c>
      <c r="P17" s="47">
        <f t="shared" si="2"/>
        <v>201.14591113972955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1121478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1121478</v>
      </c>
      <c r="P18" s="47">
        <f t="shared" si="2"/>
        <v>144.42730199613652</v>
      </c>
      <c r="Q18" s="9"/>
    </row>
    <row r="19" spans="1:120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133435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133435</v>
      </c>
      <c r="P19" s="47">
        <f t="shared" si="2"/>
        <v>17.184159690920797</v>
      </c>
      <c r="Q19" s="9"/>
    </row>
    <row r="20" spans="1:120" ht="15.75">
      <c r="A20" s="28" t="s">
        <v>32</v>
      </c>
      <c r="B20" s="29"/>
      <c r="C20" s="30"/>
      <c r="D20" s="31">
        <f t="shared" ref="D20:N20" si="5">SUM(D21:D21)</f>
        <v>946973</v>
      </c>
      <c r="E20" s="31">
        <f t="shared" si="5"/>
        <v>0</v>
      </c>
      <c r="F20" s="31">
        <f t="shared" si="5"/>
        <v>0</v>
      </c>
      <c r="G20" s="31">
        <f t="shared" si="5"/>
        <v>462214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1409187</v>
      </c>
      <c r="P20" s="43">
        <f t="shared" si="2"/>
        <v>181.47933032839666</v>
      </c>
      <c r="Q20" s="10"/>
    </row>
    <row r="21" spans="1:120">
      <c r="A21" s="12"/>
      <c r="B21" s="44">
        <v>541</v>
      </c>
      <c r="C21" s="20" t="s">
        <v>33</v>
      </c>
      <c r="D21" s="46">
        <v>946973</v>
      </c>
      <c r="E21" s="46">
        <v>0</v>
      </c>
      <c r="F21" s="46">
        <v>0</v>
      </c>
      <c r="G21" s="46">
        <v>462214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1409187</v>
      </c>
      <c r="P21" s="47">
        <f t="shared" si="2"/>
        <v>181.47933032839666</v>
      </c>
      <c r="Q21" s="9"/>
    </row>
    <row r="22" spans="1:120" ht="15.75">
      <c r="A22" s="28" t="s">
        <v>34</v>
      </c>
      <c r="B22" s="29"/>
      <c r="C22" s="30"/>
      <c r="D22" s="31">
        <f t="shared" ref="D22:N22" si="6">SUM(D23:D23)</f>
        <v>0</v>
      </c>
      <c r="E22" s="31">
        <f t="shared" si="6"/>
        <v>976186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976186</v>
      </c>
      <c r="P22" s="43">
        <f t="shared" si="2"/>
        <v>125.71616226658081</v>
      </c>
      <c r="Q22" s="10"/>
    </row>
    <row r="23" spans="1:120">
      <c r="A23" s="13"/>
      <c r="B23" s="45">
        <v>552</v>
      </c>
      <c r="C23" s="21" t="s">
        <v>48</v>
      </c>
      <c r="D23" s="46">
        <v>0</v>
      </c>
      <c r="E23" s="46">
        <v>976186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976186</v>
      </c>
      <c r="P23" s="47">
        <f t="shared" si="2"/>
        <v>125.71616226658081</v>
      </c>
      <c r="Q23" s="9"/>
    </row>
    <row r="24" spans="1:120" ht="15.75">
      <c r="A24" s="28" t="s">
        <v>36</v>
      </c>
      <c r="B24" s="29"/>
      <c r="C24" s="30"/>
      <c r="D24" s="31">
        <f t="shared" ref="D24:N24" si="7">SUM(D25:D27)</f>
        <v>884319</v>
      </c>
      <c r="E24" s="31">
        <f t="shared" si="7"/>
        <v>619201</v>
      </c>
      <c r="F24" s="31">
        <f t="shared" si="7"/>
        <v>0</v>
      </c>
      <c r="G24" s="31">
        <f t="shared" si="7"/>
        <v>300153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1803673</v>
      </c>
      <c r="P24" s="43">
        <f t="shared" si="2"/>
        <v>232.2824211204121</v>
      </c>
      <c r="Q24" s="9"/>
    </row>
    <row r="25" spans="1:120">
      <c r="A25" s="12"/>
      <c r="B25" s="44">
        <v>572</v>
      </c>
      <c r="C25" s="20" t="s">
        <v>37</v>
      </c>
      <c r="D25" s="46">
        <v>490656</v>
      </c>
      <c r="E25" s="46">
        <v>619201</v>
      </c>
      <c r="F25" s="46">
        <v>0</v>
      </c>
      <c r="G25" s="46">
        <v>300153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1410010</v>
      </c>
      <c r="P25" s="47">
        <f t="shared" si="2"/>
        <v>181.5853187379266</v>
      </c>
      <c r="Q25" s="9"/>
    </row>
    <row r="26" spans="1:120">
      <c r="A26" s="12"/>
      <c r="B26" s="44">
        <v>573</v>
      </c>
      <c r="C26" s="20" t="s">
        <v>49</v>
      </c>
      <c r="D26" s="46">
        <v>169010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169010</v>
      </c>
      <c r="P26" s="47">
        <f t="shared" si="2"/>
        <v>21.765614938828076</v>
      </c>
      <c r="Q26" s="9"/>
    </row>
    <row r="27" spans="1:120">
      <c r="A27" s="12"/>
      <c r="B27" s="44">
        <v>574</v>
      </c>
      <c r="C27" s="20" t="s">
        <v>43</v>
      </c>
      <c r="D27" s="46">
        <v>224653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224653</v>
      </c>
      <c r="P27" s="47">
        <f t="shared" si="2"/>
        <v>28.931487443657439</v>
      </c>
      <c r="Q27" s="9"/>
    </row>
    <row r="28" spans="1:120" ht="15.75">
      <c r="A28" s="28" t="s">
        <v>39</v>
      </c>
      <c r="B28" s="29"/>
      <c r="C28" s="30"/>
      <c r="D28" s="31">
        <f t="shared" ref="D28:N28" si="8">SUM(D29:D30)</f>
        <v>1181250</v>
      </c>
      <c r="E28" s="31">
        <f t="shared" si="8"/>
        <v>246500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588266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2016016</v>
      </c>
      <c r="P28" s="43">
        <f t="shared" si="2"/>
        <v>259.62858982614296</v>
      </c>
      <c r="Q28" s="9"/>
    </row>
    <row r="29" spans="1:120">
      <c r="A29" s="12"/>
      <c r="B29" s="44">
        <v>581</v>
      </c>
      <c r="C29" s="20" t="s">
        <v>89</v>
      </c>
      <c r="D29" s="46">
        <v>1181250</v>
      </c>
      <c r="E29" s="46">
        <v>246500</v>
      </c>
      <c r="F29" s="46">
        <v>0</v>
      </c>
      <c r="G29" s="46">
        <v>0</v>
      </c>
      <c r="H29" s="46">
        <v>0</v>
      </c>
      <c r="I29" s="46">
        <v>560500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1988250</v>
      </c>
      <c r="P29" s="47">
        <f t="shared" si="2"/>
        <v>256.05280103026399</v>
      </c>
      <c r="Q29" s="9"/>
    </row>
    <row r="30" spans="1:120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27766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27766</v>
      </c>
      <c r="P30" s="47">
        <f t="shared" si="2"/>
        <v>3.5757887958789438</v>
      </c>
      <c r="Q30" s="9"/>
    </row>
    <row r="31" spans="1:120" ht="16.5" thickBot="1">
      <c r="A31" s="14" t="s">
        <v>10</v>
      </c>
      <c r="B31" s="23"/>
      <c r="C31" s="22"/>
      <c r="D31" s="15">
        <f>SUM(D5,D11,D14,D20,D22,D24,D28)</f>
        <v>7713362</v>
      </c>
      <c r="E31" s="15">
        <f t="shared" ref="E31:N31" si="9">SUM(E5,E11,E14,E20,E22,E24,E28)</f>
        <v>1841887</v>
      </c>
      <c r="F31" s="15">
        <f t="shared" si="9"/>
        <v>0</v>
      </c>
      <c r="G31" s="15">
        <f t="shared" si="9"/>
        <v>872518</v>
      </c>
      <c r="H31" s="15">
        <f t="shared" si="9"/>
        <v>0</v>
      </c>
      <c r="I31" s="15">
        <f t="shared" si="9"/>
        <v>4004342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1"/>
        <v>14432109</v>
      </c>
      <c r="P31" s="37">
        <f t="shared" si="2"/>
        <v>1858.6103026400515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85</v>
      </c>
      <c r="N33" s="163"/>
      <c r="O33" s="163"/>
      <c r="P33" s="41">
        <v>7765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2318424</v>
      </c>
      <c r="E5" s="26">
        <f t="shared" si="0"/>
        <v>0</v>
      </c>
      <c r="F5" s="26">
        <f t="shared" si="0"/>
        <v>0</v>
      </c>
      <c r="G5" s="26">
        <f t="shared" si="0"/>
        <v>87679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2406103</v>
      </c>
      <c r="O5" s="32">
        <f t="shared" ref="O5:O31" si="2">(N5/O$33)</f>
        <v>326.25125423728815</v>
      </c>
      <c r="P5" s="6"/>
    </row>
    <row r="6" spans="1:133">
      <c r="A6" s="12"/>
      <c r="B6" s="44">
        <v>511</v>
      </c>
      <c r="C6" s="20" t="s">
        <v>19</v>
      </c>
      <c r="D6" s="46">
        <v>99254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99254</v>
      </c>
      <c r="O6" s="47">
        <f t="shared" si="2"/>
        <v>13.458169491525423</v>
      </c>
      <c r="P6" s="9"/>
    </row>
    <row r="7" spans="1:133">
      <c r="A7" s="12"/>
      <c r="B7" s="44">
        <v>512</v>
      </c>
      <c r="C7" s="20" t="s">
        <v>20</v>
      </c>
      <c r="D7" s="46">
        <v>643100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643100</v>
      </c>
      <c r="O7" s="47">
        <f t="shared" si="2"/>
        <v>87.2</v>
      </c>
      <c r="P7" s="9"/>
    </row>
    <row r="8" spans="1:133">
      <c r="A8" s="12"/>
      <c r="B8" s="44">
        <v>513</v>
      </c>
      <c r="C8" s="20" t="s">
        <v>21</v>
      </c>
      <c r="D8" s="46">
        <v>474202</v>
      </c>
      <c r="E8" s="46">
        <v>0</v>
      </c>
      <c r="F8" s="46">
        <v>0</v>
      </c>
      <c r="G8" s="46">
        <v>71717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545919</v>
      </c>
      <c r="O8" s="47">
        <f t="shared" si="2"/>
        <v>74.02291525423729</v>
      </c>
      <c r="P8" s="9"/>
    </row>
    <row r="9" spans="1:133">
      <c r="A9" s="12"/>
      <c r="B9" s="44">
        <v>515</v>
      </c>
      <c r="C9" s="20" t="s">
        <v>22</v>
      </c>
      <c r="D9" s="46">
        <v>398371</v>
      </c>
      <c r="E9" s="46">
        <v>0</v>
      </c>
      <c r="F9" s="46">
        <v>0</v>
      </c>
      <c r="G9" s="46">
        <v>15962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414333</v>
      </c>
      <c r="O9" s="47">
        <f t="shared" si="2"/>
        <v>56.180745762711865</v>
      </c>
      <c r="P9" s="9"/>
    </row>
    <row r="10" spans="1:133">
      <c r="A10" s="12"/>
      <c r="B10" s="44">
        <v>519</v>
      </c>
      <c r="C10" s="20" t="s">
        <v>59</v>
      </c>
      <c r="D10" s="46">
        <v>703497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703497</v>
      </c>
      <c r="O10" s="47">
        <f t="shared" si="2"/>
        <v>95.389423728813554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1286072</v>
      </c>
      <c r="E11" s="31">
        <f t="shared" si="3"/>
        <v>0</v>
      </c>
      <c r="F11" s="31">
        <f t="shared" si="3"/>
        <v>0</v>
      </c>
      <c r="G11" s="31">
        <f t="shared" si="3"/>
        <v>270506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1556578</v>
      </c>
      <c r="O11" s="43">
        <f t="shared" si="2"/>
        <v>211.06142372881357</v>
      </c>
      <c r="P11" s="10"/>
    </row>
    <row r="12" spans="1:133">
      <c r="A12" s="12"/>
      <c r="B12" s="44">
        <v>521</v>
      </c>
      <c r="C12" s="20" t="s">
        <v>25</v>
      </c>
      <c r="D12" s="46">
        <v>858849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858849</v>
      </c>
      <c r="O12" s="47">
        <f t="shared" si="2"/>
        <v>116.45410169491525</v>
      </c>
      <c r="P12" s="9"/>
    </row>
    <row r="13" spans="1:133">
      <c r="A13" s="12"/>
      <c r="B13" s="44">
        <v>522</v>
      </c>
      <c r="C13" s="20" t="s">
        <v>72</v>
      </c>
      <c r="D13" s="46">
        <v>427223</v>
      </c>
      <c r="E13" s="46">
        <v>0</v>
      </c>
      <c r="F13" s="46">
        <v>0</v>
      </c>
      <c r="G13" s="46">
        <v>270506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697729</v>
      </c>
      <c r="O13" s="47">
        <f t="shared" si="2"/>
        <v>94.607322033898299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1140574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3115624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4256198</v>
      </c>
      <c r="O14" s="43">
        <f t="shared" si="2"/>
        <v>577.11159322033893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737789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737789</v>
      </c>
      <c r="O15" s="47">
        <f t="shared" si="2"/>
        <v>100.03918644067797</v>
      </c>
      <c r="P15" s="9"/>
    </row>
    <row r="16" spans="1:133">
      <c r="A16" s="12"/>
      <c r="B16" s="44">
        <v>534</v>
      </c>
      <c r="C16" s="20" t="s">
        <v>60</v>
      </c>
      <c r="D16" s="46">
        <v>1140574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1140574</v>
      </c>
      <c r="O16" s="47">
        <f t="shared" si="2"/>
        <v>154.65410169491525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1349858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1349858</v>
      </c>
      <c r="O17" s="47">
        <f t="shared" si="2"/>
        <v>183.03159322033898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884129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884129</v>
      </c>
      <c r="O18" s="47">
        <f t="shared" si="2"/>
        <v>119.88189830508475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143848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143848</v>
      </c>
      <c r="O19" s="47">
        <f t="shared" si="2"/>
        <v>19.504813559322034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701178</v>
      </c>
      <c r="E20" s="31">
        <f t="shared" si="5"/>
        <v>0</v>
      </c>
      <c r="F20" s="31">
        <f t="shared" si="5"/>
        <v>0</v>
      </c>
      <c r="G20" s="31">
        <f t="shared" si="5"/>
        <v>486826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1188004</v>
      </c>
      <c r="O20" s="43">
        <f t="shared" si="2"/>
        <v>161.08528813559323</v>
      </c>
      <c r="P20" s="10"/>
    </row>
    <row r="21" spans="1:119">
      <c r="A21" s="12"/>
      <c r="B21" s="44">
        <v>541</v>
      </c>
      <c r="C21" s="20" t="s">
        <v>62</v>
      </c>
      <c r="D21" s="46">
        <v>701178</v>
      </c>
      <c r="E21" s="46">
        <v>0</v>
      </c>
      <c r="F21" s="46">
        <v>0</v>
      </c>
      <c r="G21" s="46">
        <v>486826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1188004</v>
      </c>
      <c r="O21" s="47">
        <f t="shared" si="2"/>
        <v>161.08528813559323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4198661</v>
      </c>
      <c r="F22" s="31">
        <f t="shared" si="6"/>
        <v>0</v>
      </c>
      <c r="G22" s="31">
        <f t="shared" si="6"/>
        <v>8198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4206859</v>
      </c>
      <c r="O22" s="43">
        <f t="shared" si="2"/>
        <v>570.42155932203389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4198661</v>
      </c>
      <c r="F23" s="46">
        <v>0</v>
      </c>
      <c r="G23" s="46">
        <v>8198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4206859</v>
      </c>
      <c r="O23" s="47">
        <f t="shared" si="2"/>
        <v>570.42155932203389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833575</v>
      </c>
      <c r="E24" s="31">
        <f t="shared" si="7"/>
        <v>543149</v>
      </c>
      <c r="F24" s="31">
        <f t="shared" si="7"/>
        <v>0</v>
      </c>
      <c r="G24" s="31">
        <f t="shared" si="7"/>
        <v>35736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1412460</v>
      </c>
      <c r="O24" s="43">
        <f t="shared" si="2"/>
        <v>191.52</v>
      </c>
      <c r="P24" s="9"/>
    </row>
    <row r="25" spans="1:119">
      <c r="A25" s="12"/>
      <c r="B25" s="44">
        <v>572</v>
      </c>
      <c r="C25" s="20" t="s">
        <v>63</v>
      </c>
      <c r="D25" s="46">
        <v>407778</v>
      </c>
      <c r="E25" s="46">
        <v>543149</v>
      </c>
      <c r="F25" s="46">
        <v>0</v>
      </c>
      <c r="G25" s="46">
        <v>35736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986663</v>
      </c>
      <c r="O25" s="47">
        <f t="shared" si="2"/>
        <v>133.78481355932203</v>
      </c>
      <c r="P25" s="9"/>
    </row>
    <row r="26" spans="1:119">
      <c r="A26" s="12"/>
      <c r="B26" s="44">
        <v>573</v>
      </c>
      <c r="C26" s="20" t="s">
        <v>49</v>
      </c>
      <c r="D26" s="46">
        <v>133923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133923</v>
      </c>
      <c r="O26" s="47">
        <f t="shared" si="2"/>
        <v>18.159050847457628</v>
      </c>
      <c r="P26" s="9"/>
    </row>
    <row r="27" spans="1:119">
      <c r="A27" s="12"/>
      <c r="B27" s="44">
        <v>574</v>
      </c>
      <c r="C27" s="20" t="s">
        <v>43</v>
      </c>
      <c r="D27" s="46">
        <v>291874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291874</v>
      </c>
      <c r="O27" s="47">
        <f t="shared" si="2"/>
        <v>39.576135593220336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2160036</v>
      </c>
      <c r="E28" s="31">
        <f t="shared" si="8"/>
        <v>240500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610951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3011487</v>
      </c>
      <c r="O28" s="43">
        <f t="shared" si="2"/>
        <v>408.33722033898306</v>
      </c>
      <c r="P28" s="9"/>
    </row>
    <row r="29" spans="1:119">
      <c r="A29" s="12"/>
      <c r="B29" s="44">
        <v>581</v>
      </c>
      <c r="C29" s="20" t="s">
        <v>65</v>
      </c>
      <c r="D29" s="46">
        <v>2160036</v>
      </c>
      <c r="E29" s="46">
        <v>240500</v>
      </c>
      <c r="F29" s="46">
        <v>0</v>
      </c>
      <c r="G29" s="46">
        <v>0</v>
      </c>
      <c r="H29" s="46">
        <v>0</v>
      </c>
      <c r="I29" s="46">
        <v>578500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2979036</v>
      </c>
      <c r="O29" s="47">
        <f t="shared" si="2"/>
        <v>403.93708474576272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32451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32451</v>
      </c>
      <c r="O30" s="47">
        <f t="shared" si="2"/>
        <v>4.4001355932203392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8439859</v>
      </c>
      <c r="E31" s="15">
        <f t="shared" ref="E31:M31" si="9">SUM(E5,E11,E14,E20,E22,E24,E28)</f>
        <v>4982310</v>
      </c>
      <c r="F31" s="15">
        <f t="shared" si="9"/>
        <v>0</v>
      </c>
      <c r="G31" s="15">
        <f t="shared" si="9"/>
        <v>888945</v>
      </c>
      <c r="H31" s="15">
        <f t="shared" si="9"/>
        <v>0</v>
      </c>
      <c r="I31" s="15">
        <f t="shared" si="9"/>
        <v>3726575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18037689</v>
      </c>
      <c r="O31" s="37">
        <f t="shared" si="2"/>
        <v>2445.7883389830508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83</v>
      </c>
      <c r="M33" s="163"/>
      <c r="N33" s="163"/>
      <c r="O33" s="41">
        <v>7375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2046527</v>
      </c>
      <c r="E5" s="26">
        <f t="shared" si="0"/>
        <v>0</v>
      </c>
      <c r="F5" s="26">
        <f t="shared" si="0"/>
        <v>0</v>
      </c>
      <c r="G5" s="26">
        <f t="shared" si="0"/>
        <v>32796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2079323</v>
      </c>
      <c r="O5" s="32">
        <f t="shared" ref="O5:O31" si="2">(N5/O$33)</f>
        <v>283.28651226158036</v>
      </c>
      <c r="P5" s="6"/>
    </row>
    <row r="6" spans="1:133">
      <c r="A6" s="12"/>
      <c r="B6" s="44">
        <v>511</v>
      </c>
      <c r="C6" s="20" t="s">
        <v>19</v>
      </c>
      <c r="D6" s="46">
        <v>106765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106765</v>
      </c>
      <c r="O6" s="47">
        <f t="shared" si="2"/>
        <v>14.545640326975477</v>
      </c>
      <c r="P6" s="9"/>
    </row>
    <row r="7" spans="1:133">
      <c r="A7" s="12"/>
      <c r="B7" s="44">
        <v>512</v>
      </c>
      <c r="C7" s="20" t="s">
        <v>20</v>
      </c>
      <c r="D7" s="46">
        <v>680768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680768</v>
      </c>
      <c r="O7" s="47">
        <f t="shared" si="2"/>
        <v>92.747683923705722</v>
      </c>
      <c r="P7" s="9"/>
    </row>
    <row r="8" spans="1:133">
      <c r="A8" s="12"/>
      <c r="B8" s="44">
        <v>513</v>
      </c>
      <c r="C8" s="20" t="s">
        <v>21</v>
      </c>
      <c r="D8" s="46">
        <v>471514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471514</v>
      </c>
      <c r="O8" s="47">
        <f t="shared" si="2"/>
        <v>64.238964577656674</v>
      </c>
      <c r="P8" s="9"/>
    </row>
    <row r="9" spans="1:133">
      <c r="A9" s="12"/>
      <c r="B9" s="44">
        <v>515</v>
      </c>
      <c r="C9" s="20" t="s">
        <v>22</v>
      </c>
      <c r="D9" s="46">
        <v>221082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221082</v>
      </c>
      <c r="O9" s="47">
        <f t="shared" si="2"/>
        <v>30.12016348773842</v>
      </c>
      <c r="P9" s="9"/>
    </row>
    <row r="10" spans="1:133">
      <c r="A10" s="12"/>
      <c r="B10" s="44">
        <v>519</v>
      </c>
      <c r="C10" s="20" t="s">
        <v>59</v>
      </c>
      <c r="D10" s="46">
        <v>566398</v>
      </c>
      <c r="E10" s="46">
        <v>0</v>
      </c>
      <c r="F10" s="46">
        <v>0</v>
      </c>
      <c r="G10" s="46">
        <v>32796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599194</v>
      </c>
      <c r="O10" s="47">
        <f t="shared" si="2"/>
        <v>81.634059945504092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1269042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1269042</v>
      </c>
      <c r="O11" s="43">
        <f t="shared" si="2"/>
        <v>172.89400544959128</v>
      </c>
      <c r="P11" s="10"/>
    </row>
    <row r="12" spans="1:133">
      <c r="A12" s="12"/>
      <c r="B12" s="44">
        <v>521</v>
      </c>
      <c r="C12" s="20" t="s">
        <v>25</v>
      </c>
      <c r="D12" s="46">
        <v>836357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836357</v>
      </c>
      <c r="O12" s="47">
        <f t="shared" si="2"/>
        <v>113.94509536784741</v>
      </c>
      <c r="P12" s="9"/>
    </row>
    <row r="13" spans="1:133">
      <c r="A13" s="12"/>
      <c r="B13" s="44">
        <v>522</v>
      </c>
      <c r="C13" s="20" t="s">
        <v>72</v>
      </c>
      <c r="D13" s="46">
        <v>432685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432685</v>
      </c>
      <c r="O13" s="47">
        <f t="shared" si="2"/>
        <v>58.948910081743868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1069751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3112429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4182180</v>
      </c>
      <c r="O14" s="43">
        <f t="shared" si="2"/>
        <v>569.77929155313348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623018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623018</v>
      </c>
      <c r="O15" s="47">
        <f t="shared" si="2"/>
        <v>84.879836512261576</v>
      </c>
      <c r="P15" s="9"/>
    </row>
    <row r="16" spans="1:133">
      <c r="A16" s="12"/>
      <c r="B16" s="44">
        <v>534</v>
      </c>
      <c r="C16" s="20" t="s">
        <v>60</v>
      </c>
      <c r="D16" s="46">
        <v>1069751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1069751</v>
      </c>
      <c r="O16" s="47">
        <f t="shared" si="2"/>
        <v>145.74264305177113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1564545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1564545</v>
      </c>
      <c r="O17" s="47">
        <f t="shared" si="2"/>
        <v>213.15326975476839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740642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740642</v>
      </c>
      <c r="O18" s="47">
        <f t="shared" si="2"/>
        <v>100.90490463215259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184224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184224</v>
      </c>
      <c r="O19" s="47">
        <f t="shared" si="2"/>
        <v>25.098637602179835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679762</v>
      </c>
      <c r="E20" s="31">
        <f t="shared" si="5"/>
        <v>0</v>
      </c>
      <c r="F20" s="31">
        <f t="shared" si="5"/>
        <v>0</v>
      </c>
      <c r="G20" s="31">
        <f t="shared" si="5"/>
        <v>51506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731268</v>
      </c>
      <c r="O20" s="43">
        <f t="shared" si="2"/>
        <v>99.62779291553133</v>
      </c>
      <c r="P20" s="10"/>
    </row>
    <row r="21" spans="1:119">
      <c r="A21" s="12"/>
      <c r="B21" s="44">
        <v>541</v>
      </c>
      <c r="C21" s="20" t="s">
        <v>62</v>
      </c>
      <c r="D21" s="46">
        <v>679762</v>
      </c>
      <c r="E21" s="46">
        <v>0</v>
      </c>
      <c r="F21" s="46">
        <v>0</v>
      </c>
      <c r="G21" s="46">
        <v>51506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731268</v>
      </c>
      <c r="O21" s="47">
        <f t="shared" si="2"/>
        <v>99.62779291553133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25914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10747332</v>
      </c>
      <c r="N22" s="31">
        <f t="shared" si="1"/>
        <v>10773246</v>
      </c>
      <c r="O22" s="43">
        <f t="shared" si="2"/>
        <v>1467.7446866485013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25914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10747332</v>
      </c>
      <c r="N23" s="46">
        <f t="shared" si="1"/>
        <v>10773246</v>
      </c>
      <c r="O23" s="47">
        <f t="shared" si="2"/>
        <v>1467.7446866485013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911064</v>
      </c>
      <c r="E24" s="31">
        <f t="shared" si="7"/>
        <v>548032</v>
      </c>
      <c r="F24" s="31">
        <f t="shared" si="7"/>
        <v>0</v>
      </c>
      <c r="G24" s="31">
        <f t="shared" si="7"/>
        <v>27000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1486096</v>
      </c>
      <c r="O24" s="43">
        <f t="shared" si="2"/>
        <v>202.46539509536785</v>
      </c>
      <c r="P24" s="9"/>
    </row>
    <row r="25" spans="1:119">
      <c r="A25" s="12"/>
      <c r="B25" s="44">
        <v>572</v>
      </c>
      <c r="C25" s="20" t="s">
        <v>63</v>
      </c>
      <c r="D25" s="46">
        <v>192525</v>
      </c>
      <c r="E25" s="46">
        <v>548032</v>
      </c>
      <c r="F25" s="46">
        <v>0</v>
      </c>
      <c r="G25" s="46">
        <v>18000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758557</v>
      </c>
      <c r="O25" s="47">
        <f t="shared" si="2"/>
        <v>103.34564032697547</v>
      </c>
      <c r="P25" s="9"/>
    </row>
    <row r="26" spans="1:119">
      <c r="A26" s="12"/>
      <c r="B26" s="44">
        <v>573</v>
      </c>
      <c r="C26" s="20" t="s">
        <v>49</v>
      </c>
      <c r="D26" s="46">
        <v>163716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163716</v>
      </c>
      <c r="O26" s="47">
        <f t="shared" si="2"/>
        <v>22.304632152588557</v>
      </c>
      <c r="P26" s="9"/>
    </row>
    <row r="27" spans="1:119">
      <c r="A27" s="12"/>
      <c r="B27" s="44">
        <v>574</v>
      </c>
      <c r="C27" s="20" t="s">
        <v>43</v>
      </c>
      <c r="D27" s="46">
        <v>554823</v>
      </c>
      <c r="E27" s="46">
        <v>0</v>
      </c>
      <c r="F27" s="46">
        <v>0</v>
      </c>
      <c r="G27" s="46">
        <v>9000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563823</v>
      </c>
      <c r="O27" s="47">
        <f t="shared" si="2"/>
        <v>76.815122615803816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1559675</v>
      </c>
      <c r="E28" s="31">
        <f t="shared" si="8"/>
        <v>228800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565347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211500</v>
      </c>
      <c r="N28" s="31">
        <f t="shared" si="1"/>
        <v>2565322</v>
      </c>
      <c r="O28" s="43">
        <f t="shared" si="2"/>
        <v>349.49891008174387</v>
      </c>
      <c r="P28" s="9"/>
    </row>
    <row r="29" spans="1:119">
      <c r="A29" s="12"/>
      <c r="B29" s="44">
        <v>581</v>
      </c>
      <c r="C29" s="20" t="s">
        <v>65</v>
      </c>
      <c r="D29" s="46">
        <v>1559675</v>
      </c>
      <c r="E29" s="46">
        <v>228800</v>
      </c>
      <c r="F29" s="46">
        <v>0</v>
      </c>
      <c r="G29" s="46">
        <v>0</v>
      </c>
      <c r="H29" s="46">
        <v>0</v>
      </c>
      <c r="I29" s="46">
        <v>528500</v>
      </c>
      <c r="J29" s="46">
        <v>0</v>
      </c>
      <c r="K29" s="46">
        <v>0</v>
      </c>
      <c r="L29" s="46">
        <v>0</v>
      </c>
      <c r="M29" s="46">
        <v>211500</v>
      </c>
      <c r="N29" s="46">
        <f t="shared" si="1"/>
        <v>2528475</v>
      </c>
      <c r="O29" s="47">
        <f t="shared" si="2"/>
        <v>344.47888283378745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36847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36847</v>
      </c>
      <c r="O30" s="47">
        <f t="shared" si="2"/>
        <v>5.0200272479564036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7535821</v>
      </c>
      <c r="E31" s="15">
        <f t="shared" ref="E31:M31" si="9">SUM(E5,E11,E14,E20,E22,E24,E28)</f>
        <v>776832</v>
      </c>
      <c r="F31" s="15">
        <f t="shared" si="9"/>
        <v>0</v>
      </c>
      <c r="G31" s="15">
        <f t="shared" si="9"/>
        <v>137216</v>
      </c>
      <c r="H31" s="15">
        <f t="shared" si="9"/>
        <v>0</v>
      </c>
      <c r="I31" s="15">
        <f t="shared" si="9"/>
        <v>3677776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10958832</v>
      </c>
      <c r="N31" s="15">
        <f t="shared" si="1"/>
        <v>23086477</v>
      </c>
      <c r="O31" s="37">
        <f t="shared" si="2"/>
        <v>3145.2965940054496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81</v>
      </c>
      <c r="M33" s="163"/>
      <c r="N33" s="163"/>
      <c r="O33" s="41">
        <v>7340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1970068</v>
      </c>
      <c r="E5" s="26">
        <f t="shared" si="0"/>
        <v>229</v>
      </c>
      <c r="F5" s="26">
        <f t="shared" si="0"/>
        <v>0</v>
      </c>
      <c r="G5" s="26">
        <f t="shared" si="0"/>
        <v>86050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2056347</v>
      </c>
      <c r="O5" s="32">
        <f t="shared" ref="O5:O31" si="2">(N5/O$33)</f>
        <v>278.63780487804877</v>
      </c>
      <c r="P5" s="6"/>
    </row>
    <row r="6" spans="1:133">
      <c r="A6" s="12"/>
      <c r="B6" s="44">
        <v>511</v>
      </c>
      <c r="C6" s="20" t="s">
        <v>19</v>
      </c>
      <c r="D6" s="46">
        <v>103771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103771</v>
      </c>
      <c r="O6" s="47">
        <f t="shared" si="2"/>
        <v>14.061111111111112</v>
      </c>
      <c r="P6" s="9"/>
    </row>
    <row r="7" spans="1:133">
      <c r="A7" s="12"/>
      <c r="B7" s="44">
        <v>512</v>
      </c>
      <c r="C7" s="20" t="s">
        <v>20</v>
      </c>
      <c r="D7" s="46">
        <v>628288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628288</v>
      </c>
      <c r="O7" s="47">
        <f t="shared" si="2"/>
        <v>85.133875338753384</v>
      </c>
      <c r="P7" s="9"/>
    </row>
    <row r="8" spans="1:133">
      <c r="A8" s="12"/>
      <c r="B8" s="44">
        <v>513</v>
      </c>
      <c r="C8" s="20" t="s">
        <v>21</v>
      </c>
      <c r="D8" s="46">
        <v>418183</v>
      </c>
      <c r="E8" s="46">
        <v>229</v>
      </c>
      <c r="F8" s="46">
        <v>0</v>
      </c>
      <c r="G8" s="46">
        <v>998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419410</v>
      </c>
      <c r="O8" s="47">
        <f t="shared" si="2"/>
        <v>56.830623306233065</v>
      </c>
      <c r="P8" s="9"/>
    </row>
    <row r="9" spans="1:133">
      <c r="A9" s="12"/>
      <c r="B9" s="44">
        <v>515</v>
      </c>
      <c r="C9" s="20" t="s">
        <v>22</v>
      </c>
      <c r="D9" s="46">
        <v>250603</v>
      </c>
      <c r="E9" s="46">
        <v>0</v>
      </c>
      <c r="F9" s="46">
        <v>0</v>
      </c>
      <c r="G9" s="46">
        <v>17538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268141</v>
      </c>
      <c r="O9" s="47">
        <f t="shared" si="2"/>
        <v>36.333468834688347</v>
      </c>
      <c r="P9" s="9"/>
    </row>
    <row r="10" spans="1:133">
      <c r="A10" s="12"/>
      <c r="B10" s="44">
        <v>519</v>
      </c>
      <c r="C10" s="20" t="s">
        <v>59</v>
      </c>
      <c r="D10" s="46">
        <v>569223</v>
      </c>
      <c r="E10" s="46">
        <v>0</v>
      </c>
      <c r="F10" s="46">
        <v>0</v>
      </c>
      <c r="G10" s="46">
        <v>67514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636737</v>
      </c>
      <c r="O10" s="47">
        <f t="shared" si="2"/>
        <v>86.27872628726287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1214324</v>
      </c>
      <c r="E11" s="31">
        <f t="shared" si="3"/>
        <v>0</v>
      </c>
      <c r="F11" s="31">
        <f t="shared" si="3"/>
        <v>0</v>
      </c>
      <c r="G11" s="31">
        <f t="shared" si="3"/>
        <v>11235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1225559</v>
      </c>
      <c r="O11" s="43">
        <f t="shared" si="2"/>
        <v>166.0649051490515</v>
      </c>
      <c r="P11" s="10"/>
    </row>
    <row r="12" spans="1:133">
      <c r="A12" s="12"/>
      <c r="B12" s="44">
        <v>521</v>
      </c>
      <c r="C12" s="20" t="s">
        <v>25</v>
      </c>
      <c r="D12" s="46">
        <v>824448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824448</v>
      </c>
      <c r="O12" s="47">
        <f t="shared" si="2"/>
        <v>111.71382113821139</v>
      </c>
      <c r="P12" s="9"/>
    </row>
    <row r="13" spans="1:133">
      <c r="A13" s="12"/>
      <c r="B13" s="44">
        <v>522</v>
      </c>
      <c r="C13" s="20" t="s">
        <v>72</v>
      </c>
      <c r="D13" s="46">
        <v>389876</v>
      </c>
      <c r="E13" s="46">
        <v>0</v>
      </c>
      <c r="F13" s="46">
        <v>0</v>
      </c>
      <c r="G13" s="46">
        <v>11235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401111</v>
      </c>
      <c r="O13" s="47">
        <f t="shared" si="2"/>
        <v>54.351084010840111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1021659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3002297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4023956</v>
      </c>
      <c r="O14" s="43">
        <f t="shared" si="2"/>
        <v>545.25149051490519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666440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666440</v>
      </c>
      <c r="O15" s="47">
        <f t="shared" si="2"/>
        <v>90.303523035230356</v>
      </c>
      <c r="P15" s="9"/>
    </row>
    <row r="16" spans="1:133">
      <c r="A16" s="12"/>
      <c r="B16" s="44">
        <v>534</v>
      </c>
      <c r="C16" s="20" t="s">
        <v>60</v>
      </c>
      <c r="D16" s="46">
        <v>1021659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1021659</v>
      </c>
      <c r="O16" s="47">
        <f t="shared" si="2"/>
        <v>138.43617886178862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1731786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1731786</v>
      </c>
      <c r="O17" s="47">
        <f t="shared" si="2"/>
        <v>234.65934959349593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545011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545011</v>
      </c>
      <c r="O18" s="47">
        <f t="shared" si="2"/>
        <v>73.849728997289972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59060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59060</v>
      </c>
      <c r="O19" s="47">
        <f t="shared" si="2"/>
        <v>8.0027100271002709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784159</v>
      </c>
      <c r="E20" s="31">
        <f t="shared" si="5"/>
        <v>13145</v>
      </c>
      <c r="F20" s="31">
        <f t="shared" si="5"/>
        <v>0</v>
      </c>
      <c r="G20" s="31">
        <f t="shared" si="5"/>
        <v>24387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821691</v>
      </c>
      <c r="O20" s="43">
        <f t="shared" si="2"/>
        <v>111.34024390243903</v>
      </c>
      <c r="P20" s="10"/>
    </row>
    <row r="21" spans="1:119">
      <c r="A21" s="12"/>
      <c r="B21" s="44">
        <v>541</v>
      </c>
      <c r="C21" s="20" t="s">
        <v>62</v>
      </c>
      <c r="D21" s="46">
        <v>784159</v>
      </c>
      <c r="E21" s="46">
        <v>13145</v>
      </c>
      <c r="F21" s="46">
        <v>0</v>
      </c>
      <c r="G21" s="46">
        <v>24387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821691</v>
      </c>
      <c r="O21" s="47">
        <f t="shared" si="2"/>
        <v>111.34024390243903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18775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2110944</v>
      </c>
      <c r="N22" s="31">
        <f t="shared" si="1"/>
        <v>2129719</v>
      </c>
      <c r="O22" s="43">
        <f t="shared" si="2"/>
        <v>288.57981029810298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18775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2110944</v>
      </c>
      <c r="N23" s="46">
        <f t="shared" si="1"/>
        <v>2129719</v>
      </c>
      <c r="O23" s="47">
        <f t="shared" si="2"/>
        <v>288.57981029810298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848156</v>
      </c>
      <c r="E24" s="31">
        <f t="shared" si="7"/>
        <v>601815</v>
      </c>
      <c r="F24" s="31">
        <f t="shared" si="7"/>
        <v>0</v>
      </c>
      <c r="G24" s="31">
        <f t="shared" si="7"/>
        <v>11902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1461873</v>
      </c>
      <c r="O24" s="43">
        <f t="shared" si="2"/>
        <v>198.08577235772358</v>
      </c>
      <c r="P24" s="9"/>
    </row>
    <row r="25" spans="1:119">
      <c r="A25" s="12"/>
      <c r="B25" s="44">
        <v>572</v>
      </c>
      <c r="C25" s="20" t="s">
        <v>63</v>
      </c>
      <c r="D25" s="46">
        <v>107271</v>
      </c>
      <c r="E25" s="46">
        <v>601815</v>
      </c>
      <c r="F25" s="46">
        <v>0</v>
      </c>
      <c r="G25" s="46">
        <v>11902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720988</v>
      </c>
      <c r="O25" s="47">
        <f t="shared" si="2"/>
        <v>97.694850948509483</v>
      </c>
      <c r="P25" s="9"/>
    </row>
    <row r="26" spans="1:119">
      <c r="A26" s="12"/>
      <c r="B26" s="44">
        <v>573</v>
      </c>
      <c r="C26" s="20" t="s">
        <v>49</v>
      </c>
      <c r="D26" s="46">
        <v>162503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162503</v>
      </c>
      <c r="O26" s="47">
        <f t="shared" si="2"/>
        <v>22.019376693766937</v>
      </c>
      <c r="P26" s="9"/>
    </row>
    <row r="27" spans="1:119">
      <c r="A27" s="12"/>
      <c r="B27" s="44">
        <v>574</v>
      </c>
      <c r="C27" s="20" t="s">
        <v>43</v>
      </c>
      <c r="D27" s="46">
        <v>578382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578382</v>
      </c>
      <c r="O27" s="47">
        <f t="shared" si="2"/>
        <v>78.371544715447158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1122098</v>
      </c>
      <c r="E28" s="31">
        <f t="shared" si="8"/>
        <v>192200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569457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211500</v>
      </c>
      <c r="N28" s="31">
        <f t="shared" si="1"/>
        <v>2095255</v>
      </c>
      <c r="O28" s="43">
        <f t="shared" si="2"/>
        <v>283.90989159891598</v>
      </c>
      <c r="P28" s="9"/>
    </row>
    <row r="29" spans="1:119">
      <c r="A29" s="12"/>
      <c r="B29" s="44">
        <v>581</v>
      </c>
      <c r="C29" s="20" t="s">
        <v>65</v>
      </c>
      <c r="D29" s="46">
        <v>1122098</v>
      </c>
      <c r="E29" s="46">
        <v>192200</v>
      </c>
      <c r="F29" s="46">
        <v>0</v>
      </c>
      <c r="G29" s="46">
        <v>0</v>
      </c>
      <c r="H29" s="46">
        <v>0</v>
      </c>
      <c r="I29" s="46">
        <v>528500</v>
      </c>
      <c r="J29" s="46">
        <v>0</v>
      </c>
      <c r="K29" s="46">
        <v>0</v>
      </c>
      <c r="L29" s="46">
        <v>0</v>
      </c>
      <c r="M29" s="46">
        <v>211500</v>
      </c>
      <c r="N29" s="46">
        <f t="shared" si="1"/>
        <v>2054298</v>
      </c>
      <c r="O29" s="47">
        <f t="shared" si="2"/>
        <v>278.36016260162603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40957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40957</v>
      </c>
      <c r="O30" s="47">
        <f t="shared" si="2"/>
        <v>5.5497289972899733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6960464</v>
      </c>
      <c r="E31" s="15">
        <f t="shared" ref="E31:M31" si="9">SUM(E5,E11,E14,E20,E22,E24,E28)</f>
        <v>807389</v>
      </c>
      <c r="F31" s="15">
        <f t="shared" si="9"/>
        <v>0</v>
      </c>
      <c r="G31" s="15">
        <f t="shared" si="9"/>
        <v>152349</v>
      </c>
      <c r="H31" s="15">
        <f t="shared" si="9"/>
        <v>0</v>
      </c>
      <c r="I31" s="15">
        <f t="shared" si="9"/>
        <v>3571754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2322444</v>
      </c>
      <c r="N31" s="15">
        <f t="shared" si="1"/>
        <v>13814400</v>
      </c>
      <c r="O31" s="37">
        <f t="shared" si="2"/>
        <v>1871.8699186991869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79</v>
      </c>
      <c r="M33" s="163"/>
      <c r="N33" s="163"/>
      <c r="O33" s="41">
        <v>7380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1860821</v>
      </c>
      <c r="E5" s="26">
        <f t="shared" si="0"/>
        <v>0</v>
      </c>
      <c r="F5" s="26">
        <f t="shared" si="0"/>
        <v>0</v>
      </c>
      <c r="G5" s="26">
        <f t="shared" si="0"/>
        <v>261106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2121927</v>
      </c>
      <c r="O5" s="32">
        <f t="shared" ref="O5:O31" si="2">(N5/O$33)</f>
        <v>291.79414191419141</v>
      </c>
      <c r="P5" s="6"/>
    </row>
    <row r="6" spans="1:133">
      <c r="A6" s="12"/>
      <c r="B6" s="44">
        <v>511</v>
      </c>
      <c r="C6" s="20" t="s">
        <v>19</v>
      </c>
      <c r="D6" s="46">
        <v>102038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102038</v>
      </c>
      <c r="O6" s="47">
        <f t="shared" si="2"/>
        <v>14.031628162816281</v>
      </c>
      <c r="P6" s="9"/>
    </row>
    <row r="7" spans="1:133">
      <c r="A7" s="12"/>
      <c r="B7" s="44">
        <v>512</v>
      </c>
      <c r="C7" s="20" t="s">
        <v>20</v>
      </c>
      <c r="D7" s="46">
        <v>596454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596454</v>
      </c>
      <c r="O7" s="47">
        <f t="shared" si="2"/>
        <v>82.020627062706268</v>
      </c>
      <c r="P7" s="9"/>
    </row>
    <row r="8" spans="1:133">
      <c r="A8" s="12"/>
      <c r="B8" s="44">
        <v>513</v>
      </c>
      <c r="C8" s="20" t="s">
        <v>21</v>
      </c>
      <c r="D8" s="46">
        <v>399067</v>
      </c>
      <c r="E8" s="46">
        <v>0</v>
      </c>
      <c r="F8" s="46">
        <v>0</v>
      </c>
      <c r="G8" s="46">
        <v>79695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478762</v>
      </c>
      <c r="O8" s="47">
        <f t="shared" si="2"/>
        <v>65.83635863586359</v>
      </c>
      <c r="P8" s="9"/>
    </row>
    <row r="9" spans="1:133">
      <c r="A9" s="12"/>
      <c r="B9" s="44">
        <v>515</v>
      </c>
      <c r="C9" s="20" t="s">
        <v>22</v>
      </c>
      <c r="D9" s="46">
        <v>224857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224857</v>
      </c>
      <c r="O9" s="47">
        <f t="shared" si="2"/>
        <v>30.920929592959297</v>
      </c>
      <c r="P9" s="9"/>
    </row>
    <row r="10" spans="1:133">
      <c r="A10" s="12"/>
      <c r="B10" s="44">
        <v>519</v>
      </c>
      <c r="C10" s="20" t="s">
        <v>59</v>
      </c>
      <c r="D10" s="46">
        <v>538405</v>
      </c>
      <c r="E10" s="46">
        <v>0</v>
      </c>
      <c r="F10" s="46">
        <v>0</v>
      </c>
      <c r="G10" s="46">
        <v>181411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719816</v>
      </c>
      <c r="O10" s="47">
        <f t="shared" si="2"/>
        <v>98.984598459845984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1188591</v>
      </c>
      <c r="E11" s="31">
        <f t="shared" si="3"/>
        <v>0</v>
      </c>
      <c r="F11" s="31">
        <f t="shared" si="3"/>
        <v>0</v>
      </c>
      <c r="G11" s="31">
        <f t="shared" si="3"/>
        <v>14657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1203248</v>
      </c>
      <c r="O11" s="43">
        <f t="shared" si="2"/>
        <v>165.46314631463147</v>
      </c>
      <c r="P11" s="10"/>
    </row>
    <row r="12" spans="1:133">
      <c r="A12" s="12"/>
      <c r="B12" s="44">
        <v>521</v>
      </c>
      <c r="C12" s="20" t="s">
        <v>25</v>
      </c>
      <c r="D12" s="46">
        <v>815344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815344</v>
      </c>
      <c r="O12" s="47">
        <f t="shared" si="2"/>
        <v>112.12101210121013</v>
      </c>
      <c r="P12" s="9"/>
    </row>
    <row r="13" spans="1:133">
      <c r="A13" s="12"/>
      <c r="B13" s="44">
        <v>522</v>
      </c>
      <c r="C13" s="20" t="s">
        <v>72</v>
      </c>
      <c r="D13" s="46">
        <v>373247</v>
      </c>
      <c r="E13" s="46">
        <v>0</v>
      </c>
      <c r="F13" s="46">
        <v>0</v>
      </c>
      <c r="G13" s="46">
        <v>14657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387904</v>
      </c>
      <c r="O13" s="47">
        <f t="shared" si="2"/>
        <v>53.342134213421339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1006308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3063747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4070055</v>
      </c>
      <c r="O14" s="43">
        <f t="shared" si="2"/>
        <v>559.68853135313532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684225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684225</v>
      </c>
      <c r="O15" s="47">
        <f t="shared" si="2"/>
        <v>94.090346534653463</v>
      </c>
      <c r="P15" s="9"/>
    </row>
    <row r="16" spans="1:133">
      <c r="A16" s="12"/>
      <c r="B16" s="44">
        <v>534</v>
      </c>
      <c r="C16" s="20" t="s">
        <v>60</v>
      </c>
      <c r="D16" s="46">
        <v>1006308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1006308</v>
      </c>
      <c r="O16" s="47">
        <f t="shared" si="2"/>
        <v>138.38118811881188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1818060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1818060</v>
      </c>
      <c r="O17" s="47">
        <f t="shared" si="2"/>
        <v>250.00825082508251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514732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514732</v>
      </c>
      <c r="O18" s="47">
        <f t="shared" si="2"/>
        <v>70.782728272827285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46730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46730</v>
      </c>
      <c r="O19" s="47">
        <f t="shared" si="2"/>
        <v>6.4260176017601758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597171</v>
      </c>
      <c r="E20" s="31">
        <f t="shared" si="5"/>
        <v>118246</v>
      </c>
      <c r="F20" s="31">
        <f t="shared" si="5"/>
        <v>0</v>
      </c>
      <c r="G20" s="31">
        <f t="shared" si="5"/>
        <v>897767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1613184</v>
      </c>
      <c r="O20" s="43">
        <f t="shared" si="2"/>
        <v>221.83498349834983</v>
      </c>
      <c r="P20" s="10"/>
    </row>
    <row r="21" spans="1:119">
      <c r="A21" s="12"/>
      <c r="B21" s="44">
        <v>541</v>
      </c>
      <c r="C21" s="20" t="s">
        <v>62</v>
      </c>
      <c r="D21" s="46">
        <v>597171</v>
      </c>
      <c r="E21" s="46">
        <v>118246</v>
      </c>
      <c r="F21" s="46">
        <v>0</v>
      </c>
      <c r="G21" s="46">
        <v>897767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1613184</v>
      </c>
      <c r="O21" s="47">
        <f t="shared" si="2"/>
        <v>221.83498349834983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1883192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4874930</v>
      </c>
      <c r="N22" s="31">
        <f t="shared" si="1"/>
        <v>6758122</v>
      </c>
      <c r="O22" s="43">
        <f t="shared" si="2"/>
        <v>929.33470847084709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1883192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4874930</v>
      </c>
      <c r="N23" s="46">
        <f t="shared" si="1"/>
        <v>6758122</v>
      </c>
      <c r="O23" s="47">
        <f t="shared" si="2"/>
        <v>929.33470847084709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720995</v>
      </c>
      <c r="E24" s="31">
        <f t="shared" si="7"/>
        <v>515555</v>
      </c>
      <c r="F24" s="31">
        <f t="shared" si="7"/>
        <v>0</v>
      </c>
      <c r="G24" s="31">
        <f t="shared" si="7"/>
        <v>222453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1459003</v>
      </c>
      <c r="O24" s="43">
        <f t="shared" si="2"/>
        <v>200.63297579757975</v>
      </c>
      <c r="P24" s="9"/>
    </row>
    <row r="25" spans="1:119">
      <c r="A25" s="12"/>
      <c r="B25" s="44">
        <v>572</v>
      </c>
      <c r="C25" s="20" t="s">
        <v>63</v>
      </c>
      <c r="D25" s="46">
        <v>96746</v>
      </c>
      <c r="E25" s="46">
        <v>515555</v>
      </c>
      <c r="F25" s="46">
        <v>0</v>
      </c>
      <c r="G25" s="46">
        <v>217963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830264</v>
      </c>
      <c r="O25" s="47">
        <f t="shared" si="2"/>
        <v>114.17271727172717</v>
      </c>
      <c r="P25" s="9"/>
    </row>
    <row r="26" spans="1:119">
      <c r="A26" s="12"/>
      <c r="B26" s="44">
        <v>573</v>
      </c>
      <c r="C26" s="20" t="s">
        <v>49</v>
      </c>
      <c r="D26" s="46">
        <v>172829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172829</v>
      </c>
      <c r="O26" s="47">
        <f t="shared" si="2"/>
        <v>23.766364136413642</v>
      </c>
      <c r="P26" s="9"/>
    </row>
    <row r="27" spans="1:119">
      <c r="A27" s="12"/>
      <c r="B27" s="44">
        <v>574</v>
      </c>
      <c r="C27" s="20" t="s">
        <v>43</v>
      </c>
      <c r="D27" s="46">
        <v>451420</v>
      </c>
      <c r="E27" s="46">
        <v>0</v>
      </c>
      <c r="F27" s="46">
        <v>0</v>
      </c>
      <c r="G27" s="46">
        <v>4490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455910</v>
      </c>
      <c r="O27" s="47">
        <f t="shared" si="2"/>
        <v>62.693894389438945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4466264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769349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796050</v>
      </c>
      <c r="N28" s="31">
        <f t="shared" si="1"/>
        <v>6031663</v>
      </c>
      <c r="O28" s="43">
        <f t="shared" si="2"/>
        <v>829.43660616061607</v>
      </c>
      <c r="P28" s="9"/>
    </row>
    <row r="29" spans="1:119">
      <c r="A29" s="12"/>
      <c r="B29" s="44">
        <v>581</v>
      </c>
      <c r="C29" s="20" t="s">
        <v>65</v>
      </c>
      <c r="D29" s="46">
        <v>4466264</v>
      </c>
      <c r="E29" s="46">
        <v>0</v>
      </c>
      <c r="F29" s="46">
        <v>0</v>
      </c>
      <c r="G29" s="46">
        <v>0</v>
      </c>
      <c r="H29" s="46">
        <v>0</v>
      </c>
      <c r="I29" s="46">
        <v>724741</v>
      </c>
      <c r="J29" s="46">
        <v>0</v>
      </c>
      <c r="K29" s="46">
        <v>0</v>
      </c>
      <c r="L29" s="46">
        <v>0</v>
      </c>
      <c r="M29" s="46">
        <v>796050</v>
      </c>
      <c r="N29" s="46">
        <f t="shared" si="1"/>
        <v>5987055</v>
      </c>
      <c r="O29" s="47">
        <f t="shared" si="2"/>
        <v>823.30239273927396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44608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44608</v>
      </c>
      <c r="O30" s="47">
        <f t="shared" si="2"/>
        <v>6.1342134213421344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9840150</v>
      </c>
      <c r="E31" s="15">
        <f t="shared" ref="E31:M31" si="9">SUM(E5,E11,E14,E20,E22,E24,E28)</f>
        <v>633801</v>
      </c>
      <c r="F31" s="15">
        <f t="shared" si="9"/>
        <v>0</v>
      </c>
      <c r="G31" s="15">
        <f t="shared" si="9"/>
        <v>3279175</v>
      </c>
      <c r="H31" s="15">
        <f t="shared" si="9"/>
        <v>0</v>
      </c>
      <c r="I31" s="15">
        <f t="shared" si="9"/>
        <v>3833096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5670980</v>
      </c>
      <c r="N31" s="15">
        <f t="shared" si="1"/>
        <v>23257202</v>
      </c>
      <c r="O31" s="37">
        <f t="shared" si="2"/>
        <v>3198.1850935093507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77</v>
      </c>
      <c r="M33" s="163"/>
      <c r="N33" s="163"/>
      <c r="O33" s="41">
        <v>7272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1887247</v>
      </c>
      <c r="E5" s="26">
        <f t="shared" si="0"/>
        <v>0</v>
      </c>
      <c r="F5" s="26">
        <f t="shared" si="0"/>
        <v>0</v>
      </c>
      <c r="G5" s="26">
        <f t="shared" si="0"/>
        <v>482545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2369792</v>
      </c>
      <c r="O5" s="32">
        <f t="shared" ref="O5:O31" si="2">(N5/O$33)</f>
        <v>326.82278306440492</v>
      </c>
      <c r="P5" s="6"/>
    </row>
    <row r="6" spans="1:133">
      <c r="A6" s="12"/>
      <c r="B6" s="44">
        <v>511</v>
      </c>
      <c r="C6" s="20" t="s">
        <v>19</v>
      </c>
      <c r="D6" s="46">
        <v>99822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99822</v>
      </c>
      <c r="O6" s="47">
        <f t="shared" si="2"/>
        <v>13.766652875465454</v>
      </c>
      <c r="P6" s="9"/>
    </row>
    <row r="7" spans="1:133">
      <c r="A7" s="12"/>
      <c r="B7" s="44">
        <v>512</v>
      </c>
      <c r="C7" s="20" t="s">
        <v>20</v>
      </c>
      <c r="D7" s="46">
        <v>613795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613795</v>
      </c>
      <c r="O7" s="47">
        <f t="shared" si="2"/>
        <v>84.649703489173902</v>
      </c>
      <c r="P7" s="9"/>
    </row>
    <row r="8" spans="1:133">
      <c r="A8" s="12"/>
      <c r="B8" s="44">
        <v>513</v>
      </c>
      <c r="C8" s="20" t="s">
        <v>21</v>
      </c>
      <c r="D8" s="46">
        <v>410159</v>
      </c>
      <c r="E8" s="46">
        <v>0</v>
      </c>
      <c r="F8" s="46">
        <v>0</v>
      </c>
      <c r="G8" s="46">
        <v>52606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462765</v>
      </c>
      <c r="O8" s="47">
        <f t="shared" si="2"/>
        <v>63.820852296235003</v>
      </c>
      <c r="P8" s="9"/>
    </row>
    <row r="9" spans="1:133">
      <c r="A9" s="12"/>
      <c r="B9" s="44">
        <v>515</v>
      </c>
      <c r="C9" s="20" t="s">
        <v>22</v>
      </c>
      <c r="D9" s="46">
        <v>216802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216802</v>
      </c>
      <c r="O9" s="47">
        <f t="shared" si="2"/>
        <v>29.899600055164804</v>
      </c>
      <c r="P9" s="9"/>
    </row>
    <row r="10" spans="1:133">
      <c r="A10" s="12"/>
      <c r="B10" s="44">
        <v>519</v>
      </c>
      <c r="C10" s="20" t="s">
        <v>59</v>
      </c>
      <c r="D10" s="46">
        <v>546669</v>
      </c>
      <c r="E10" s="46">
        <v>0</v>
      </c>
      <c r="F10" s="46">
        <v>0</v>
      </c>
      <c r="G10" s="46">
        <v>429939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976608</v>
      </c>
      <c r="O10" s="47">
        <f t="shared" si="2"/>
        <v>134.68597434836573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1249122</v>
      </c>
      <c r="E11" s="31">
        <f t="shared" si="3"/>
        <v>0</v>
      </c>
      <c r="F11" s="31">
        <f t="shared" si="3"/>
        <v>0</v>
      </c>
      <c r="G11" s="31">
        <f t="shared" si="3"/>
        <v>297226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1546348</v>
      </c>
      <c r="O11" s="43">
        <f t="shared" si="2"/>
        <v>213.25996414287684</v>
      </c>
      <c r="P11" s="10"/>
    </row>
    <row r="12" spans="1:133">
      <c r="A12" s="12"/>
      <c r="B12" s="44">
        <v>521</v>
      </c>
      <c r="C12" s="20" t="s">
        <v>25</v>
      </c>
      <c r="D12" s="46">
        <v>780835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780835</v>
      </c>
      <c r="O12" s="47">
        <f t="shared" si="2"/>
        <v>107.68652599641429</v>
      </c>
      <c r="P12" s="9"/>
    </row>
    <row r="13" spans="1:133">
      <c r="A13" s="12"/>
      <c r="B13" s="44">
        <v>522</v>
      </c>
      <c r="C13" s="20" t="s">
        <v>72</v>
      </c>
      <c r="D13" s="46">
        <v>468287</v>
      </c>
      <c r="E13" s="46">
        <v>0</v>
      </c>
      <c r="F13" s="46">
        <v>0</v>
      </c>
      <c r="G13" s="46">
        <v>297226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765513</v>
      </c>
      <c r="O13" s="47">
        <f t="shared" si="2"/>
        <v>105.57343814646255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1016307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3068360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4084667</v>
      </c>
      <c r="O14" s="43">
        <f t="shared" si="2"/>
        <v>563.32464487656875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679132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679132</v>
      </c>
      <c r="O15" s="47">
        <f t="shared" si="2"/>
        <v>93.660460626120539</v>
      </c>
      <c r="P15" s="9"/>
    </row>
    <row r="16" spans="1:133">
      <c r="A16" s="12"/>
      <c r="B16" s="44">
        <v>534</v>
      </c>
      <c r="C16" s="20" t="s">
        <v>60</v>
      </c>
      <c r="D16" s="46">
        <v>1016307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1016307</v>
      </c>
      <c r="O16" s="47">
        <f t="shared" si="2"/>
        <v>140.16094331816302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1837302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1837302</v>
      </c>
      <c r="O17" s="47">
        <f t="shared" si="2"/>
        <v>253.38601572196939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496096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496096</v>
      </c>
      <c r="O18" s="47">
        <f t="shared" si="2"/>
        <v>68.417597572748591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55830</v>
      </c>
      <c r="O19" s="47">
        <f t="shared" si="2"/>
        <v>7.6996276375672323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647997</v>
      </c>
      <c r="E20" s="31">
        <f t="shared" si="5"/>
        <v>7159</v>
      </c>
      <c r="F20" s="31">
        <f t="shared" si="5"/>
        <v>0</v>
      </c>
      <c r="G20" s="31">
        <f t="shared" si="5"/>
        <v>199822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854978</v>
      </c>
      <c r="O20" s="43">
        <f t="shared" si="2"/>
        <v>117.91173631223279</v>
      </c>
      <c r="P20" s="10"/>
    </row>
    <row r="21" spans="1:119">
      <c r="A21" s="12"/>
      <c r="B21" s="44">
        <v>541</v>
      </c>
      <c r="C21" s="20" t="s">
        <v>62</v>
      </c>
      <c r="D21" s="46">
        <v>647997</v>
      </c>
      <c r="E21" s="46">
        <v>7159</v>
      </c>
      <c r="F21" s="46">
        <v>0</v>
      </c>
      <c r="G21" s="46">
        <v>199822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854978</v>
      </c>
      <c r="O21" s="47">
        <f t="shared" si="2"/>
        <v>117.91173631223279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185679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299279</v>
      </c>
      <c r="N22" s="31">
        <f t="shared" si="1"/>
        <v>484958</v>
      </c>
      <c r="O22" s="43">
        <f t="shared" si="2"/>
        <v>66.881533581574956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185679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299279</v>
      </c>
      <c r="N23" s="46">
        <f t="shared" si="1"/>
        <v>484958</v>
      </c>
      <c r="O23" s="47">
        <f t="shared" si="2"/>
        <v>66.881533581574956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666055</v>
      </c>
      <c r="E24" s="31">
        <f t="shared" si="7"/>
        <v>529994</v>
      </c>
      <c r="F24" s="31">
        <f t="shared" si="7"/>
        <v>0</v>
      </c>
      <c r="G24" s="31">
        <f t="shared" si="7"/>
        <v>164129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1360178</v>
      </c>
      <c r="O24" s="43">
        <f t="shared" si="2"/>
        <v>187.58488484346987</v>
      </c>
      <c r="P24" s="9"/>
    </row>
    <row r="25" spans="1:119">
      <c r="A25" s="12"/>
      <c r="B25" s="44">
        <v>572</v>
      </c>
      <c r="C25" s="20" t="s">
        <v>63</v>
      </c>
      <c r="D25" s="46">
        <v>81115</v>
      </c>
      <c r="E25" s="46">
        <v>529994</v>
      </c>
      <c r="F25" s="46">
        <v>0</v>
      </c>
      <c r="G25" s="46">
        <v>114429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725538</v>
      </c>
      <c r="O25" s="47">
        <f t="shared" si="2"/>
        <v>100.06040546131568</v>
      </c>
      <c r="P25" s="9"/>
    </row>
    <row r="26" spans="1:119">
      <c r="A26" s="12"/>
      <c r="B26" s="44">
        <v>573</v>
      </c>
      <c r="C26" s="20" t="s">
        <v>49</v>
      </c>
      <c r="D26" s="46">
        <v>158816</v>
      </c>
      <c r="E26" s="46">
        <v>0</v>
      </c>
      <c r="F26" s="46">
        <v>0</v>
      </c>
      <c r="G26" s="46">
        <v>36300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195116</v>
      </c>
      <c r="O26" s="47">
        <f t="shared" si="2"/>
        <v>26.908840159977935</v>
      </c>
      <c r="P26" s="9"/>
    </row>
    <row r="27" spans="1:119">
      <c r="A27" s="12"/>
      <c r="B27" s="44">
        <v>574</v>
      </c>
      <c r="C27" s="20" t="s">
        <v>43</v>
      </c>
      <c r="D27" s="46">
        <v>426124</v>
      </c>
      <c r="E27" s="46">
        <v>0</v>
      </c>
      <c r="F27" s="46">
        <v>0</v>
      </c>
      <c r="G27" s="46">
        <v>13400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439524</v>
      </c>
      <c r="O27" s="47">
        <f t="shared" si="2"/>
        <v>60.615639222176249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2014014</v>
      </c>
      <c r="E28" s="31">
        <f t="shared" si="8"/>
        <v>388000</v>
      </c>
      <c r="F28" s="31">
        <f t="shared" si="8"/>
        <v>0</v>
      </c>
      <c r="G28" s="31">
        <f t="shared" si="8"/>
        <v>46605</v>
      </c>
      <c r="H28" s="31">
        <f t="shared" si="8"/>
        <v>0</v>
      </c>
      <c r="I28" s="31">
        <f t="shared" si="8"/>
        <v>576279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646500</v>
      </c>
      <c r="N28" s="31">
        <f t="shared" si="1"/>
        <v>3671398</v>
      </c>
      <c r="O28" s="43">
        <f t="shared" si="2"/>
        <v>506.32988553302994</v>
      </c>
      <c r="P28" s="9"/>
    </row>
    <row r="29" spans="1:119">
      <c r="A29" s="12"/>
      <c r="B29" s="44">
        <v>581</v>
      </c>
      <c r="C29" s="20" t="s">
        <v>65</v>
      </c>
      <c r="D29" s="46">
        <v>2014014</v>
      </c>
      <c r="E29" s="46">
        <v>388000</v>
      </c>
      <c r="F29" s="46">
        <v>0</v>
      </c>
      <c r="G29" s="46">
        <v>46605</v>
      </c>
      <c r="H29" s="46">
        <v>0</v>
      </c>
      <c r="I29" s="46">
        <v>528500</v>
      </c>
      <c r="J29" s="46">
        <v>0</v>
      </c>
      <c r="K29" s="46">
        <v>0</v>
      </c>
      <c r="L29" s="46">
        <v>0</v>
      </c>
      <c r="M29" s="46">
        <v>646500</v>
      </c>
      <c r="N29" s="46">
        <f t="shared" si="1"/>
        <v>3623619</v>
      </c>
      <c r="O29" s="47">
        <f t="shared" si="2"/>
        <v>499.74058750517167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47779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47779</v>
      </c>
      <c r="O30" s="47">
        <f t="shared" si="2"/>
        <v>6.5892980278582263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7480742</v>
      </c>
      <c r="E31" s="15">
        <f t="shared" ref="E31:M31" si="9">SUM(E5,E11,E14,E20,E22,E24,E28)</f>
        <v>925153</v>
      </c>
      <c r="F31" s="15">
        <f t="shared" si="9"/>
        <v>0</v>
      </c>
      <c r="G31" s="15">
        <f t="shared" si="9"/>
        <v>1376006</v>
      </c>
      <c r="H31" s="15">
        <f t="shared" si="9"/>
        <v>0</v>
      </c>
      <c r="I31" s="15">
        <f t="shared" si="9"/>
        <v>3644639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945779</v>
      </c>
      <c r="N31" s="15">
        <f t="shared" si="1"/>
        <v>14372319</v>
      </c>
      <c r="O31" s="37">
        <f t="shared" si="2"/>
        <v>1982.115432354158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7251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1779153</v>
      </c>
      <c r="E5" s="26">
        <f t="shared" si="0"/>
        <v>0</v>
      </c>
      <c r="F5" s="26">
        <f t="shared" si="0"/>
        <v>0</v>
      </c>
      <c r="G5" s="26">
        <f t="shared" si="0"/>
        <v>126039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1905192</v>
      </c>
      <c r="O5" s="32">
        <f t="shared" ref="O5:O31" si="2">(N5/O$33)</f>
        <v>263.6214196762142</v>
      </c>
      <c r="P5" s="6"/>
    </row>
    <row r="6" spans="1:133">
      <c r="A6" s="12"/>
      <c r="B6" s="44">
        <v>511</v>
      </c>
      <c r="C6" s="20" t="s">
        <v>19</v>
      </c>
      <c r="D6" s="46">
        <v>97144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97144</v>
      </c>
      <c r="O6" s="47">
        <f t="shared" si="2"/>
        <v>13.441815414418155</v>
      </c>
      <c r="P6" s="9"/>
    </row>
    <row r="7" spans="1:133">
      <c r="A7" s="12"/>
      <c r="B7" s="44">
        <v>512</v>
      </c>
      <c r="C7" s="20" t="s">
        <v>20</v>
      </c>
      <c r="D7" s="46">
        <v>497715</v>
      </c>
      <c r="E7" s="46">
        <v>0</v>
      </c>
      <c r="F7" s="46">
        <v>0</v>
      </c>
      <c r="G7" s="46">
        <v>66148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563863</v>
      </c>
      <c r="O7" s="47">
        <f t="shared" si="2"/>
        <v>78.021724090217248</v>
      </c>
      <c r="P7" s="9"/>
    </row>
    <row r="8" spans="1:133">
      <c r="A8" s="12"/>
      <c r="B8" s="44">
        <v>513</v>
      </c>
      <c r="C8" s="20" t="s">
        <v>21</v>
      </c>
      <c r="D8" s="46">
        <v>375420</v>
      </c>
      <c r="E8" s="46">
        <v>0</v>
      </c>
      <c r="F8" s="46">
        <v>0</v>
      </c>
      <c r="G8" s="46">
        <v>59891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435311</v>
      </c>
      <c r="O8" s="47">
        <f t="shared" si="2"/>
        <v>60.233983672339839</v>
      </c>
      <c r="P8" s="9"/>
    </row>
    <row r="9" spans="1:133">
      <c r="A9" s="12"/>
      <c r="B9" s="44">
        <v>515</v>
      </c>
      <c r="C9" s="20" t="s">
        <v>22</v>
      </c>
      <c r="D9" s="46">
        <v>226140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226140</v>
      </c>
      <c r="O9" s="47">
        <f t="shared" si="2"/>
        <v>31.290992112909922</v>
      </c>
      <c r="P9" s="9"/>
    </row>
    <row r="10" spans="1:133">
      <c r="A10" s="12"/>
      <c r="B10" s="44">
        <v>519</v>
      </c>
      <c r="C10" s="20" t="s">
        <v>59</v>
      </c>
      <c r="D10" s="46">
        <v>582734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582734</v>
      </c>
      <c r="O10" s="47">
        <f t="shared" si="2"/>
        <v>80.632904386329045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763328</v>
      </c>
      <c r="E11" s="31">
        <f t="shared" si="3"/>
        <v>0</v>
      </c>
      <c r="F11" s="31">
        <f t="shared" si="3"/>
        <v>0</v>
      </c>
      <c r="G11" s="31">
        <f t="shared" si="3"/>
        <v>36910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800238</v>
      </c>
      <c r="O11" s="43">
        <f t="shared" si="2"/>
        <v>110.72893316728933</v>
      </c>
      <c r="P11" s="10"/>
    </row>
    <row r="12" spans="1:133">
      <c r="A12" s="12"/>
      <c r="B12" s="44">
        <v>521</v>
      </c>
      <c r="C12" s="20" t="s">
        <v>25</v>
      </c>
      <c r="D12" s="46">
        <v>763328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763328</v>
      </c>
      <c r="O12" s="47">
        <f t="shared" si="2"/>
        <v>105.62169641621696</v>
      </c>
      <c r="P12" s="9"/>
    </row>
    <row r="13" spans="1:133">
      <c r="A13" s="12"/>
      <c r="B13" s="44">
        <v>522</v>
      </c>
      <c r="C13" s="20" t="s">
        <v>72</v>
      </c>
      <c r="D13" s="46">
        <v>0</v>
      </c>
      <c r="E13" s="46">
        <v>0</v>
      </c>
      <c r="F13" s="46">
        <v>0</v>
      </c>
      <c r="G13" s="46">
        <v>36910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36910</v>
      </c>
      <c r="O13" s="47">
        <f t="shared" si="2"/>
        <v>5.1072367510723673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1031401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3068279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4099680</v>
      </c>
      <c r="O14" s="43">
        <f t="shared" si="2"/>
        <v>567.27272727272725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695419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695419</v>
      </c>
      <c r="O15" s="47">
        <f t="shared" si="2"/>
        <v>96.225127992251274</v>
      </c>
      <c r="P15" s="9"/>
    </row>
    <row r="16" spans="1:133">
      <c r="A16" s="12"/>
      <c r="B16" s="44">
        <v>534</v>
      </c>
      <c r="C16" s="20" t="s">
        <v>60</v>
      </c>
      <c r="D16" s="46">
        <v>1031401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1031401</v>
      </c>
      <c r="O16" s="47">
        <f t="shared" si="2"/>
        <v>142.71495779714957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1822617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1822617</v>
      </c>
      <c r="O17" s="47">
        <f t="shared" si="2"/>
        <v>252.19551681195517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512578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512578</v>
      </c>
      <c r="O18" s="47">
        <f t="shared" si="2"/>
        <v>70.925418569254191</v>
      </c>
      <c r="P18" s="9"/>
    </row>
    <row r="19" spans="1:119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37665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37665</v>
      </c>
      <c r="O19" s="47">
        <f t="shared" si="2"/>
        <v>5.211706102117061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575522</v>
      </c>
      <c r="E20" s="31">
        <f t="shared" si="5"/>
        <v>2782</v>
      </c>
      <c r="F20" s="31">
        <f t="shared" si="5"/>
        <v>0</v>
      </c>
      <c r="G20" s="31">
        <f t="shared" si="5"/>
        <v>221916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800220</v>
      </c>
      <c r="O20" s="43">
        <f t="shared" si="2"/>
        <v>110.72644250726442</v>
      </c>
      <c r="P20" s="10"/>
    </row>
    <row r="21" spans="1:119">
      <c r="A21" s="12"/>
      <c r="B21" s="44">
        <v>541</v>
      </c>
      <c r="C21" s="20" t="s">
        <v>62</v>
      </c>
      <c r="D21" s="46">
        <v>575522</v>
      </c>
      <c r="E21" s="46">
        <v>2782</v>
      </c>
      <c r="F21" s="46">
        <v>0</v>
      </c>
      <c r="G21" s="46">
        <v>221916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800220</v>
      </c>
      <c r="O21" s="47">
        <f t="shared" si="2"/>
        <v>110.72644250726442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17571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54967</v>
      </c>
      <c r="N22" s="31">
        <f t="shared" si="1"/>
        <v>72538</v>
      </c>
      <c r="O22" s="43">
        <f t="shared" si="2"/>
        <v>10.037083160370832</v>
      </c>
      <c r="P22" s="10"/>
    </row>
    <row r="23" spans="1:119">
      <c r="A23" s="13"/>
      <c r="B23" s="45">
        <v>552</v>
      </c>
      <c r="C23" s="21" t="s">
        <v>48</v>
      </c>
      <c r="D23" s="46">
        <v>0</v>
      </c>
      <c r="E23" s="46">
        <v>0</v>
      </c>
      <c r="F23" s="46">
        <v>0</v>
      </c>
      <c r="G23" s="46">
        <v>17571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54967</v>
      </c>
      <c r="N23" s="46">
        <f t="shared" si="1"/>
        <v>72538</v>
      </c>
      <c r="O23" s="47">
        <f t="shared" si="2"/>
        <v>10.037083160370832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521486</v>
      </c>
      <c r="E24" s="31">
        <f t="shared" si="7"/>
        <v>479902</v>
      </c>
      <c r="F24" s="31">
        <f t="shared" si="7"/>
        <v>0</v>
      </c>
      <c r="G24" s="31">
        <f t="shared" si="7"/>
        <v>2868938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3870326</v>
      </c>
      <c r="O24" s="43">
        <f t="shared" si="2"/>
        <v>535.53701397537009</v>
      </c>
      <c r="P24" s="9"/>
    </row>
    <row r="25" spans="1:119">
      <c r="A25" s="12"/>
      <c r="B25" s="44">
        <v>572</v>
      </c>
      <c r="C25" s="20" t="s">
        <v>63</v>
      </c>
      <c r="D25" s="46">
        <v>128457</v>
      </c>
      <c r="E25" s="46">
        <v>479902</v>
      </c>
      <c r="F25" s="46">
        <v>0</v>
      </c>
      <c r="G25" s="46">
        <v>103719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712078</v>
      </c>
      <c r="O25" s="47">
        <f t="shared" si="2"/>
        <v>98.530233845302334</v>
      </c>
      <c r="P25" s="9"/>
    </row>
    <row r="26" spans="1:119">
      <c r="A26" s="12"/>
      <c r="B26" s="44">
        <v>573</v>
      </c>
      <c r="C26" s="20" t="s">
        <v>49</v>
      </c>
      <c r="D26" s="46">
        <v>108842</v>
      </c>
      <c r="E26" s="46">
        <v>0</v>
      </c>
      <c r="F26" s="46">
        <v>0</v>
      </c>
      <c r="G26" s="46">
        <v>2749548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2858390</v>
      </c>
      <c r="O26" s="47">
        <f t="shared" si="2"/>
        <v>395.51542825515429</v>
      </c>
      <c r="P26" s="9"/>
    </row>
    <row r="27" spans="1:119">
      <c r="A27" s="12"/>
      <c r="B27" s="44">
        <v>574</v>
      </c>
      <c r="C27" s="20" t="s">
        <v>43</v>
      </c>
      <c r="D27" s="46">
        <v>284187</v>
      </c>
      <c r="E27" s="46">
        <v>0</v>
      </c>
      <c r="F27" s="46">
        <v>0</v>
      </c>
      <c r="G27" s="46">
        <v>15671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299858</v>
      </c>
      <c r="O27" s="47">
        <f t="shared" si="2"/>
        <v>41.491351874913519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SUM(D29:D30)</f>
        <v>1194000</v>
      </c>
      <c r="E28" s="31">
        <f t="shared" si="8"/>
        <v>50000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504002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111500</v>
      </c>
      <c r="N28" s="31">
        <f t="shared" si="1"/>
        <v>1859502</v>
      </c>
      <c r="O28" s="43">
        <f t="shared" si="2"/>
        <v>257.29929431299297</v>
      </c>
      <c r="P28" s="9"/>
    </row>
    <row r="29" spans="1:119">
      <c r="A29" s="12"/>
      <c r="B29" s="44">
        <v>581</v>
      </c>
      <c r="C29" s="20" t="s">
        <v>65</v>
      </c>
      <c r="D29" s="46">
        <v>1194000</v>
      </c>
      <c r="E29" s="46">
        <v>50000</v>
      </c>
      <c r="F29" s="46">
        <v>0</v>
      </c>
      <c r="G29" s="46">
        <v>0</v>
      </c>
      <c r="H29" s="46">
        <v>0</v>
      </c>
      <c r="I29" s="46">
        <v>453500</v>
      </c>
      <c r="J29" s="46">
        <v>0</v>
      </c>
      <c r="K29" s="46">
        <v>0</v>
      </c>
      <c r="L29" s="46">
        <v>0</v>
      </c>
      <c r="M29" s="46">
        <v>111500</v>
      </c>
      <c r="N29" s="46">
        <f t="shared" si="1"/>
        <v>1809000</v>
      </c>
      <c r="O29" s="47">
        <f t="shared" si="2"/>
        <v>250.31133250311333</v>
      </c>
      <c r="P29" s="9"/>
    </row>
    <row r="30" spans="1:119" ht="15.75" thickBot="1">
      <c r="A30" s="12"/>
      <c r="B30" s="44">
        <v>583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50502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50502</v>
      </c>
      <c r="O30" s="47">
        <f t="shared" si="2"/>
        <v>6.9879618098796179</v>
      </c>
      <c r="P30" s="9"/>
    </row>
    <row r="31" spans="1:119" ht="16.5" thickBot="1">
      <c r="A31" s="14" t="s">
        <v>10</v>
      </c>
      <c r="B31" s="23"/>
      <c r="C31" s="22"/>
      <c r="D31" s="15">
        <f>SUM(D5,D11,D14,D20,D22,D24,D28)</f>
        <v>5864890</v>
      </c>
      <c r="E31" s="15">
        <f t="shared" ref="E31:M31" si="9">SUM(E5,E11,E14,E20,E22,E24,E28)</f>
        <v>532684</v>
      </c>
      <c r="F31" s="15">
        <f t="shared" si="9"/>
        <v>0</v>
      </c>
      <c r="G31" s="15">
        <f t="shared" si="9"/>
        <v>3271374</v>
      </c>
      <c r="H31" s="15">
        <f t="shared" si="9"/>
        <v>0</v>
      </c>
      <c r="I31" s="15">
        <f t="shared" si="9"/>
        <v>3572281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166467</v>
      </c>
      <c r="N31" s="15">
        <f t="shared" si="1"/>
        <v>13407696</v>
      </c>
      <c r="O31" s="37">
        <f t="shared" si="2"/>
        <v>1855.2229140722291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7227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2024-10-23T17:14:54Z</cp:lastPrinted>
  <dcterms:created xsi:type="dcterms:W3CDTF">2000-08-31T21:26:31Z</dcterms:created>
  <dcterms:modified xsi:type="dcterms:W3CDTF">2024-10-23T17:14:58Z</dcterms:modified>
</cp:coreProperties>
</file>