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'2008'!$A$1:$O$38</definedName>
    <definedName name="_xlnm.Print_Area" localSheetId="14">'2009'!$A$1:$O$36</definedName>
    <definedName name="_xlnm.Print_Area" localSheetId="13">'2010'!$A$1:$O$36</definedName>
    <definedName name="_xlnm.Print_Area" localSheetId="12">'2011'!$A$1:$O$36</definedName>
    <definedName name="_xlnm.Print_Area" localSheetId="11">'2012'!$A$1:$O$39</definedName>
    <definedName name="_xlnm.Print_Area" localSheetId="10">'2013'!$A$1:$O$38</definedName>
    <definedName name="_xlnm.Print_Area" localSheetId="9">'2014'!$A$1:$O$38</definedName>
    <definedName name="_xlnm.Print_Area" localSheetId="8">'2015'!$A$1:$O$39</definedName>
    <definedName name="_xlnm.Print_Area" localSheetId="7">'2016'!$A$1:$O$39</definedName>
    <definedName name="_xlnm.Print_Area" localSheetId="6">'2017'!$A$1:$O$43</definedName>
    <definedName name="_xlnm.Print_Area" localSheetId="5">'2018'!$A$1:$O$44</definedName>
    <definedName name="_xlnm.Print_Area" localSheetId="4">'2019'!$A$1:$O$39</definedName>
    <definedName name="_xlnm.Print_Area" localSheetId="3">'2020'!$A$1:$O$38</definedName>
    <definedName name="_xlnm.Print_Area" localSheetId="2">'2021'!$A$1:$P$40</definedName>
    <definedName name="_xlnm.Print_Area" localSheetId="1">'2022'!$A$1:$P$37</definedName>
    <definedName name="_xlnm.Print_Area" localSheetId="0">'2023'!$A$1:$P$37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2" i="49" l="1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8" i="49"/>
  <c r="P28" i="49" s="1"/>
  <c r="O26" i="49"/>
  <c r="P26" i="49" s="1"/>
  <c r="O23" i="49"/>
  <c r="P23" i="49" s="1"/>
  <c r="I33" i="49"/>
  <c r="J33" i="49"/>
  <c r="F33" i="49"/>
  <c r="G33" i="49"/>
  <c r="L33" i="49"/>
  <c r="E33" i="49"/>
  <c r="O15" i="49"/>
  <c r="P15" i="49" s="1"/>
  <c r="K33" i="49"/>
  <c r="M33" i="49"/>
  <c r="D33" i="49"/>
  <c r="O13" i="49"/>
  <c r="P13" i="49" s="1"/>
  <c r="H33" i="49"/>
  <c r="N33" i="49"/>
  <c r="O5" i="49"/>
  <c r="P5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9" l="1"/>
  <c r="P33" i="49" s="1"/>
  <c r="O28" i="48"/>
  <c r="P28" i="48" s="1"/>
  <c r="O31" i="48"/>
  <c r="P31" i="48" s="1"/>
  <c r="O26" i="48"/>
  <c r="P26" i="48" s="1"/>
  <c r="D33" i="48"/>
  <c r="O23" i="48"/>
  <c r="P23" i="48" s="1"/>
  <c r="O15" i="48"/>
  <c r="P15" i="48" s="1"/>
  <c r="J33" i="48"/>
  <c r="M33" i="48"/>
  <c r="I33" i="48"/>
  <c r="L33" i="48"/>
  <c r="K33" i="48"/>
  <c r="H33" i="48"/>
  <c r="N33" i="48"/>
  <c r="F33" i="48"/>
  <c r="O5" i="48"/>
  <c r="P5" i="48" s="1"/>
  <c r="G33" i="48"/>
  <c r="O13" i="48"/>
  <c r="P13" i="48" s="1"/>
  <c r="E33" i="48"/>
  <c r="O33" i="48" l="1"/>
  <c r="P33" i="48" s="1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O31" i="47" s="1"/>
  <c r="P31" i="47" s="1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O26" i="47"/>
  <c r="P26" i="47" s="1"/>
  <c r="N25" i="47"/>
  <c r="M25" i="47"/>
  <c r="L25" i="47"/>
  <c r="L36" i="47" s="1"/>
  <c r="K25" i="47"/>
  <c r="J25" i="47"/>
  <c r="I25" i="47"/>
  <c r="H25" i="47"/>
  <c r="G25" i="47"/>
  <c r="F25" i="47"/>
  <c r="E25" i="47"/>
  <c r="D25" i="47"/>
  <c r="O24" i="47"/>
  <c r="P24" i="47"/>
  <c r="O23" i="47"/>
  <c r="P23" i="47"/>
  <c r="O22" i="47"/>
  <c r="P22" i="47"/>
  <c r="O21" i="47"/>
  <c r="P21" i="47" s="1"/>
  <c r="O20" i="47"/>
  <c r="P20" i="47"/>
  <c r="O19" i="47"/>
  <c r="P19" i="47" s="1"/>
  <c r="O18" i="47"/>
  <c r="P18" i="47"/>
  <c r="O17" i="47"/>
  <c r="P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E36" i="47" s="1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F36" i="47" s="1"/>
  <c r="E13" i="47"/>
  <c r="D13" i="47"/>
  <c r="O12" i="47"/>
  <c r="P12" i="47" s="1"/>
  <c r="O11" i="47"/>
  <c r="P11" i="47"/>
  <c r="O10" i="47"/>
  <c r="P10" i="47" s="1"/>
  <c r="O9" i="47"/>
  <c r="P9" i="47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O5" i="47" s="1"/>
  <c r="P5" i="47" s="1"/>
  <c r="F5" i="47"/>
  <c r="E5" i="47"/>
  <c r="D5" i="47"/>
  <c r="M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M29" i="45"/>
  <c r="L29" i="45"/>
  <c r="K29" i="45"/>
  <c r="J29" i="45"/>
  <c r="I29" i="45"/>
  <c r="H29" i="45"/>
  <c r="G29" i="45"/>
  <c r="G34" i="45" s="1"/>
  <c r="F29" i="45"/>
  <c r="E29" i="45"/>
  <c r="D29" i="45"/>
  <c r="N28" i="45"/>
  <c r="O28" i="45"/>
  <c r="N27" i="45"/>
  <c r="O27" i="45" s="1"/>
  <c r="N26" i="45"/>
  <c r="O26" i="45"/>
  <c r="M25" i="45"/>
  <c r="L25" i="45"/>
  <c r="L34" i="45" s="1"/>
  <c r="K25" i="45"/>
  <c r="N25" i="45" s="1"/>
  <c r="O25" i="45" s="1"/>
  <c r="J25" i="45"/>
  <c r="I25" i="45"/>
  <c r="H25" i="45"/>
  <c r="G25" i="45"/>
  <c r="F25" i="45"/>
  <c r="F34" i="45" s="1"/>
  <c r="E25" i="45"/>
  <c r="D25" i="45"/>
  <c r="N24" i="45"/>
  <c r="O24" i="45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J34" i="45" s="1"/>
  <c r="I5" i="45"/>
  <c r="I34" i="45" s="1"/>
  <c r="H5" i="45"/>
  <c r="H34" i="45" s="1"/>
  <c r="G5" i="45"/>
  <c r="F5" i="45"/>
  <c r="E5" i="45"/>
  <c r="E34" i="45" s="1"/>
  <c r="D5" i="45"/>
  <c r="D34" i="45" s="1"/>
  <c r="E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J35" i="44" s="1"/>
  <c r="I30" i="44"/>
  <c r="H30" i="44"/>
  <c r="G30" i="44"/>
  <c r="F30" i="44"/>
  <c r="E30" i="44"/>
  <c r="D30" i="44"/>
  <c r="N29" i="44"/>
  <c r="O29" i="44" s="1"/>
  <c r="N28" i="44"/>
  <c r="O28" i="44" s="1"/>
  <c r="N27" i="44"/>
  <c r="O27" i="44"/>
  <c r="M26" i="44"/>
  <c r="L26" i="44"/>
  <c r="K26" i="44"/>
  <c r="J26" i="44"/>
  <c r="I26" i="44"/>
  <c r="H26" i="44"/>
  <c r="G26" i="44"/>
  <c r="G35" i="44" s="1"/>
  <c r="F26" i="44"/>
  <c r="E26" i="44"/>
  <c r="D26" i="44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M15" i="44"/>
  <c r="N15" i="44" s="1"/>
  <c r="O15" i="44" s="1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35" i="44" s="1"/>
  <c r="L5" i="44"/>
  <c r="L35" i="44" s="1"/>
  <c r="K5" i="44"/>
  <c r="K35" i="44" s="1"/>
  <c r="J5" i="44"/>
  <c r="I5" i="44"/>
  <c r="I35" i="44" s="1"/>
  <c r="H5" i="44"/>
  <c r="H35" i="44" s="1"/>
  <c r="G5" i="44"/>
  <c r="F5" i="44"/>
  <c r="F35" i="44" s="1"/>
  <c r="E5" i="44"/>
  <c r="D5" i="44"/>
  <c r="D35" i="44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N34" i="43" s="1"/>
  <c r="O34" i="43" s="1"/>
  <c r="D34" i="43"/>
  <c r="N33" i="43"/>
  <c r="O33" i="43" s="1"/>
  <c r="M32" i="43"/>
  <c r="L32" i="43"/>
  <c r="K32" i="43"/>
  <c r="J32" i="43"/>
  <c r="I32" i="43"/>
  <c r="H32" i="43"/>
  <c r="G32" i="43"/>
  <c r="F32" i="43"/>
  <c r="E32" i="43"/>
  <c r="E40" i="43" s="1"/>
  <c r="N40" i="43" s="1"/>
  <c r="O40" i="43" s="1"/>
  <c r="D32" i="43"/>
  <c r="N31" i="43"/>
  <c r="O31" i="43" s="1"/>
  <c r="N30" i="43"/>
  <c r="O30" i="43"/>
  <c r="N29" i="43"/>
  <c r="O29" i="43" s="1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40" i="43" s="1"/>
  <c r="F5" i="43"/>
  <c r="E5" i="43"/>
  <c r="D5" i="43"/>
  <c r="N38" i="42"/>
  <c r="O38" i="42"/>
  <c r="N37" i="42"/>
  <c r="O37" i="42" s="1"/>
  <c r="M36" i="42"/>
  <c r="L36" i="42"/>
  <c r="K36" i="42"/>
  <c r="J36" i="42"/>
  <c r="I36" i="42"/>
  <c r="N36" i="42" s="1"/>
  <c r="O36" i="42" s="1"/>
  <c r="H36" i="42"/>
  <c r="G36" i="42"/>
  <c r="F36" i="42"/>
  <c r="E36" i="42"/>
  <c r="D36" i="42"/>
  <c r="N35" i="42"/>
  <c r="O35" i="42" s="1"/>
  <c r="N34" i="42"/>
  <c r="O34" i="42" s="1"/>
  <c r="M33" i="42"/>
  <c r="L33" i="42"/>
  <c r="K33" i="42"/>
  <c r="N33" i="42" s="1"/>
  <c r="O33" i="42" s="1"/>
  <c r="J33" i="42"/>
  <c r="I33" i="42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M28" i="42"/>
  <c r="M39" i="42" s="1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N16" i="42" s="1"/>
  <c r="O16" i="42" s="1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N5" i="42" s="1"/>
  <c r="O5" i="42" s="1"/>
  <c r="J5" i="42"/>
  <c r="I5" i="42"/>
  <c r="H5" i="42"/>
  <c r="G5" i="42"/>
  <c r="F5" i="42"/>
  <c r="E5" i="42"/>
  <c r="D5" i="42"/>
  <c r="N34" i="41"/>
  <c r="O34" i="41" s="1"/>
  <c r="N33" i="41"/>
  <c r="O33" i="41" s="1"/>
  <c r="M32" i="41"/>
  <c r="M35" i="41" s="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G35" i="41" s="1"/>
  <c r="F5" i="41"/>
  <c r="E5" i="41"/>
  <c r="D5" i="41"/>
  <c r="N34" i="40"/>
  <c r="O34" i="40"/>
  <c r="N33" i="40"/>
  <c r="O33" i="40" s="1"/>
  <c r="M32" i="40"/>
  <c r="L32" i="40"/>
  <c r="K32" i="40"/>
  <c r="J32" i="40"/>
  <c r="I32" i="40"/>
  <c r="N32" i="40" s="1"/>
  <c r="O32" i="40" s="1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N29" i="40" s="1"/>
  <c r="O29" i="40" s="1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K35" i="40" s="1"/>
  <c r="J27" i="40"/>
  <c r="I27" i="40"/>
  <c r="H27" i="40"/>
  <c r="G27" i="40"/>
  <c r="F27" i="40"/>
  <c r="E27" i="40"/>
  <c r="D27" i="40"/>
  <c r="N26" i="40"/>
  <c r="O26" i="40" s="1"/>
  <c r="N25" i="40"/>
  <c r="O25" i="40" s="1"/>
  <c r="M24" i="40"/>
  <c r="N24" i="40" s="1"/>
  <c r="O24" i="40" s="1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M16" i="40"/>
  <c r="N16" i="40" s="1"/>
  <c r="O16" i="40" s="1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N14" i="40" s="1"/>
  <c r="O14" i="40" s="1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N32" i="39" s="1"/>
  <c r="O32" i="39" s="1"/>
  <c r="D32" i="39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M26" i="39"/>
  <c r="L26" i="39"/>
  <c r="K26" i="39"/>
  <c r="N26" i="39" s="1"/>
  <c r="O26" i="39" s="1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M34" i="39" s="1"/>
  <c r="L5" i="39"/>
  <c r="L34" i="39"/>
  <c r="K5" i="39"/>
  <c r="K34" i="39"/>
  <c r="J5" i="39"/>
  <c r="J34" i="39"/>
  <c r="I5" i="39"/>
  <c r="I34" i="39" s="1"/>
  <c r="H5" i="39"/>
  <c r="H34" i="39"/>
  <c r="G5" i="39"/>
  <c r="G34" i="39" s="1"/>
  <c r="F5" i="39"/>
  <c r="F34" i="39" s="1"/>
  <c r="E5" i="39"/>
  <c r="D5" i="39"/>
  <c r="D34" i="39"/>
  <c r="N33" i="38"/>
  <c r="O33" i="38"/>
  <c r="M32" i="38"/>
  <c r="L32" i="38"/>
  <c r="K32" i="38"/>
  <c r="J32" i="38"/>
  <c r="I32" i="38"/>
  <c r="H32" i="38"/>
  <c r="G32" i="38"/>
  <c r="F32" i="38"/>
  <c r="F34" i="38" s="1"/>
  <c r="E32" i="38"/>
  <c r="D32" i="38"/>
  <c r="N32" i="38" s="1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M24" i="38"/>
  <c r="L24" i="38"/>
  <c r="K24" i="38"/>
  <c r="J24" i="38"/>
  <c r="I24" i="38"/>
  <c r="H24" i="38"/>
  <c r="G24" i="38"/>
  <c r="N24" i="38" s="1"/>
  <c r="O24" i="38" s="1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N16" i="38" s="1"/>
  <c r="O16" i="38" s="1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N14" i="38"/>
  <c r="O14" i="38" s="1"/>
  <c r="D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34" i="38" s="1"/>
  <c r="L5" i="38"/>
  <c r="L34" i="38" s="1"/>
  <c r="K5" i="38"/>
  <c r="K34" i="38" s="1"/>
  <c r="J5" i="38"/>
  <c r="J34" i="38" s="1"/>
  <c r="I5" i="38"/>
  <c r="I34" i="38"/>
  <c r="H5" i="38"/>
  <c r="H34" i="38" s="1"/>
  <c r="G5" i="38"/>
  <c r="G34" i="38"/>
  <c r="F5" i="38"/>
  <c r="E5" i="38"/>
  <c r="E34" i="38" s="1"/>
  <c r="D5" i="38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F34" i="37" s="1"/>
  <c r="E31" i="37"/>
  <c r="D31" i="37"/>
  <c r="N31" i="37" s="1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D34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M13" i="37"/>
  <c r="L13" i="37"/>
  <c r="K13" i="37"/>
  <c r="J13" i="37"/>
  <c r="I13" i="37"/>
  <c r="N13" i="37" s="1"/>
  <c r="O13" i="37" s="1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M34" i="37" s="1"/>
  <c r="L5" i="37"/>
  <c r="L34" i="37" s="1"/>
  <c r="K5" i="37"/>
  <c r="J5" i="37"/>
  <c r="J34" i="37" s="1"/>
  <c r="I5" i="37"/>
  <c r="I34" i="37" s="1"/>
  <c r="H5" i="37"/>
  <c r="H34" i="37" s="1"/>
  <c r="G5" i="37"/>
  <c r="G34" i="37" s="1"/>
  <c r="F5" i="37"/>
  <c r="E5" i="37"/>
  <c r="D5" i="37"/>
  <c r="N34" i="36"/>
  <c r="O34" i="36" s="1"/>
  <c r="N33" i="36"/>
  <c r="O33" i="36" s="1"/>
  <c r="M32" i="36"/>
  <c r="L32" i="36"/>
  <c r="K32" i="36"/>
  <c r="J32" i="36"/>
  <c r="N32" i="36" s="1"/>
  <c r="O32" i="36" s="1"/>
  <c r="I32" i="36"/>
  <c r="H32" i="36"/>
  <c r="G32" i="36"/>
  <c r="F32" i="36"/>
  <c r="E32" i="36"/>
  <c r="D32" i="36"/>
  <c r="N31" i="36"/>
  <c r="O31" i="36" s="1"/>
  <c r="N30" i="36"/>
  <c r="O30" i="36" s="1"/>
  <c r="M29" i="36"/>
  <c r="L29" i="36"/>
  <c r="K29" i="36"/>
  <c r="J29" i="36"/>
  <c r="I29" i="36"/>
  <c r="H29" i="36"/>
  <c r="G29" i="36"/>
  <c r="N29" i="36" s="1"/>
  <c r="O29" i="36" s="1"/>
  <c r="F29" i="36"/>
  <c r="E29" i="36"/>
  <c r="D29" i="36"/>
  <c r="N28" i="36"/>
  <c r="O28" i="36"/>
  <c r="M27" i="36"/>
  <c r="L27" i="36"/>
  <c r="K27" i="36"/>
  <c r="J27" i="36"/>
  <c r="I27" i="36"/>
  <c r="H27" i="36"/>
  <c r="G27" i="36"/>
  <c r="G35" i="36" s="1"/>
  <c r="F27" i="36"/>
  <c r="E27" i="36"/>
  <c r="D27" i="36"/>
  <c r="N27" i="36" s="1"/>
  <c r="O27" i="36" s="1"/>
  <c r="N26" i="36"/>
  <c r="O26" i="36" s="1"/>
  <c r="N25" i="36"/>
  <c r="O25" i="36" s="1"/>
  <c r="M24" i="36"/>
  <c r="L24" i="36"/>
  <c r="K24" i="36"/>
  <c r="J24" i="36"/>
  <c r="J35" i="36" s="1"/>
  <c r="I24" i="36"/>
  <c r="H24" i="36"/>
  <c r="G24" i="36"/>
  <c r="F24" i="36"/>
  <c r="E24" i="36"/>
  <c r="D24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F35" i="36"/>
  <c r="E16" i="36"/>
  <c r="D16" i="36"/>
  <c r="N16" i="36" s="1"/>
  <c r="O16" i="36" s="1"/>
  <c r="N15" i="36"/>
  <c r="O15" i="36" s="1"/>
  <c r="M14" i="36"/>
  <c r="L14" i="36"/>
  <c r="K14" i="36"/>
  <c r="J14" i="36"/>
  <c r="I14" i="36"/>
  <c r="H14" i="36"/>
  <c r="N14" i="36" s="1"/>
  <c r="O14" i="36" s="1"/>
  <c r="G14" i="36"/>
  <c r="F14" i="36"/>
  <c r="E14" i="36"/>
  <c r="D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M35" i="36" s="1"/>
  <c r="L5" i="36"/>
  <c r="L35" i="36" s="1"/>
  <c r="K5" i="36"/>
  <c r="K35" i="36" s="1"/>
  <c r="J5" i="36"/>
  <c r="I5" i="36"/>
  <c r="I35" i="36" s="1"/>
  <c r="H5" i="36"/>
  <c r="H35" i="36" s="1"/>
  <c r="G5" i="36"/>
  <c r="F5" i="36"/>
  <c r="E5" i="36"/>
  <c r="D5" i="36"/>
  <c r="N5" i="36" s="1"/>
  <c r="O5" i="36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L25" i="35"/>
  <c r="K25" i="35"/>
  <c r="J25" i="35"/>
  <c r="I25" i="35"/>
  <c r="H25" i="35"/>
  <c r="N25" i="35" s="1"/>
  <c r="O25" i="35" s="1"/>
  <c r="G25" i="35"/>
  <c r="F25" i="35"/>
  <c r="E25" i="35"/>
  <c r="D25" i="35"/>
  <c r="N24" i="35"/>
  <c r="O24" i="35" s="1"/>
  <c r="N23" i="35"/>
  <c r="O23" i="35" s="1"/>
  <c r="M22" i="35"/>
  <c r="L22" i="35"/>
  <c r="L32" i="35" s="1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M15" i="35"/>
  <c r="L15" i="35"/>
  <c r="K15" i="35"/>
  <c r="J15" i="35"/>
  <c r="J32" i="35" s="1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32" i="35" s="1"/>
  <c r="G5" i="35"/>
  <c r="G32" i="35" s="1"/>
  <c r="F5" i="35"/>
  <c r="F32" i="35" s="1"/>
  <c r="E5" i="35"/>
  <c r="E32" i="35" s="1"/>
  <c r="D5" i="35"/>
  <c r="N5" i="35" s="1"/>
  <c r="O5" i="35" s="1"/>
  <c r="N31" i="34"/>
  <c r="O31" i="34" s="1"/>
  <c r="M30" i="34"/>
  <c r="L30" i="34"/>
  <c r="K30" i="34"/>
  <c r="J30" i="34"/>
  <c r="I30" i="34"/>
  <c r="I32" i="34" s="1"/>
  <c r="H30" i="34"/>
  <c r="G30" i="34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N27" i="34" s="1"/>
  <c r="O27" i="34" s="1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2" i="34" s="1"/>
  <c r="L5" i="34"/>
  <c r="L32" i="34" s="1"/>
  <c r="K5" i="34"/>
  <c r="N5" i="34" s="1"/>
  <c r="O5" i="34" s="1"/>
  <c r="J5" i="34"/>
  <c r="J32" i="34"/>
  <c r="I5" i="34"/>
  <c r="H5" i="34"/>
  <c r="H32" i="34" s="1"/>
  <c r="G5" i="34"/>
  <c r="G32" i="34" s="1"/>
  <c r="F5" i="34"/>
  <c r="F32" i="34" s="1"/>
  <c r="E5" i="34"/>
  <c r="D5" i="34"/>
  <c r="D32" i="34"/>
  <c r="N31" i="33"/>
  <c r="O31" i="33"/>
  <c r="N22" i="33"/>
  <c r="O22" i="33"/>
  <c r="N23" i="33"/>
  <c r="O23" i="33" s="1"/>
  <c r="N16" i="33"/>
  <c r="O16" i="33" s="1"/>
  <c r="N17" i="33"/>
  <c r="O17" i="33" s="1"/>
  <c r="N18" i="33"/>
  <c r="O18" i="33"/>
  <c r="N19" i="33"/>
  <c r="O19" i="33"/>
  <c r="N20" i="33"/>
  <c r="O20" i="33"/>
  <c r="E21" i="33"/>
  <c r="F21" i="33"/>
  <c r="G21" i="33"/>
  <c r="H21" i="33"/>
  <c r="I21" i="33"/>
  <c r="J21" i="33"/>
  <c r="K21" i="33"/>
  <c r="N21" i="33" s="1"/>
  <c r="O21" i="33" s="1"/>
  <c r="L21" i="33"/>
  <c r="M21" i="33"/>
  <c r="M32" i="33" s="1"/>
  <c r="D21" i="33"/>
  <c r="E15" i="33"/>
  <c r="F15" i="33"/>
  <c r="G15" i="33"/>
  <c r="H15" i="33"/>
  <c r="I15" i="33"/>
  <c r="J15" i="33"/>
  <c r="K15" i="33"/>
  <c r="K32" i="33" s="1"/>
  <c r="L15" i="33"/>
  <c r="M15" i="33"/>
  <c r="D15" i="33"/>
  <c r="N15" i="33" s="1"/>
  <c r="O15" i="33" s="1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5" i="33"/>
  <c r="E32" i="33" s="1"/>
  <c r="F5" i="33"/>
  <c r="G5" i="33"/>
  <c r="G32" i="33" s="1"/>
  <c r="H5" i="33"/>
  <c r="H32" i="33" s="1"/>
  <c r="I5" i="33"/>
  <c r="I32" i="33" s="1"/>
  <c r="J5" i="33"/>
  <c r="J32" i="33" s="1"/>
  <c r="K5" i="33"/>
  <c r="L5" i="33"/>
  <c r="L32" i="33" s="1"/>
  <c r="M5" i="33"/>
  <c r="D5" i="33"/>
  <c r="D32" i="33" s="1"/>
  <c r="E30" i="33"/>
  <c r="F30" i="33"/>
  <c r="G30" i="33"/>
  <c r="H30" i="33"/>
  <c r="I30" i="33"/>
  <c r="J30" i="33"/>
  <c r="K30" i="33"/>
  <c r="L30" i="33"/>
  <c r="M30" i="33"/>
  <c r="D30" i="33"/>
  <c r="N30" i="33" s="1"/>
  <c r="O30" i="33" s="1"/>
  <c r="N29" i="33"/>
  <c r="O29" i="33" s="1"/>
  <c r="N28" i="33"/>
  <c r="O28" i="33"/>
  <c r="E27" i="33"/>
  <c r="F27" i="33"/>
  <c r="G27" i="33"/>
  <c r="H27" i="33"/>
  <c r="N27" i="33" s="1"/>
  <c r="O27" i="33" s="1"/>
  <c r="I27" i="33"/>
  <c r="J27" i="33"/>
  <c r="K27" i="33"/>
  <c r="L27" i="33"/>
  <c r="M27" i="33"/>
  <c r="D27" i="33"/>
  <c r="E24" i="33"/>
  <c r="F24" i="33"/>
  <c r="G24" i="33"/>
  <c r="H24" i="33"/>
  <c r="N24" i="33" s="1"/>
  <c r="O24" i="33" s="1"/>
  <c r="I24" i="33"/>
  <c r="J24" i="33"/>
  <c r="K24" i="33"/>
  <c r="L24" i="33"/>
  <c r="M24" i="33"/>
  <c r="D24" i="33"/>
  <c r="N25" i="33"/>
  <c r="O25" i="33" s="1"/>
  <c r="N26" i="33"/>
  <c r="O26" i="33" s="1"/>
  <c r="N14" i="33"/>
  <c r="O14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I32" i="35"/>
  <c r="K34" i="37"/>
  <c r="N27" i="38"/>
  <c r="O27" i="38" s="1"/>
  <c r="D34" i="38"/>
  <c r="F32" i="33"/>
  <c r="K32" i="35"/>
  <c r="M32" i="35"/>
  <c r="E35" i="36"/>
  <c r="N5" i="39"/>
  <c r="O5" i="39" s="1"/>
  <c r="N16" i="39"/>
  <c r="O16" i="39" s="1"/>
  <c r="E34" i="39"/>
  <c r="D35" i="36"/>
  <c r="G35" i="40"/>
  <c r="E35" i="40"/>
  <c r="F35" i="40"/>
  <c r="J35" i="40"/>
  <c r="H35" i="40"/>
  <c r="L35" i="40"/>
  <c r="N5" i="40"/>
  <c r="O5" i="40" s="1"/>
  <c r="D35" i="40"/>
  <c r="E35" i="41"/>
  <c r="J35" i="41"/>
  <c r="K35" i="41"/>
  <c r="L35" i="41"/>
  <c r="N32" i="41"/>
  <c r="O32" i="41" s="1"/>
  <c r="H35" i="41"/>
  <c r="I35" i="41"/>
  <c r="F35" i="41"/>
  <c r="N27" i="41"/>
  <c r="O27" i="41"/>
  <c r="N29" i="41"/>
  <c r="O29" i="41"/>
  <c r="D35" i="41"/>
  <c r="N5" i="41"/>
  <c r="O5" i="41" s="1"/>
  <c r="K39" i="42"/>
  <c r="E39" i="42"/>
  <c r="J39" i="42"/>
  <c r="G39" i="42"/>
  <c r="H39" i="42"/>
  <c r="N39" i="42" s="1"/>
  <c r="O39" i="42" s="1"/>
  <c r="L39" i="42"/>
  <c r="F39" i="42"/>
  <c r="N31" i="42"/>
  <c r="O31" i="42" s="1"/>
  <c r="I39" i="42"/>
  <c r="D39" i="42"/>
  <c r="M40" i="43"/>
  <c r="K40" i="43"/>
  <c r="F40" i="43"/>
  <c r="L40" i="43"/>
  <c r="J40" i="43"/>
  <c r="N13" i="43"/>
  <c r="O13" i="43" s="1"/>
  <c r="H40" i="43"/>
  <c r="N37" i="43"/>
  <c r="O37" i="43" s="1"/>
  <c r="I40" i="43"/>
  <c r="D40" i="43"/>
  <c r="N30" i="44"/>
  <c r="O30" i="44" s="1"/>
  <c r="N5" i="44"/>
  <c r="O5" i="44" s="1"/>
  <c r="N32" i="44"/>
  <c r="O32" i="44" s="1"/>
  <c r="N26" i="44"/>
  <c r="O26" i="44" s="1"/>
  <c r="N5" i="45"/>
  <c r="O5" i="45" s="1"/>
  <c r="N13" i="45"/>
  <c r="O13" i="45" s="1"/>
  <c r="N31" i="45"/>
  <c r="O31" i="45" s="1"/>
  <c r="N15" i="45"/>
  <c r="O15" i="45" s="1"/>
  <c r="O13" i="47"/>
  <c r="P13" i="47" s="1"/>
  <c r="O29" i="47"/>
  <c r="P29" i="47" s="1"/>
  <c r="O34" i="47"/>
  <c r="P34" i="47" s="1"/>
  <c r="N36" i="47"/>
  <c r="D36" i="47"/>
  <c r="H36" i="47"/>
  <c r="J36" i="47"/>
  <c r="K36" i="47"/>
  <c r="O15" i="47"/>
  <c r="P15" i="47" s="1"/>
  <c r="I36" i="47"/>
  <c r="M36" i="47"/>
  <c r="N35" i="44" l="1"/>
  <c r="O35" i="44" s="1"/>
  <c r="N35" i="41"/>
  <c r="O35" i="41" s="1"/>
  <c r="N34" i="39"/>
  <c r="O34" i="39" s="1"/>
  <c r="N34" i="45"/>
  <c r="O34" i="45" s="1"/>
  <c r="N34" i="38"/>
  <c r="O34" i="38" s="1"/>
  <c r="N32" i="33"/>
  <c r="O32" i="33" s="1"/>
  <c r="N35" i="36"/>
  <c r="O35" i="36" s="1"/>
  <c r="N32" i="34"/>
  <c r="O32" i="34" s="1"/>
  <c r="I35" i="40"/>
  <c r="N35" i="40" s="1"/>
  <c r="O35" i="40" s="1"/>
  <c r="N5" i="38"/>
  <c r="O5" i="38" s="1"/>
  <c r="N5" i="37"/>
  <c r="O5" i="37" s="1"/>
  <c r="D32" i="35"/>
  <c r="N32" i="35" s="1"/>
  <c r="O32" i="35" s="1"/>
  <c r="K34" i="45"/>
  <c r="N28" i="42"/>
  <c r="O28" i="42" s="1"/>
  <c r="O25" i="47"/>
  <c r="P25" i="47" s="1"/>
  <c r="M35" i="40"/>
  <c r="N25" i="37"/>
  <c r="O25" i="37" s="1"/>
  <c r="G36" i="47"/>
  <c r="O36" i="47" s="1"/>
  <c r="P36" i="47" s="1"/>
  <c r="N29" i="45"/>
  <c r="O29" i="45" s="1"/>
  <c r="N32" i="43"/>
  <c r="O32" i="43" s="1"/>
  <c r="N5" i="33"/>
  <c r="O5" i="33" s="1"/>
  <c r="E34" i="37"/>
  <c r="N34" i="37" s="1"/>
  <c r="O34" i="37" s="1"/>
  <c r="K32" i="34"/>
  <c r="E32" i="34"/>
  <c r="N30" i="34"/>
  <c r="O30" i="34" s="1"/>
  <c r="N5" i="43"/>
  <c r="O5" i="43" s="1"/>
  <c r="N27" i="40"/>
  <c r="O27" i="40" s="1"/>
</calcChain>
</file>

<file path=xl/sharedStrings.xml><?xml version="1.0" encoding="utf-8"?>
<sst xmlns="http://schemas.openxmlformats.org/spreadsheetml/2006/main" count="812" uniqueCount="116">
  <si>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</si>
  <si>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</si>
  <si>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</si>
  <si>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</si>
  <si>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</si>
  <si>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</si>
  <si>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</si>
  <si>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</si>
  <si>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</si>
  <si>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</si>
  <si>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</si>
  <si>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</si>
  <si>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Fuel Oil</t>
  </si>
  <si>
    <t>Communications Services Taxes</t>
  </si>
  <si>
    <t>Local Business Tax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</si>
  <si>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</si>
  <si>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</si>
  <si>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</si>
  <si>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</si>
  <si>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</si>
  <si>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</si>
  <si>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</si>
  <si>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</si>
  <si>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</si>
  <si>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</si>
  <si>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</si>
  <si>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</si>
  <si>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</si>
  <si>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</si>
  <si>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</si>
  <si>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Water Utility</t>
  </si>
  <si>
    <t>Physical Environment - Cemetary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</si>
  <si>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</si>
  <si>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</si>
  <si>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</si>
  <si>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</si>
  <si>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</si>
  <si>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</si>
  <si>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</si>
  <si>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</si>
  <si>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</si>
  <si>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</si>
  <si>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</si>
  <si>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</si>
  <si>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</si>
  <si>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</si>
  <si>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Interlachen Revenues Reported by Account Code and Fund Type</t>
  </si>
  <si>
    <t>Local Fiscal Year Ended September 30, 2010</t>
  </si>
  <si>
    <t>Other General Taxes</t>
  </si>
  <si>
    <t>State Grant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</si>
  <si>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</si>
  <si>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</si>
  <si>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</si>
  <si>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Second Local Option Fuel Tax (1 to 5 Cents)</t>
  </si>
  <si>
    <t>2011 Municipal Population:</t>
  </si>
  <si>
    <t>Local Fiscal Year Ended September 30, 2012</t>
  </si>
  <si>
    <t>State Shared Revenues - Transportation - Other Transportation</t>
  </si>
  <si>
    <t>Non-Operating - Inter-Fund Group Transfers In</t>
  </si>
  <si>
    <t>2012 Municipal Population:</t>
  </si>
  <si>
    <t>Local Fiscal Year Ended September 30, 2008</t>
  </si>
  <si>
    <t>Permits and Franchise Fees</t>
  </si>
  <si>
    <t>Judgments and Fines - Other Court-Ordered</t>
  </si>
  <si>
    <t>Proprietary Non-Operating Sources - State Grants and Donations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</si>
  <si>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</si>
  <si>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</si>
  <si>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</si>
  <si>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</si>
  <si>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Water Supply System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</si>
  <si>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</si>
  <si>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</si>
  <si>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</si>
  <si>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</si>
  <si>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</si>
  <si>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2013 Municipal Population:</t>
  </si>
  <si>
    <t>Local Fiscal Year Ended September 30, 2014</t>
  </si>
  <si>
    <t>Federal Grant - Public Safety</t>
  </si>
  <si>
    <t>State Shared Revenues - Other</t>
  </si>
  <si>
    <t>2014 Municipal Population:</t>
  </si>
  <si>
    <t>Local Fiscal Year Ended September 30, 2015</t>
  </si>
  <si>
    <t>2015 Municipal Population:</t>
  </si>
  <si>
    <t>Local Fiscal Year Ended September 30, 2016</t>
  </si>
  <si>
    <t>State Grant - Transportation - Other Transportation</t>
  </si>
  <si>
    <t>2016 Municipal Population:</t>
  </si>
  <si>
    <t>Local Fiscal Year Ended September 30, 2017</t>
  </si>
  <si>
    <t>Federal Grant - Physical Environment - Other Physical Environment</t>
  </si>
  <si>
    <t>State Grant - Physical Environment - Other Physical Environment</t>
  </si>
  <si>
    <t>State Grant - Culture / Recreation</t>
  </si>
  <si>
    <t>2017 Municipal Population:</t>
  </si>
  <si>
    <t>Local Fiscal Year Ended September 30, 2018</t>
  </si>
  <si>
    <t>Federal Grant - Economic Environment</t>
  </si>
  <si>
    <t>State Grant - Physical Environment - Water Supply System</t>
  </si>
  <si>
    <t>General Government - Other General Government Charges and Fees</t>
  </si>
  <si>
    <t>Non-Operating - Special Items (Gain)</t>
  </si>
  <si>
    <t>2018 Municipal Population:</t>
  </si>
  <si>
    <t>Local Fiscal Year Ended September 30, 2019</t>
  </si>
  <si>
    <t>Federal Grant - Transportation - Other Transportation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</si>
  <si>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</si>
  <si>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</si>
  <si>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</si>
  <si>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</si>
  <si>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</si>
  <si>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</si>
  <si>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</si>
  <si>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</si>
  <si>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</si>
  <si>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</si>
  <si>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</si>
  <si>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</si>
  <si>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</si>
  <si>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Intergovernmental Revenues</t>
  </si>
  <si>
    <t>State Shared Revenues - General Government - Local Government Half-Cent Sales Tax Program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</si>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</sst>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101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102</v>
      </c>
      <c r="N4" s="35" t="s">
        <v>8</v>
      </c>
      <c r="O4" s="35" t="s">
        <v>103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>SUM(D6:D12)</f>
        <v>1012330</v>
      </c>
      <c r="E5" s="27">
        <f>SUM(E6:E12)</f>
        <v>0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1012330</v>
      </c>
      <c r="P5" s="33">
        <f>(O5/P$35)</f>
        <v>700.08990318118947</v>
      </c>
      <c r="Q5" s="6"/>
    </row>
    <row r="6" spans="1:134">
      <c r="A6" s="12"/>
      <c r="B6" s="25">
        <v>311</v>
      </c>
      <c r="C6" s="20" t="s">
        <v>1</v>
      </c>
      <c r="D6" s="46">
        <v>503992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503992</v>
      </c>
      <c r="P6" s="47">
        <f>(O6/P$35)</f>
        <v>348.54218533886586</v>
      </c>
      <c r="Q6" s="9"/>
    </row>
    <row r="7" spans="1:134">
      <c r="A7" s="12"/>
      <c r="B7" s="25">
        <v>312.41000000000003</v>
      </c>
      <c r="C7" s="20" t="s">
        <v>105</v>
      </c>
      <c r="D7" s="46">
        <v>44352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44352</v>
      </c>
      <c r="P7" s="47">
        <f>(O7/P$35)</f>
        <v>30.672199170124482</v>
      </c>
      <c r="Q7" s="9"/>
    </row>
    <row r="8" spans="1:134">
      <c r="A8" s="12"/>
      <c r="B8" s="25">
        <v>312.43</v>
      </c>
      <c r="C8" s="20" t="s">
        <v>106</v>
      </c>
      <c r="D8" s="46">
        <v>31391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31391</v>
      </c>
      <c r="P8" s="47">
        <f>(O8/P$35)</f>
        <v>21.708852005532503</v>
      </c>
      <c r="Q8" s="9"/>
    </row>
    <row r="9" spans="1:134">
      <c r="A9" s="12"/>
      <c r="B9" s="25">
        <v>312.63</v>
      </c>
      <c r="C9" s="20" t="s">
        <v>107</v>
      </c>
      <c r="D9" s="46">
        <v>197851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197851</v>
      </c>
      <c r="P9" s="47">
        <f>(O9/P$35)</f>
        <v>136.82641770401108</v>
      </c>
      <c r="Q9" s="9"/>
    </row>
    <row r="10" spans="1:134">
      <c r="A10" s="12"/>
      <c r="B10" s="25">
        <v>314.10000000000002</v>
      </c>
      <c r="C10" s="20" t="s">
        <v>11</v>
      </c>
      <c r="D10" s="46">
        <v>117851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117851</v>
      </c>
      <c r="P10" s="47">
        <f>(O10/P$35)</f>
        <v>81.50138312586445</v>
      </c>
      <c r="Q10" s="9"/>
    </row>
    <row r="11" spans="1:134">
      <c r="A11" s="12"/>
      <c r="B11" s="25">
        <v>314.7</v>
      </c>
      <c r="C11" s="20" t="s">
        <v>12</v>
      </c>
      <c r="D11" s="46">
        <v>8883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8883</v>
      </c>
      <c r="P11" s="47">
        <f>(O11/P$35)</f>
        <v>6.1431535269709547</v>
      </c>
      <c r="Q11" s="9"/>
    </row>
    <row r="12" spans="1:134">
      <c r="A12" s="12"/>
      <c r="B12" s="25">
        <v>315.10000000000002</v>
      </c>
      <c r="C12" s="20" t="s">
        <v>108</v>
      </c>
      <c r="D12" s="46">
        <v>108010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108010</v>
      </c>
      <c r="P12" s="47">
        <f>(O12/P$35)</f>
        <v>74.695712309820195</v>
      </c>
      <c r="Q12" s="9"/>
    </row>
    <row r="13" spans="1:134" ht="15.75">
      <c r="A13" s="29" t="s">
        <v>15</v>
      </c>
      <c r="B13" s="30"/>
      <c r="C13" s="31"/>
      <c r="D13" s="32">
        <f>SUM(D14:D14)</f>
        <v>120488</v>
      </c>
      <c r="E13" s="32">
        <f>SUM(E14:E14)</f>
        <v>0</v>
      </c>
      <c r="F13" s="32">
        <f>SUM(F14:F14)</f>
        <v>0</v>
      </c>
      <c r="G13" s="32">
        <f>SUM(G14:G14)</f>
        <v>0</v>
      </c>
      <c r="H13" s="32">
        <f>SUM(H14:H14)</f>
        <v>0</v>
      </c>
      <c r="I13" s="32">
        <f>SUM(I14:I14)</f>
        <v>0</v>
      </c>
      <c r="J13" s="32">
        <f>SUM(J14:J14)</f>
        <v>0</v>
      </c>
      <c r="K13" s="32">
        <f>SUM(K14:K14)</f>
        <v>0</v>
      </c>
      <c r="L13" s="32">
        <f>SUM(L14:L14)</f>
        <v>0</v>
      </c>
      <c r="M13" s="32">
        <f>SUM(M14:M14)</f>
        <v>0</v>
      </c>
      <c r="N13" s="32">
        <f>SUM(N14:N14)</f>
        <v>0</v>
      </c>
      <c r="O13" s="44">
        <f>SUM(D13:N13)</f>
        <v>120488</v>
      </c>
      <c r="P13" s="45">
        <f>(O13/P$35)</f>
        <v>83.325034578146614</v>
      </c>
      <c r="Q13" s="10"/>
    </row>
    <row r="14" spans="1:134">
      <c r="A14" s="12"/>
      <c r="B14" s="25">
        <v>323.10000000000002</v>
      </c>
      <c r="C14" s="20" t="s">
        <v>16</v>
      </c>
      <c r="D14" s="46">
        <v>120488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1">SUM(D14:N14)</f>
        <v>120488</v>
      </c>
      <c r="P14" s="47">
        <f>(O14/P$35)</f>
        <v>83.325034578146614</v>
      </c>
      <c r="Q14" s="9"/>
    </row>
    <row r="15" spans="1:134" ht="15.75">
      <c r="A15" s="29" t="s">
        <v>109</v>
      </c>
      <c r="B15" s="30"/>
      <c r="C15" s="31"/>
      <c r="D15" s="32">
        <f>SUM(D16:D22)</f>
        <v>406861</v>
      </c>
      <c r="E15" s="32">
        <f>SUM(E16:E22)</f>
        <v>0</v>
      </c>
      <c r="F15" s="32">
        <f>SUM(F16:F22)</f>
        <v>0</v>
      </c>
      <c r="G15" s="32">
        <f>SUM(G16:G22)</f>
        <v>0</v>
      </c>
      <c r="H15" s="32">
        <f>SUM(H16:H22)</f>
        <v>0</v>
      </c>
      <c r="I15" s="32">
        <f>SUM(I16:I22)</f>
        <v>0</v>
      </c>
      <c r="J15" s="32">
        <f>SUM(J16:J22)</f>
        <v>0</v>
      </c>
      <c r="K15" s="32">
        <f>SUM(K16:K22)</f>
        <v>0</v>
      </c>
      <c r="L15" s="32">
        <f>SUM(L16:L22)</f>
        <v>0</v>
      </c>
      <c r="M15" s="32">
        <f>SUM(M16:M22)</f>
        <v>0</v>
      </c>
      <c r="N15" s="32">
        <f>SUM(N16:N22)</f>
        <v>0</v>
      </c>
      <c r="O15" s="44">
        <f>SUM(D15:N15)</f>
        <v>406861</v>
      </c>
      <c r="P15" s="45">
        <f>(O15/P$35)</f>
        <v>281.36998616874138</v>
      </c>
      <c r="Q15" s="10"/>
    </row>
    <row r="16" spans="1:134">
      <c r="A16" s="12"/>
      <c r="B16" s="25">
        <v>331.51</v>
      </c>
      <c r="C16" s="20" t="s">
        <v>112</v>
      </c>
      <c r="D16" s="46">
        <v>214065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2">SUM(D16:N16)</f>
        <v>214065</v>
      </c>
      <c r="P16" s="47">
        <f>(O16/P$35)</f>
        <v>148.03941908713693</v>
      </c>
      <c r="Q16" s="9"/>
    </row>
    <row r="17" spans="1:17">
      <c r="A17" s="12"/>
      <c r="B17" s="25">
        <v>335.14</v>
      </c>
      <c r="C17" s="20" t="s">
        <v>69</v>
      </c>
      <c r="D17" s="46">
        <v>2007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2007</v>
      </c>
      <c r="P17" s="47">
        <f>(O17/P$35)</f>
        <v>1.3879668049792531</v>
      </c>
      <c r="Q17" s="9"/>
    </row>
    <row r="18" spans="1:17">
      <c r="A18" s="12"/>
      <c r="B18" s="25">
        <v>335.15</v>
      </c>
      <c r="C18" s="20" t="s">
        <v>70</v>
      </c>
      <c r="D18" s="46">
        <v>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769</v>
      </c>
      <c r="P18" s="47">
        <f>(O18/P$35)</f>
        <v>0.5318118948824343</v>
      </c>
      <c r="Q18" s="9"/>
    </row>
    <row r="19" spans="1:17">
      <c r="A19" s="12"/>
      <c r="B19" s="25">
        <v>335.18</v>
      </c>
      <c r="C19" s="20" t="s">
        <v>110</v>
      </c>
      <c r="D19" s="46">
        <v>84911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84911</v>
      </c>
      <c r="P19" s="47">
        <f>(O19/P$35)</f>
        <v>58.721300138312586</v>
      </c>
      <c r="Q19" s="9"/>
    </row>
    <row r="20" spans="1:17">
      <c r="A20" s="12"/>
      <c r="B20" s="25">
        <v>335.19</v>
      </c>
      <c r="C20" s="20" t="s">
        <v>72</v>
      </c>
      <c r="D20" s="46">
        <v>13368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13368</v>
      </c>
      <c r="P20" s="47">
        <f>(O20/P$35)</f>
        <v>9.2448132780082979</v>
      </c>
      <c r="Q20" s="9"/>
    </row>
    <row r="21" spans="1:17">
      <c r="A21" s="12"/>
      <c r="B21" s="25">
        <v>335.48</v>
      </c>
      <c r="C21" s="20" t="s">
        <v>56</v>
      </c>
      <c r="D21" s="46">
        <v>35438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2" si="3">SUM(D21:N21)</f>
        <v>35438</v>
      </c>
      <c r="P21" s="47">
        <f>(O21/P$35)</f>
        <v>24.507607192254497</v>
      </c>
      <c r="Q21" s="9"/>
    </row>
    <row r="22" spans="1:17">
      <c r="A22" s="12"/>
      <c r="B22" s="25">
        <v>335.9</v>
      </c>
      <c r="C22" s="20" t="s">
        <v>76</v>
      </c>
      <c r="D22" s="46">
        <v>56303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56303</v>
      </c>
      <c r="P22" s="47">
        <f>(O22/P$35)</f>
        <v>38.937067773167357</v>
      </c>
      <c r="Q22" s="9"/>
    </row>
    <row r="23" spans="1:17" ht="15.75">
      <c r="A23" s="29" t="s">
        <v>26</v>
      </c>
      <c r="B23" s="30"/>
      <c r="C23" s="31"/>
      <c r="D23" s="32">
        <f>SUM(D24:D25)</f>
        <v>0</v>
      </c>
      <c r="E23" s="32">
        <f>SUM(E24:E25)</f>
        <v>0</v>
      </c>
      <c r="F23" s="32">
        <f>SUM(F24:F25)</f>
        <v>0</v>
      </c>
      <c r="G23" s="32">
        <f>SUM(G24:G25)</f>
        <v>0</v>
      </c>
      <c r="H23" s="32">
        <f>SUM(H24:H25)</f>
        <v>0</v>
      </c>
      <c r="I23" s="32">
        <f>SUM(I24:I25)</f>
        <v>330938</v>
      </c>
      <c r="J23" s="32">
        <f>SUM(J24:J25)</f>
        <v>0</v>
      </c>
      <c r="K23" s="32">
        <f>SUM(K24:K25)</f>
        <v>0</v>
      </c>
      <c r="L23" s="32">
        <f>SUM(L24:L25)</f>
        <v>0</v>
      </c>
      <c r="M23" s="32">
        <f>SUM(M24:M25)</f>
        <v>0</v>
      </c>
      <c r="N23" s="32">
        <f>SUM(N24:N25)</f>
        <v>0</v>
      </c>
      <c r="O23" s="32">
        <f>SUM(D23:N23)</f>
        <v>330938</v>
      </c>
      <c r="P23" s="45">
        <f>(O23/P$35)</f>
        <v>228.86445366528355</v>
      </c>
      <c r="Q23" s="10"/>
    </row>
    <row r="24" spans="1:17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327028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4">SUM(D24:N24)</f>
        <v>327028</v>
      </c>
      <c r="P24" s="47">
        <f>(O24/P$35)</f>
        <v>226.16044260027664</v>
      </c>
      <c r="Q24" s="9"/>
    </row>
    <row r="25" spans="1:17">
      <c r="A25" s="12"/>
      <c r="B25" s="25">
        <v>343.8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3910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3910</v>
      </c>
      <c r="P25" s="47">
        <f>(O25/P$35)</f>
        <v>2.7040110650069158</v>
      </c>
      <c r="Q25" s="9"/>
    </row>
    <row r="26" spans="1:17" ht="15.75">
      <c r="A26" s="29" t="s">
        <v>27</v>
      </c>
      <c r="B26" s="30"/>
      <c r="C26" s="31"/>
      <c r="D26" s="32">
        <f>SUM(D27:D27)</f>
        <v>6284</v>
      </c>
      <c r="E26" s="32">
        <f>SUM(E27:E27)</f>
        <v>0</v>
      </c>
      <c r="F26" s="32">
        <f>SUM(F27:F27)</f>
        <v>0</v>
      </c>
      <c r="G26" s="32">
        <f>SUM(G27:G27)</f>
        <v>0</v>
      </c>
      <c r="H26" s="32">
        <f>SUM(H27:H27)</f>
        <v>0</v>
      </c>
      <c r="I26" s="32">
        <f>SUM(I27:I27)</f>
        <v>0</v>
      </c>
      <c r="J26" s="32">
        <f>SUM(J27:J27)</f>
        <v>0</v>
      </c>
      <c r="K26" s="32">
        <f>SUM(K27:K27)</f>
        <v>0</v>
      </c>
      <c r="L26" s="32">
        <f>SUM(L27:L27)</f>
        <v>0</v>
      </c>
      <c r="M26" s="32">
        <f>SUM(M27:M27)</f>
        <v>0</v>
      </c>
      <c r="N26" s="32">
        <f>SUM(N27:N27)</f>
        <v>0</v>
      </c>
      <c r="O26" s="32">
        <f>SUM(D26:N26)</f>
        <v>6284</v>
      </c>
      <c r="P26" s="45">
        <f>(O26/P$35)</f>
        <v>4.345781466113416</v>
      </c>
      <c r="Q26" s="10"/>
    </row>
    <row r="27" spans="1:17">
      <c r="A27" s="13"/>
      <c r="B27" s="39">
        <v>359</v>
      </c>
      <c r="C27" s="21" t="s">
        <v>35</v>
      </c>
      <c r="D27" s="46">
        <v>6284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5">SUM(D27:N27)</f>
        <v>6284</v>
      </c>
      <c r="P27" s="47">
        <f>(O27/P$35)</f>
        <v>4.345781466113416</v>
      </c>
      <c r="Q27" s="9"/>
    </row>
    <row r="28" spans="1:17" ht="15.75">
      <c r="A28" s="29" t="s">
        <v>2</v>
      </c>
      <c r="B28" s="30"/>
      <c r="C28" s="31"/>
      <c r="D28" s="32">
        <f>SUM(D29:D30)</f>
        <v>34797</v>
      </c>
      <c r="E28" s="32">
        <f>SUM(E29:E30)</f>
        <v>0</v>
      </c>
      <c r="F28" s="32">
        <f>SUM(F29:F30)</f>
        <v>0</v>
      </c>
      <c r="G28" s="32">
        <f>SUM(G29:G30)</f>
        <v>0</v>
      </c>
      <c r="H28" s="32">
        <f>SUM(H29:H30)</f>
        <v>0</v>
      </c>
      <c r="I28" s="32">
        <f>SUM(I29:I30)</f>
        <v>1445</v>
      </c>
      <c r="J28" s="32">
        <f>SUM(J29:J30)</f>
        <v>0</v>
      </c>
      <c r="K28" s="32">
        <f>SUM(K29:K30)</f>
        <v>0</v>
      </c>
      <c r="L28" s="32">
        <f>SUM(L29:L30)</f>
        <v>0</v>
      </c>
      <c r="M28" s="32">
        <f>SUM(M29:M30)</f>
        <v>0</v>
      </c>
      <c r="N28" s="32">
        <f>SUM(N29:N30)</f>
        <v>0</v>
      </c>
      <c r="O28" s="32">
        <f>SUM(D28:N28)</f>
        <v>36242</v>
      </c>
      <c r="P28" s="45">
        <f>(O28/P$35)</f>
        <v>25.063623789764868</v>
      </c>
      <c r="Q28" s="10"/>
    </row>
    <row r="29" spans="1:17">
      <c r="A29" s="12"/>
      <c r="B29" s="25">
        <v>361.1</v>
      </c>
      <c r="C29" s="20" t="s">
        <v>36</v>
      </c>
      <c r="D29" s="46">
        <v>2253</v>
      </c>
      <c r="E29" s="46">
        <v>0</v>
      </c>
      <c r="F29" s="46">
        <v>0</v>
      </c>
      <c r="G29" s="46">
        <v>0</v>
      </c>
      <c r="H29" s="46">
        <v>0</v>
      </c>
      <c r="I29" s="46">
        <v>1383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3636</v>
      </c>
      <c r="P29" s="47">
        <f>(O29/P$35)</f>
        <v>2.5145228215767634</v>
      </c>
      <c r="Q29" s="9"/>
    </row>
    <row r="30" spans="1:17">
      <c r="A30" s="12"/>
      <c r="B30" s="25">
        <v>369.9</v>
      </c>
      <c r="C30" s="20" t="s">
        <v>37</v>
      </c>
      <c r="D30" s="46">
        <v>32544</v>
      </c>
      <c r="E30" s="46">
        <v>0</v>
      </c>
      <c r="F30" s="46">
        <v>0</v>
      </c>
      <c r="G30" s="46">
        <v>0</v>
      </c>
      <c r="H30" s="46">
        <v>0</v>
      </c>
      <c r="I30" s="46">
        <v>62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6">SUM(D30:N30)</f>
        <v>32606</v>
      </c>
      <c r="P30" s="47">
        <f>(O30/P$35)</f>
        <v>22.549100968188107</v>
      </c>
      <c r="Q30" s="9"/>
    </row>
    <row r="31" spans="1:17" ht="15.75">
      <c r="A31" s="29" t="s">
        <v>28</v>
      </c>
      <c r="B31" s="30"/>
      <c r="C31" s="31"/>
      <c r="D31" s="32">
        <f>SUM(D32:D32)</f>
        <v>8750</v>
      </c>
      <c r="E31" s="32">
        <f>SUM(E32:E32)</f>
        <v>0</v>
      </c>
      <c r="F31" s="32">
        <f>SUM(F32:F32)</f>
        <v>0</v>
      </c>
      <c r="G31" s="32">
        <f>SUM(G32:G32)</f>
        <v>0</v>
      </c>
      <c r="H31" s="32">
        <f>SUM(H32:H32)</f>
        <v>0</v>
      </c>
      <c r="I31" s="32">
        <f>SUM(I32:I32)</f>
        <v>29091</v>
      </c>
      <c r="J31" s="32">
        <f>SUM(J32:J32)</f>
        <v>0</v>
      </c>
      <c r="K31" s="32">
        <f>SUM(K32:K32)</f>
        <v>0</v>
      </c>
      <c r="L31" s="32">
        <f>SUM(L32:L32)</f>
        <v>0</v>
      </c>
      <c r="M31" s="32">
        <f>SUM(M32:M32)</f>
        <v>0</v>
      </c>
      <c r="N31" s="32">
        <f>SUM(N32:N32)</f>
        <v>0</v>
      </c>
      <c r="O31" s="32">
        <f t="shared" si="6"/>
        <v>37841</v>
      </c>
      <c r="P31" s="45">
        <f>(O31/P$35)</f>
        <v>26.169432918395575</v>
      </c>
      <c r="Q31" s="9"/>
    </row>
    <row r="32" spans="1:17" ht="15.75" thickBot="1">
      <c r="A32" s="12"/>
      <c r="B32" s="25">
        <v>381</v>
      </c>
      <c r="C32" s="20" t="s">
        <v>57</v>
      </c>
      <c r="D32" s="46">
        <v>8750</v>
      </c>
      <c r="E32" s="46">
        <v>0</v>
      </c>
      <c r="F32" s="46">
        <v>0</v>
      </c>
      <c r="G32" s="46">
        <v>0</v>
      </c>
      <c r="H32" s="46">
        <v>0</v>
      </c>
      <c r="I32" s="46">
        <v>29091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37841</v>
      </c>
      <c r="P32" s="47">
        <f>(O32/P$35)</f>
        <v>26.169432918395575</v>
      </c>
      <c r="Q32" s="9"/>
    </row>
    <row r="33" spans="1:120" ht="16.5" thickBot="1">
      <c r="A33" s="14" t="s">
        <v>32</v>
      </c>
      <c r="B33" s="23"/>
      <c r="C33" s="22"/>
      <c r="D33" s="15">
        <f>SUM(D5,D13,D15,D23,D26,D28,D31)</f>
        <v>1589510</v>
      </c>
      <c r="E33" s="15">
        <f>SUM(E5,E13,E15,E23,E26,E28,E31)</f>
        <v>0</v>
      </c>
      <c r="F33" s="15">
        <f>SUM(F5,F13,F15,F23,F26,F28,F31)</f>
        <v>0</v>
      </c>
      <c r="G33" s="15">
        <f>SUM(G5,G13,G15,G23,G26,G28,G31)</f>
        <v>0</v>
      </c>
      <c r="H33" s="15">
        <f>SUM(H5,H13,H15,H23,H26,H28,H31)</f>
        <v>0</v>
      </c>
      <c r="I33" s="15">
        <f>SUM(I5,I13,I15,I23,I26,I28,I31)</f>
        <v>361474</v>
      </c>
      <c r="J33" s="15">
        <f>SUM(J5,J13,J15,J23,J26,J28,J31)</f>
        <v>0</v>
      </c>
      <c r="K33" s="15">
        <f>SUM(K5,K13,K15,K23,K26,K28,K31)</f>
        <v>0</v>
      </c>
      <c r="L33" s="15">
        <f>SUM(L5,L13,L15,L23,L26,L28,L31)</f>
        <v>0</v>
      </c>
      <c r="M33" s="15">
        <f>SUM(M5,M13,M15,M23,M26,M28,M31)</f>
        <v>0</v>
      </c>
      <c r="N33" s="15">
        <f>SUM(N5,N13,N15,N23,N26,N28,N31)</f>
        <v>0</v>
      </c>
      <c r="O33" s="15">
        <f>SUM(D33:N33)</f>
        <v>1950984</v>
      </c>
      <c r="P33" s="38">
        <f>(O33/P$35)</f>
        <v>1349.2282157676348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51" t="s">
        <v>115</v>
      </c>
      <c r="N35" s="51"/>
      <c r="O35" s="51"/>
      <c r="P35" s="43">
        <v>1446</v>
      </c>
    </row>
    <row r="36" spans="1:120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  <row r="37" spans="1:120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735468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735468</v>
      </c>
      <c r="O5" s="33">
        <f t="shared" ref="O5:O34" si="1">(N5/O$36)</f>
        <v>552.1531531531532</v>
      </c>
      <c r="P5" s="6"/>
    </row>
    <row r="6" spans="1:133">
      <c r="A6" s="12"/>
      <c r="B6" s="25">
        <v>311</v>
      </c>
      <c r="C6" s="20" t="s">
        <v>1</v>
      </c>
      <c r="D6" s="46">
        <v>426842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426842</v>
      </c>
      <c r="O6" s="47">
        <f t="shared" si="1"/>
        <v>320.45195195195197</v>
      </c>
      <c r="P6" s="9"/>
    </row>
    <row r="7" spans="1:133">
      <c r="A7" s="12"/>
      <c r="B7" s="25">
        <v>312.41000000000003</v>
      </c>
      <c r="C7" s="20" t="s">
        <v>9</v>
      </c>
      <c r="D7" s="46">
        <v>36633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36633</v>
      </c>
      <c r="O7" s="47">
        <f t="shared" si="1"/>
        <v>27.502252252252251</v>
      </c>
      <c r="P7" s="9"/>
    </row>
    <row r="8" spans="1:133">
      <c r="A8" s="12"/>
      <c r="B8" s="25">
        <v>312.42</v>
      </c>
      <c r="C8" s="20" t="s">
        <v>53</v>
      </c>
      <c r="D8" s="46">
        <v>25368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25368</v>
      </c>
      <c r="O8" s="47">
        <f t="shared" si="1"/>
        <v>19.045045045045047</v>
      </c>
      <c r="P8" s="9"/>
    </row>
    <row r="9" spans="1:133">
      <c r="A9" s="12"/>
      <c r="B9" s="25">
        <v>312.60000000000002</v>
      </c>
      <c r="C9" s="20" t="s">
        <v>10</v>
      </c>
      <c r="D9" s="46">
        <v>99500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99500</v>
      </c>
      <c r="O9" s="47">
        <f t="shared" si="1"/>
        <v>74.699699699699693</v>
      </c>
      <c r="P9" s="9"/>
    </row>
    <row r="10" spans="1:133">
      <c r="A10" s="12"/>
      <c r="B10" s="25">
        <v>314.10000000000002</v>
      </c>
      <c r="C10" s="20" t="s">
        <v>11</v>
      </c>
      <c r="D10" s="46">
        <v>87173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87173</v>
      </c>
      <c r="O10" s="47">
        <f t="shared" si="1"/>
        <v>65.445195195195197</v>
      </c>
      <c r="P10" s="9"/>
    </row>
    <row r="11" spans="1:133">
      <c r="A11" s="12"/>
      <c r="B11" s="25">
        <v>314.7</v>
      </c>
      <c r="C11" s="20" t="s">
        <v>12</v>
      </c>
      <c r="D11" s="46">
        <v>6015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6015</v>
      </c>
      <c r="O11" s="47">
        <f t="shared" si="1"/>
        <v>4.5157657657657655</v>
      </c>
      <c r="P11" s="9"/>
    </row>
    <row r="12" spans="1:133">
      <c r="A12" s="12"/>
      <c r="B12" s="25">
        <v>315</v>
      </c>
      <c r="C12" s="20" t="s">
        <v>65</v>
      </c>
      <c r="D12" s="46">
        <v>47327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47327</v>
      </c>
      <c r="O12" s="47">
        <f t="shared" si="1"/>
        <v>35.530780780780781</v>
      </c>
      <c r="P12" s="9"/>
    </row>
    <row r="13" spans="1:133">
      <c r="A13" s="12"/>
      <c r="B13" s="25">
        <v>316</v>
      </c>
      <c r="C13" s="20" t="s">
        <v>66</v>
      </c>
      <c r="D13" s="46">
        <v>6610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6610</v>
      </c>
      <c r="O13" s="47">
        <f t="shared" si="1"/>
        <v>4.9624624624624625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101016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101016</v>
      </c>
      <c r="O14" s="45">
        <f t="shared" si="1"/>
        <v>75.837837837837839</v>
      </c>
      <c r="P14" s="10"/>
    </row>
    <row r="15" spans="1:133">
      <c r="A15" s="12"/>
      <c r="B15" s="25">
        <v>323.10000000000002</v>
      </c>
      <c r="C15" s="20" t="s">
        <v>16</v>
      </c>
      <c r="D15" s="46">
        <v>101016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101016</v>
      </c>
      <c r="O15" s="47">
        <f t="shared" si="1"/>
        <v>75.837837837837839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SUM(D17:D25)</f>
        <v>127606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568152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695758</v>
      </c>
      <c r="O16" s="45">
        <f t="shared" si="1"/>
        <v>522.34084084084088</v>
      </c>
      <c r="P16" s="10"/>
    </row>
    <row r="17" spans="1:16">
      <c r="A17" s="12"/>
      <c r="B17" s="25">
        <v>331.2</v>
      </c>
      <c r="C17" s="20" t="s">
        <v>75</v>
      </c>
      <c r="D17" s="46">
        <v>14515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14515</v>
      </c>
      <c r="O17" s="47">
        <f t="shared" si="1"/>
        <v>10.897147147147146</v>
      </c>
      <c r="P17" s="9"/>
    </row>
    <row r="18" spans="1:16">
      <c r="A18" s="12"/>
      <c r="B18" s="25">
        <v>331.31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568152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568152</v>
      </c>
      <c r="O18" s="47">
        <f t="shared" si="1"/>
        <v>426.54054054054052</v>
      </c>
      <c r="P18" s="9"/>
    </row>
    <row r="19" spans="1:16">
      <c r="A19" s="12"/>
      <c r="B19" s="25">
        <v>335.12</v>
      </c>
      <c r="C19" s="20" t="s">
        <v>68</v>
      </c>
      <c r="D19" s="46">
        <v>34603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34603</v>
      </c>
      <c r="O19" s="47">
        <f t="shared" si="1"/>
        <v>25.978228228228229</v>
      </c>
      <c r="P19" s="9"/>
    </row>
    <row r="20" spans="1:16">
      <c r="A20" s="12"/>
      <c r="B20" s="25">
        <v>335.14</v>
      </c>
      <c r="C20" s="20" t="s">
        <v>69</v>
      </c>
      <c r="D20" s="46">
        <v>2209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2209</v>
      </c>
      <c r="O20" s="47">
        <f t="shared" si="1"/>
        <v>1.6584084084084083</v>
      </c>
      <c r="P20" s="9"/>
    </row>
    <row r="21" spans="1:16">
      <c r="A21" s="12"/>
      <c r="B21" s="25">
        <v>335.15</v>
      </c>
      <c r="C21" s="20" t="s">
        <v>70</v>
      </c>
      <c r="D21" s="46">
        <v>2605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2605</v>
      </c>
      <c r="O21" s="47">
        <f t="shared" si="1"/>
        <v>1.9557057057057057</v>
      </c>
      <c r="P21" s="9"/>
    </row>
    <row r="22" spans="1:16">
      <c r="A22" s="12"/>
      <c r="B22" s="25">
        <v>335.18</v>
      </c>
      <c r="C22" s="20" t="s">
        <v>71</v>
      </c>
      <c r="D22" s="46">
        <v>46103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46103</v>
      </c>
      <c r="O22" s="47">
        <f t="shared" si="1"/>
        <v>34.611861861861861</v>
      </c>
      <c r="P22" s="9"/>
    </row>
    <row r="23" spans="1:16">
      <c r="A23" s="12"/>
      <c r="B23" s="25">
        <v>335.19</v>
      </c>
      <c r="C23" s="20" t="s">
        <v>72</v>
      </c>
      <c r="D23" s="46">
        <v>11871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11871</v>
      </c>
      <c r="O23" s="47">
        <f t="shared" si="1"/>
        <v>8.9121621621621614</v>
      </c>
      <c r="P23" s="9"/>
    </row>
    <row r="24" spans="1:16">
      <c r="A24" s="12"/>
      <c r="B24" s="25">
        <v>335.49</v>
      </c>
      <c r="C24" s="20" t="s">
        <v>56</v>
      </c>
      <c r="D24" s="46">
        <v>14054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14054</v>
      </c>
      <c r="O24" s="47">
        <f t="shared" si="1"/>
        <v>10.551051051051051</v>
      </c>
      <c r="P24" s="9"/>
    </row>
    <row r="25" spans="1:16">
      <c r="A25" s="12"/>
      <c r="B25" s="25">
        <v>335.9</v>
      </c>
      <c r="C25" s="20" t="s">
        <v>76</v>
      </c>
      <c r="D25" s="46">
        <v>1646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1646</v>
      </c>
      <c r="O25" s="47">
        <f t="shared" si="1"/>
        <v>1.2357357357357357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SUM(D27:D28)</f>
        <v>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213132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ref="N26:N34" si="7">SUM(D26:M26)</f>
        <v>213132</v>
      </c>
      <c r="O26" s="45">
        <f t="shared" si="1"/>
        <v>160.00900900900902</v>
      </c>
      <c r="P26" s="10"/>
    </row>
    <row r="27" spans="1:16">
      <c r="A27" s="12"/>
      <c r="B27" s="25">
        <v>343.3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207882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207882</v>
      </c>
      <c r="O27" s="47">
        <f t="shared" si="1"/>
        <v>156.06756756756758</v>
      </c>
      <c r="P27" s="9"/>
    </row>
    <row r="28" spans="1:16">
      <c r="A28" s="12"/>
      <c r="B28" s="25">
        <v>343.8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5250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5250</v>
      </c>
      <c r="O28" s="47">
        <f t="shared" si="1"/>
        <v>3.9414414414414414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SUM(D30:D31)</f>
        <v>19755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563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20318</v>
      </c>
      <c r="O29" s="45">
        <f t="shared" si="1"/>
        <v>15.253753753753754</v>
      </c>
      <c r="P29" s="10"/>
    </row>
    <row r="30" spans="1:16">
      <c r="A30" s="12"/>
      <c r="B30" s="25">
        <v>361.1</v>
      </c>
      <c r="C30" s="20" t="s">
        <v>36</v>
      </c>
      <c r="D30" s="46">
        <v>5870</v>
      </c>
      <c r="E30" s="46">
        <v>0</v>
      </c>
      <c r="F30" s="46">
        <v>0</v>
      </c>
      <c r="G30" s="46">
        <v>0</v>
      </c>
      <c r="H30" s="46">
        <v>0</v>
      </c>
      <c r="I30" s="46">
        <v>563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6433</v>
      </c>
      <c r="O30" s="47">
        <f t="shared" si="1"/>
        <v>4.8295795795795797</v>
      </c>
      <c r="P30" s="9"/>
    </row>
    <row r="31" spans="1:16">
      <c r="A31" s="12"/>
      <c r="B31" s="25">
        <v>369.9</v>
      </c>
      <c r="C31" s="20" t="s">
        <v>37</v>
      </c>
      <c r="D31" s="46">
        <v>13885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13885</v>
      </c>
      <c r="O31" s="47">
        <f t="shared" si="1"/>
        <v>10.424174174174174</v>
      </c>
      <c r="P31" s="9"/>
    </row>
    <row r="32" spans="1:16" ht="15.75">
      <c r="A32" s="29" t="s">
        <v>28</v>
      </c>
      <c r="B32" s="30"/>
      <c r="C32" s="31"/>
      <c r="D32" s="32">
        <f t="shared" ref="D32:M32" si="9">SUM(D33:D33)</f>
        <v>6100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7"/>
        <v>6100</v>
      </c>
      <c r="O32" s="45">
        <f t="shared" si="1"/>
        <v>4.5795795795795797</v>
      </c>
      <c r="P32" s="9"/>
    </row>
    <row r="33" spans="1:119" ht="15.75" thickBot="1">
      <c r="A33" s="12"/>
      <c r="B33" s="25">
        <v>382</v>
      </c>
      <c r="C33" s="20" t="s">
        <v>45</v>
      </c>
      <c r="D33" s="46">
        <v>6100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6100</v>
      </c>
      <c r="O33" s="47">
        <f t="shared" si="1"/>
        <v>4.5795795795795797</v>
      </c>
      <c r="P33" s="9"/>
    </row>
    <row r="34" spans="1:119" ht="16.5" thickBot="1">
      <c r="A34" s="14" t="s">
        <v>32</v>
      </c>
      <c r="B34" s="23"/>
      <c r="C34" s="22"/>
      <c r="D34" s="15">
        <f>SUM(D5,D14,D16,D26,D29,D32)</f>
        <v>989945</v>
      </c>
      <c r="E34" s="15">
        <f t="shared" ref="E34:M34" si="10">SUM(E5,E14,E16,E26,E29,E32)</f>
        <v>0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781847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7"/>
        <v>1771792</v>
      </c>
      <c r="O34" s="38">
        <f t="shared" si="1"/>
        <v>1330.1741741741741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77</v>
      </c>
      <c r="M36" s="51"/>
      <c r="N36" s="51"/>
      <c r="O36" s="43">
        <v>1332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716492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716492</v>
      </c>
      <c r="O5" s="33">
        <f t="shared" ref="O5:O34" si="1">(N5/O$36)</f>
        <v>524.90256410256416</v>
      </c>
      <c r="P5" s="6"/>
    </row>
    <row r="6" spans="1:133">
      <c r="A6" s="12"/>
      <c r="B6" s="25">
        <v>311</v>
      </c>
      <c r="C6" s="20" t="s">
        <v>1</v>
      </c>
      <c r="D6" s="46">
        <v>414510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414510</v>
      </c>
      <c r="O6" s="47">
        <f t="shared" si="1"/>
        <v>303.67032967032969</v>
      </c>
      <c r="P6" s="9"/>
    </row>
    <row r="7" spans="1:133">
      <c r="A7" s="12"/>
      <c r="B7" s="25">
        <v>312.41000000000003</v>
      </c>
      <c r="C7" s="20" t="s">
        <v>9</v>
      </c>
      <c r="D7" s="46">
        <v>33931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33931</v>
      </c>
      <c r="O7" s="47">
        <f t="shared" si="1"/>
        <v>24.857875457875458</v>
      </c>
      <c r="P7" s="9"/>
    </row>
    <row r="8" spans="1:133">
      <c r="A8" s="12"/>
      <c r="B8" s="25">
        <v>312.42</v>
      </c>
      <c r="C8" s="20" t="s">
        <v>53</v>
      </c>
      <c r="D8" s="46">
        <v>22883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22883</v>
      </c>
      <c r="O8" s="47">
        <f t="shared" si="1"/>
        <v>16.764102564102565</v>
      </c>
      <c r="P8" s="9"/>
    </row>
    <row r="9" spans="1:133">
      <c r="A9" s="12"/>
      <c r="B9" s="25">
        <v>312.60000000000002</v>
      </c>
      <c r="C9" s="20" t="s">
        <v>10</v>
      </c>
      <c r="D9" s="46">
        <v>93859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93859</v>
      </c>
      <c r="O9" s="47">
        <f t="shared" si="1"/>
        <v>68.761172161172155</v>
      </c>
      <c r="P9" s="9"/>
    </row>
    <row r="10" spans="1:133">
      <c r="A10" s="12"/>
      <c r="B10" s="25">
        <v>314.10000000000002</v>
      </c>
      <c r="C10" s="20" t="s">
        <v>11</v>
      </c>
      <c r="D10" s="46">
        <v>82286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82286</v>
      </c>
      <c r="O10" s="47">
        <f t="shared" si="1"/>
        <v>60.282783882783882</v>
      </c>
      <c r="P10" s="9"/>
    </row>
    <row r="11" spans="1:133">
      <c r="A11" s="12"/>
      <c r="B11" s="25">
        <v>314.7</v>
      </c>
      <c r="C11" s="20" t="s">
        <v>12</v>
      </c>
      <c r="D11" s="46">
        <v>6437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6437</v>
      </c>
      <c r="O11" s="47">
        <f t="shared" si="1"/>
        <v>4.7157509157509159</v>
      </c>
      <c r="P11" s="9"/>
    </row>
    <row r="12" spans="1:133">
      <c r="A12" s="12"/>
      <c r="B12" s="25">
        <v>315</v>
      </c>
      <c r="C12" s="20" t="s">
        <v>65</v>
      </c>
      <c r="D12" s="46">
        <v>55381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55381</v>
      </c>
      <c r="O12" s="47">
        <f t="shared" si="1"/>
        <v>40.572161172161174</v>
      </c>
      <c r="P12" s="9"/>
    </row>
    <row r="13" spans="1:133">
      <c r="A13" s="12"/>
      <c r="B13" s="25">
        <v>316</v>
      </c>
      <c r="C13" s="20" t="s">
        <v>66</v>
      </c>
      <c r="D13" s="46">
        <v>7205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7205</v>
      </c>
      <c r="O13" s="47">
        <f t="shared" si="1"/>
        <v>5.2783882783882783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93955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93955</v>
      </c>
      <c r="O14" s="45">
        <f t="shared" si="1"/>
        <v>68.831501831501825</v>
      </c>
      <c r="P14" s="10"/>
    </row>
    <row r="15" spans="1:133">
      <c r="A15" s="12"/>
      <c r="B15" s="25">
        <v>323.10000000000002</v>
      </c>
      <c r="C15" s="20" t="s">
        <v>16</v>
      </c>
      <c r="D15" s="46">
        <v>93955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93955</v>
      </c>
      <c r="O15" s="47">
        <f t="shared" si="1"/>
        <v>68.831501831501825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SUM(D17:D23)</f>
        <v>109361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3929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113290</v>
      </c>
      <c r="O16" s="45">
        <f t="shared" si="1"/>
        <v>82.996336996336993</v>
      </c>
      <c r="P16" s="10"/>
    </row>
    <row r="17" spans="1:16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3929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3929</v>
      </c>
      <c r="O17" s="47">
        <f t="shared" si="1"/>
        <v>2.8783882783882784</v>
      </c>
      <c r="P17" s="9"/>
    </row>
    <row r="18" spans="1:16">
      <c r="A18" s="12"/>
      <c r="B18" s="25">
        <v>335.12</v>
      </c>
      <c r="C18" s="20" t="s">
        <v>68</v>
      </c>
      <c r="D18" s="46">
        <v>34165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34165</v>
      </c>
      <c r="O18" s="47">
        <f t="shared" si="1"/>
        <v>25.029304029304029</v>
      </c>
      <c r="P18" s="9"/>
    </row>
    <row r="19" spans="1:16">
      <c r="A19" s="12"/>
      <c r="B19" s="25">
        <v>335.14</v>
      </c>
      <c r="C19" s="20" t="s">
        <v>69</v>
      </c>
      <c r="D19" s="46">
        <v>847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847</v>
      </c>
      <c r="O19" s="47">
        <f t="shared" si="1"/>
        <v>0.62051282051282053</v>
      </c>
      <c r="P19" s="9"/>
    </row>
    <row r="20" spans="1:16">
      <c r="A20" s="12"/>
      <c r="B20" s="25">
        <v>335.15</v>
      </c>
      <c r="C20" s="20" t="s">
        <v>70</v>
      </c>
      <c r="D20" s="46">
        <v>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</v>
      </c>
      <c r="O20" s="47">
        <f t="shared" si="1"/>
        <v>2.564102564102564E-2</v>
      </c>
      <c r="P20" s="9"/>
    </row>
    <row r="21" spans="1:16">
      <c r="A21" s="12"/>
      <c r="B21" s="25">
        <v>335.18</v>
      </c>
      <c r="C21" s="20" t="s">
        <v>71</v>
      </c>
      <c r="D21" s="46">
        <v>50444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50444</v>
      </c>
      <c r="O21" s="47">
        <f t="shared" si="1"/>
        <v>36.955311355311352</v>
      </c>
      <c r="P21" s="9"/>
    </row>
    <row r="22" spans="1:16">
      <c r="A22" s="12"/>
      <c r="B22" s="25">
        <v>335.19</v>
      </c>
      <c r="C22" s="20" t="s">
        <v>72</v>
      </c>
      <c r="D22" s="46">
        <v>12259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12259</v>
      </c>
      <c r="O22" s="47">
        <f t="shared" si="1"/>
        <v>8.980952380952381</v>
      </c>
      <c r="P22" s="9"/>
    </row>
    <row r="23" spans="1:16">
      <c r="A23" s="12"/>
      <c r="B23" s="25">
        <v>335.49</v>
      </c>
      <c r="C23" s="20" t="s">
        <v>56</v>
      </c>
      <c r="D23" s="46">
        <v>11611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11611</v>
      </c>
      <c r="O23" s="47">
        <f t="shared" si="1"/>
        <v>8.5062271062271062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193363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4" si="7">SUM(D24:M24)</f>
        <v>193363</v>
      </c>
      <c r="O24" s="45">
        <f t="shared" si="1"/>
        <v>141.65787545787546</v>
      </c>
      <c r="P24" s="10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180823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180823</v>
      </c>
      <c r="O25" s="47">
        <f t="shared" si="1"/>
        <v>132.47106227106227</v>
      </c>
      <c r="P25" s="9"/>
    </row>
    <row r="26" spans="1:16">
      <c r="A26" s="12"/>
      <c r="B26" s="25">
        <v>343.8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12540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12540</v>
      </c>
      <c r="O26" s="47">
        <f t="shared" si="1"/>
        <v>9.1868131868131861</v>
      </c>
      <c r="P26" s="9"/>
    </row>
    <row r="27" spans="1:16" ht="15.75">
      <c r="A27" s="29" t="s">
        <v>27</v>
      </c>
      <c r="B27" s="30"/>
      <c r="C27" s="31"/>
      <c r="D27" s="32">
        <f t="shared" ref="D27:M27" si="8">SUM(D28:D28)</f>
        <v>3025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3025</v>
      </c>
      <c r="O27" s="45">
        <f t="shared" si="1"/>
        <v>2.2161172161172162</v>
      </c>
      <c r="P27" s="10"/>
    </row>
    <row r="28" spans="1:16">
      <c r="A28" s="13"/>
      <c r="B28" s="39">
        <v>359</v>
      </c>
      <c r="C28" s="21" t="s">
        <v>35</v>
      </c>
      <c r="D28" s="46">
        <v>3025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3025</v>
      </c>
      <c r="O28" s="47">
        <f t="shared" si="1"/>
        <v>2.2161172161172162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SUM(D30:D31)</f>
        <v>19948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554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20502</v>
      </c>
      <c r="O29" s="45">
        <f t="shared" si="1"/>
        <v>15.01978021978022</v>
      </c>
      <c r="P29" s="10"/>
    </row>
    <row r="30" spans="1:16">
      <c r="A30" s="12"/>
      <c r="B30" s="25">
        <v>361.1</v>
      </c>
      <c r="C30" s="20" t="s">
        <v>36</v>
      </c>
      <c r="D30" s="46">
        <v>5680</v>
      </c>
      <c r="E30" s="46">
        <v>0</v>
      </c>
      <c r="F30" s="46">
        <v>0</v>
      </c>
      <c r="G30" s="46">
        <v>0</v>
      </c>
      <c r="H30" s="46">
        <v>0</v>
      </c>
      <c r="I30" s="46">
        <v>554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6234</v>
      </c>
      <c r="O30" s="47">
        <f t="shared" si="1"/>
        <v>4.5670329670329668</v>
      </c>
      <c r="P30" s="9"/>
    </row>
    <row r="31" spans="1:16">
      <c r="A31" s="12"/>
      <c r="B31" s="25">
        <v>369.9</v>
      </c>
      <c r="C31" s="20" t="s">
        <v>37</v>
      </c>
      <c r="D31" s="46">
        <v>14268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14268</v>
      </c>
      <c r="O31" s="47">
        <f t="shared" si="1"/>
        <v>10.452747252747253</v>
      </c>
      <c r="P31" s="9"/>
    </row>
    <row r="32" spans="1:16" ht="15.75">
      <c r="A32" s="29" t="s">
        <v>28</v>
      </c>
      <c r="B32" s="30"/>
      <c r="C32" s="31"/>
      <c r="D32" s="32">
        <f t="shared" ref="D32:M32" si="10">SUM(D33:D33)</f>
        <v>6100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6100</v>
      </c>
      <c r="O32" s="45">
        <f t="shared" si="1"/>
        <v>4.468864468864469</v>
      </c>
      <c r="P32" s="9"/>
    </row>
    <row r="33" spans="1:119" ht="15.75" thickBot="1">
      <c r="A33" s="12"/>
      <c r="B33" s="25">
        <v>382</v>
      </c>
      <c r="C33" s="20" t="s">
        <v>45</v>
      </c>
      <c r="D33" s="46">
        <v>6100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6100</v>
      </c>
      <c r="O33" s="47">
        <f t="shared" si="1"/>
        <v>4.468864468864469</v>
      </c>
      <c r="P33" s="9"/>
    </row>
    <row r="34" spans="1:119" ht="16.5" thickBot="1">
      <c r="A34" s="14" t="s">
        <v>32</v>
      </c>
      <c r="B34" s="23"/>
      <c r="C34" s="22"/>
      <c r="D34" s="15">
        <f t="shared" ref="D34:M34" si="11">SUM(D5,D14,D16,D24,D27,D29,D32)</f>
        <v>948881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197846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1146727</v>
      </c>
      <c r="O34" s="38">
        <f t="shared" si="1"/>
        <v>840.0930402930403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73</v>
      </c>
      <c r="M36" s="51"/>
      <c r="N36" s="51"/>
      <c r="O36" s="43">
        <v>1365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730434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730434</v>
      </c>
      <c r="O5" s="33">
        <f t="shared" ref="O5:O35" si="1">(N5/O$37)</f>
        <v>531.22472727272725</v>
      </c>
      <c r="P5" s="6"/>
    </row>
    <row r="6" spans="1:133">
      <c r="A6" s="12"/>
      <c r="B6" s="25">
        <v>311</v>
      </c>
      <c r="C6" s="20" t="s">
        <v>1</v>
      </c>
      <c r="D6" s="46">
        <v>430166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430166</v>
      </c>
      <c r="O6" s="47">
        <f t="shared" si="1"/>
        <v>312.84800000000001</v>
      </c>
      <c r="P6" s="9"/>
    </row>
    <row r="7" spans="1:133">
      <c r="A7" s="12"/>
      <c r="B7" s="25">
        <v>312.41000000000003</v>
      </c>
      <c r="C7" s="20" t="s">
        <v>9</v>
      </c>
      <c r="D7" s="46">
        <v>36746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36746</v>
      </c>
      <c r="O7" s="47">
        <f t="shared" si="1"/>
        <v>26.724363636363638</v>
      </c>
      <c r="P7" s="9"/>
    </row>
    <row r="8" spans="1:133">
      <c r="A8" s="12"/>
      <c r="B8" s="25">
        <v>312.42</v>
      </c>
      <c r="C8" s="20" t="s">
        <v>53</v>
      </c>
      <c r="D8" s="46">
        <v>24424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24424</v>
      </c>
      <c r="O8" s="47">
        <f t="shared" si="1"/>
        <v>17.762909090909091</v>
      </c>
      <c r="P8" s="9"/>
    </row>
    <row r="9" spans="1:133">
      <c r="A9" s="12"/>
      <c r="B9" s="25">
        <v>312.60000000000002</v>
      </c>
      <c r="C9" s="20" t="s">
        <v>10</v>
      </c>
      <c r="D9" s="46">
        <v>97195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97195</v>
      </c>
      <c r="O9" s="47">
        <f t="shared" si="1"/>
        <v>70.687272727272727</v>
      </c>
      <c r="P9" s="9"/>
    </row>
    <row r="10" spans="1:133">
      <c r="A10" s="12"/>
      <c r="B10" s="25">
        <v>314.10000000000002</v>
      </c>
      <c r="C10" s="20" t="s">
        <v>11</v>
      </c>
      <c r="D10" s="46">
        <v>76698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76698</v>
      </c>
      <c r="O10" s="47">
        <f t="shared" si="1"/>
        <v>55.780363636363639</v>
      </c>
      <c r="P10" s="9"/>
    </row>
    <row r="11" spans="1:133">
      <c r="A11" s="12"/>
      <c r="B11" s="25">
        <v>314.7</v>
      </c>
      <c r="C11" s="20" t="s">
        <v>12</v>
      </c>
      <c r="D11" s="46">
        <v>6544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6544</v>
      </c>
      <c r="O11" s="47">
        <f t="shared" si="1"/>
        <v>4.7592727272727275</v>
      </c>
      <c r="P11" s="9"/>
    </row>
    <row r="12" spans="1:133">
      <c r="A12" s="12"/>
      <c r="B12" s="25">
        <v>315</v>
      </c>
      <c r="C12" s="20" t="s">
        <v>13</v>
      </c>
      <c r="D12" s="46">
        <v>56480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56480</v>
      </c>
      <c r="O12" s="47">
        <f t="shared" si="1"/>
        <v>41.076363636363638</v>
      </c>
      <c r="P12" s="9"/>
    </row>
    <row r="13" spans="1:133">
      <c r="A13" s="12"/>
      <c r="B13" s="25">
        <v>316</v>
      </c>
      <c r="C13" s="20" t="s">
        <v>14</v>
      </c>
      <c r="D13" s="46">
        <v>2181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2181</v>
      </c>
      <c r="O13" s="47">
        <f t="shared" si="1"/>
        <v>1.5861818181818181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99837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99837</v>
      </c>
      <c r="O14" s="45">
        <f t="shared" si="1"/>
        <v>72.608727272727279</v>
      </c>
      <c r="P14" s="10"/>
    </row>
    <row r="15" spans="1:133">
      <c r="A15" s="12"/>
      <c r="B15" s="25">
        <v>323.10000000000002</v>
      </c>
      <c r="C15" s="20" t="s">
        <v>16</v>
      </c>
      <c r="D15" s="46">
        <v>99837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99837</v>
      </c>
      <c r="O15" s="47">
        <f t="shared" si="1"/>
        <v>72.608727272727279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SUM(D17:D23)</f>
        <v>131650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131650</v>
      </c>
      <c r="O16" s="45">
        <f t="shared" si="1"/>
        <v>95.74545454545455</v>
      </c>
      <c r="P16" s="10"/>
    </row>
    <row r="17" spans="1:16">
      <c r="A17" s="12"/>
      <c r="B17" s="25">
        <v>334.9</v>
      </c>
      <c r="C17" s="20" t="s">
        <v>49</v>
      </c>
      <c r="D17" s="46">
        <v>21385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21385</v>
      </c>
      <c r="O17" s="47">
        <f t="shared" si="1"/>
        <v>15.552727272727273</v>
      </c>
      <c r="P17" s="9"/>
    </row>
    <row r="18" spans="1:16">
      <c r="A18" s="12"/>
      <c r="B18" s="25">
        <v>335.12</v>
      </c>
      <c r="C18" s="20" t="s">
        <v>18</v>
      </c>
      <c r="D18" s="46">
        <v>33435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33435</v>
      </c>
      <c r="O18" s="47">
        <f t="shared" si="1"/>
        <v>24.316363636363636</v>
      </c>
      <c r="P18" s="9"/>
    </row>
    <row r="19" spans="1:16">
      <c r="A19" s="12"/>
      <c r="B19" s="25">
        <v>335.14</v>
      </c>
      <c r="C19" s="20" t="s">
        <v>19</v>
      </c>
      <c r="D19" s="46">
        <v>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927</v>
      </c>
      <c r="O19" s="47">
        <f t="shared" si="1"/>
        <v>0.67418181818181822</v>
      </c>
      <c r="P19" s="9"/>
    </row>
    <row r="20" spans="1:16">
      <c r="A20" s="12"/>
      <c r="B20" s="25">
        <v>335.15</v>
      </c>
      <c r="C20" s="20" t="s">
        <v>20</v>
      </c>
      <c r="D20" s="46">
        <v>664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664</v>
      </c>
      <c r="O20" s="47">
        <f t="shared" si="1"/>
        <v>0.4829090909090909</v>
      </c>
      <c r="P20" s="9"/>
    </row>
    <row r="21" spans="1:16">
      <c r="A21" s="12"/>
      <c r="B21" s="25">
        <v>335.18</v>
      </c>
      <c r="C21" s="20" t="s">
        <v>21</v>
      </c>
      <c r="D21" s="46">
        <v>51120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51120</v>
      </c>
      <c r="O21" s="47">
        <f t="shared" si="1"/>
        <v>37.17818181818182</v>
      </c>
      <c r="P21" s="9"/>
    </row>
    <row r="22" spans="1:16">
      <c r="A22" s="12"/>
      <c r="B22" s="25">
        <v>335.19</v>
      </c>
      <c r="C22" s="20" t="s">
        <v>29</v>
      </c>
      <c r="D22" s="46">
        <v>12846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12846</v>
      </c>
      <c r="O22" s="47">
        <f t="shared" si="1"/>
        <v>9.3425454545454549</v>
      </c>
      <c r="P22" s="9"/>
    </row>
    <row r="23" spans="1:16">
      <c r="A23" s="12"/>
      <c r="B23" s="25">
        <v>335.49</v>
      </c>
      <c r="C23" s="20" t="s">
        <v>56</v>
      </c>
      <c r="D23" s="46">
        <v>11273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11273</v>
      </c>
      <c r="O23" s="47">
        <f t="shared" si="1"/>
        <v>8.1985454545454548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199723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5" si="7">SUM(D24:M24)</f>
        <v>199723</v>
      </c>
      <c r="O24" s="45">
        <f t="shared" si="1"/>
        <v>145.2530909090909</v>
      </c>
      <c r="P24" s="10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190353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190353</v>
      </c>
      <c r="O25" s="47">
        <f t="shared" si="1"/>
        <v>138.43854545454545</v>
      </c>
      <c r="P25" s="9"/>
    </row>
    <row r="26" spans="1:16">
      <c r="A26" s="12"/>
      <c r="B26" s="25">
        <v>343.8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9370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9370</v>
      </c>
      <c r="O26" s="47">
        <f t="shared" si="1"/>
        <v>6.8145454545454545</v>
      </c>
      <c r="P26" s="9"/>
    </row>
    <row r="27" spans="1:16" ht="15.75">
      <c r="A27" s="29" t="s">
        <v>27</v>
      </c>
      <c r="B27" s="30"/>
      <c r="C27" s="31"/>
      <c r="D27" s="32">
        <f t="shared" ref="D27:M27" si="8">SUM(D28:D28)</f>
        <v>3234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3234</v>
      </c>
      <c r="O27" s="45">
        <f t="shared" si="1"/>
        <v>2.3519999999999999</v>
      </c>
      <c r="P27" s="10"/>
    </row>
    <row r="28" spans="1:16">
      <c r="A28" s="13"/>
      <c r="B28" s="39">
        <v>359</v>
      </c>
      <c r="C28" s="21" t="s">
        <v>35</v>
      </c>
      <c r="D28" s="46">
        <v>3234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3234</v>
      </c>
      <c r="O28" s="47">
        <f t="shared" si="1"/>
        <v>2.3519999999999999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SUM(D30:D31)</f>
        <v>8378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920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9298</v>
      </c>
      <c r="O29" s="45">
        <f t="shared" si="1"/>
        <v>6.7621818181818183</v>
      </c>
      <c r="P29" s="10"/>
    </row>
    <row r="30" spans="1:16">
      <c r="A30" s="12"/>
      <c r="B30" s="25">
        <v>361.1</v>
      </c>
      <c r="C30" s="20" t="s">
        <v>36</v>
      </c>
      <c r="D30" s="46">
        <v>6343</v>
      </c>
      <c r="E30" s="46">
        <v>0</v>
      </c>
      <c r="F30" s="46">
        <v>0</v>
      </c>
      <c r="G30" s="46">
        <v>0</v>
      </c>
      <c r="H30" s="46">
        <v>0</v>
      </c>
      <c r="I30" s="46">
        <v>920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7263</v>
      </c>
      <c r="O30" s="47">
        <f t="shared" si="1"/>
        <v>5.2821818181818179</v>
      </c>
      <c r="P30" s="9"/>
    </row>
    <row r="31" spans="1:16">
      <c r="A31" s="12"/>
      <c r="B31" s="25">
        <v>369.9</v>
      </c>
      <c r="C31" s="20" t="s">
        <v>37</v>
      </c>
      <c r="D31" s="46">
        <v>2035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2035</v>
      </c>
      <c r="O31" s="47">
        <f t="shared" si="1"/>
        <v>1.48</v>
      </c>
      <c r="P31" s="9"/>
    </row>
    <row r="32" spans="1:16" ht="15.75">
      <c r="A32" s="29" t="s">
        <v>28</v>
      </c>
      <c r="B32" s="30"/>
      <c r="C32" s="31"/>
      <c r="D32" s="32">
        <f t="shared" ref="D32:M32" si="10">SUM(D33:D34)</f>
        <v>6100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64600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70700</v>
      </c>
      <c r="O32" s="45">
        <f t="shared" si="1"/>
        <v>51.418181818181822</v>
      </c>
      <c r="P32" s="9"/>
    </row>
    <row r="33" spans="1:119">
      <c r="A33" s="12"/>
      <c r="B33" s="25">
        <v>381</v>
      </c>
      <c r="C33" s="20" t="s">
        <v>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64600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64600</v>
      </c>
      <c r="O33" s="47">
        <f t="shared" si="1"/>
        <v>46.981818181818184</v>
      </c>
      <c r="P33" s="9"/>
    </row>
    <row r="34" spans="1:119" ht="15.75" thickBot="1">
      <c r="A34" s="12"/>
      <c r="B34" s="25">
        <v>382</v>
      </c>
      <c r="C34" s="20" t="s">
        <v>45</v>
      </c>
      <c r="D34" s="46">
        <v>6100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6100</v>
      </c>
      <c r="O34" s="47">
        <f t="shared" si="1"/>
        <v>4.4363636363636365</v>
      </c>
      <c r="P34" s="9"/>
    </row>
    <row r="35" spans="1:119" ht="16.5" thickBot="1">
      <c r="A35" s="14" t="s">
        <v>32</v>
      </c>
      <c r="B35" s="23"/>
      <c r="C35" s="22"/>
      <c r="D35" s="15">
        <f t="shared" ref="D35:M35" si="11">SUM(D5,D14,D16,D24,D27,D29,D32)</f>
        <v>979633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265243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7"/>
        <v>1244876</v>
      </c>
      <c r="O35" s="38">
        <f t="shared" si="1"/>
        <v>905.36436363636369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58</v>
      </c>
      <c r="M37" s="51"/>
      <c r="N37" s="51"/>
      <c r="O37" s="43">
        <v>1375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799410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799410</v>
      </c>
      <c r="O5" s="33">
        <f t="shared" ref="O5:O32" si="1">(N5/O$34)</f>
        <v>564.95406360424033</v>
      </c>
      <c r="P5" s="6"/>
    </row>
    <row r="6" spans="1:133">
      <c r="A6" s="12"/>
      <c r="B6" s="25">
        <v>311</v>
      </c>
      <c r="C6" s="20" t="s">
        <v>1</v>
      </c>
      <c r="D6" s="46">
        <v>480059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480059</v>
      </c>
      <c r="O6" s="47">
        <f t="shared" si="1"/>
        <v>339.2643109540636</v>
      </c>
      <c r="P6" s="9"/>
    </row>
    <row r="7" spans="1:133">
      <c r="A7" s="12"/>
      <c r="B7" s="25">
        <v>312.41000000000003</v>
      </c>
      <c r="C7" s="20" t="s">
        <v>9</v>
      </c>
      <c r="D7" s="46">
        <v>36413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36413</v>
      </c>
      <c r="O7" s="47">
        <f t="shared" si="1"/>
        <v>25.733568904593639</v>
      </c>
      <c r="P7" s="9"/>
    </row>
    <row r="8" spans="1:133">
      <c r="A8" s="12"/>
      <c r="B8" s="25">
        <v>312.42</v>
      </c>
      <c r="C8" s="20" t="s">
        <v>53</v>
      </c>
      <c r="D8" s="46">
        <v>24552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24552</v>
      </c>
      <c r="O8" s="47">
        <f t="shared" si="1"/>
        <v>17.351236749116609</v>
      </c>
      <c r="P8" s="9"/>
    </row>
    <row r="9" spans="1:133">
      <c r="A9" s="12"/>
      <c r="B9" s="25">
        <v>312.60000000000002</v>
      </c>
      <c r="C9" s="20" t="s">
        <v>10</v>
      </c>
      <c r="D9" s="46">
        <v>94425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94425</v>
      </c>
      <c r="O9" s="47">
        <f t="shared" si="1"/>
        <v>66.731448763250881</v>
      </c>
      <c r="P9" s="9"/>
    </row>
    <row r="10" spans="1:133">
      <c r="A10" s="12"/>
      <c r="B10" s="25">
        <v>314.10000000000002</v>
      </c>
      <c r="C10" s="20" t="s">
        <v>11</v>
      </c>
      <c r="D10" s="46">
        <v>83462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83462</v>
      </c>
      <c r="O10" s="47">
        <f t="shared" si="1"/>
        <v>58.983745583038868</v>
      </c>
      <c r="P10" s="9"/>
    </row>
    <row r="11" spans="1:133">
      <c r="A11" s="12"/>
      <c r="B11" s="25">
        <v>314.7</v>
      </c>
      <c r="C11" s="20" t="s">
        <v>12</v>
      </c>
      <c r="D11" s="46">
        <v>7841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7841</v>
      </c>
      <c r="O11" s="47">
        <f t="shared" si="1"/>
        <v>5.5413427561837452</v>
      </c>
      <c r="P11" s="9"/>
    </row>
    <row r="12" spans="1:133">
      <c r="A12" s="12"/>
      <c r="B12" s="25">
        <v>315</v>
      </c>
      <c r="C12" s="20" t="s">
        <v>13</v>
      </c>
      <c r="D12" s="46">
        <v>51686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51686</v>
      </c>
      <c r="O12" s="47">
        <f t="shared" si="1"/>
        <v>36.527208480565371</v>
      </c>
      <c r="P12" s="9"/>
    </row>
    <row r="13" spans="1:133">
      <c r="A13" s="12"/>
      <c r="B13" s="25">
        <v>316</v>
      </c>
      <c r="C13" s="20" t="s">
        <v>14</v>
      </c>
      <c r="D13" s="46">
        <v>7623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7623</v>
      </c>
      <c r="O13" s="47">
        <f t="shared" si="1"/>
        <v>5.3872791519434626</v>
      </c>
      <c r="P13" s="9"/>
    </row>
    <row r="14" spans="1:133">
      <c r="A14" s="12"/>
      <c r="B14" s="25">
        <v>319</v>
      </c>
      <c r="C14" s="20" t="s">
        <v>48</v>
      </c>
      <c r="D14" s="46">
        <v>13349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13349</v>
      </c>
      <c r="O14" s="47">
        <f t="shared" si="1"/>
        <v>9.4339222614840992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SUM(D16:D16)</f>
        <v>89796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89796</v>
      </c>
      <c r="O15" s="45">
        <f t="shared" si="1"/>
        <v>63.460070671378091</v>
      </c>
      <c r="P15" s="10"/>
    </row>
    <row r="16" spans="1:133">
      <c r="A16" s="12"/>
      <c r="B16" s="25">
        <v>323.10000000000002</v>
      </c>
      <c r="C16" s="20" t="s">
        <v>16</v>
      </c>
      <c r="D16" s="46">
        <v>89796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89796</v>
      </c>
      <c r="O16" s="47">
        <f t="shared" si="1"/>
        <v>63.460070671378091</v>
      </c>
      <c r="P16" s="9"/>
    </row>
    <row r="17" spans="1:119" ht="15.75">
      <c r="A17" s="29" t="s">
        <v>17</v>
      </c>
      <c r="B17" s="30"/>
      <c r="C17" s="31"/>
      <c r="D17" s="32">
        <f t="shared" ref="D17:M17" si="5">SUM(D18:D21)</f>
        <v>108533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108533</v>
      </c>
      <c r="O17" s="45">
        <f t="shared" si="1"/>
        <v>76.701766784452303</v>
      </c>
      <c r="P17" s="10"/>
    </row>
    <row r="18" spans="1:119">
      <c r="A18" s="12"/>
      <c r="B18" s="25">
        <v>334.9</v>
      </c>
      <c r="C18" s="20" t="s">
        <v>49</v>
      </c>
      <c r="D18" s="46">
        <v>28006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28006</v>
      </c>
      <c r="O18" s="47">
        <f t="shared" si="1"/>
        <v>19.792226148409895</v>
      </c>
      <c r="P18" s="9"/>
    </row>
    <row r="19" spans="1:119">
      <c r="A19" s="12"/>
      <c r="B19" s="25">
        <v>335.12</v>
      </c>
      <c r="C19" s="20" t="s">
        <v>18</v>
      </c>
      <c r="D19" s="46">
        <v>33080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33080</v>
      </c>
      <c r="O19" s="47">
        <f t="shared" si="1"/>
        <v>23.378091872791519</v>
      </c>
      <c r="P19" s="9"/>
    </row>
    <row r="20" spans="1:119">
      <c r="A20" s="12"/>
      <c r="B20" s="25">
        <v>335.14</v>
      </c>
      <c r="C20" s="20" t="s">
        <v>19</v>
      </c>
      <c r="D20" s="46">
        <v>1060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1060</v>
      </c>
      <c r="O20" s="47">
        <f t="shared" si="1"/>
        <v>0.74911660777385158</v>
      </c>
      <c r="P20" s="9"/>
    </row>
    <row r="21" spans="1:119">
      <c r="A21" s="12"/>
      <c r="B21" s="25">
        <v>335.18</v>
      </c>
      <c r="C21" s="20" t="s">
        <v>21</v>
      </c>
      <c r="D21" s="46">
        <v>46387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46387</v>
      </c>
      <c r="O21" s="47">
        <f t="shared" si="1"/>
        <v>32.782332155477029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217124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217124</v>
      </c>
      <c r="O22" s="45">
        <f t="shared" si="1"/>
        <v>153.44452296819787</v>
      </c>
      <c r="P22" s="10"/>
    </row>
    <row r="23" spans="1:119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210074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210074</v>
      </c>
      <c r="O23" s="47">
        <f t="shared" si="1"/>
        <v>148.46219081272085</v>
      </c>
      <c r="P23" s="9"/>
    </row>
    <row r="24" spans="1:119">
      <c r="A24" s="12"/>
      <c r="B24" s="25">
        <v>343.8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7050</v>
      </c>
      <c r="O24" s="47">
        <f t="shared" si="1"/>
        <v>4.9823321554770317</v>
      </c>
      <c r="P24" s="9"/>
    </row>
    <row r="25" spans="1:119" ht="15.75">
      <c r="A25" s="29" t="s">
        <v>27</v>
      </c>
      <c r="B25" s="30"/>
      <c r="C25" s="31"/>
      <c r="D25" s="32">
        <f t="shared" ref="D25:M25" si="7">SUM(D26:D26)</f>
        <v>3133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3133</v>
      </c>
      <c r="O25" s="45">
        <f t="shared" si="1"/>
        <v>2.2141342756183744</v>
      </c>
      <c r="P25" s="10"/>
    </row>
    <row r="26" spans="1:119">
      <c r="A26" s="13"/>
      <c r="B26" s="39">
        <v>359</v>
      </c>
      <c r="C26" s="21" t="s">
        <v>35</v>
      </c>
      <c r="D26" s="46">
        <v>3133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3133</v>
      </c>
      <c r="O26" s="47">
        <f t="shared" si="1"/>
        <v>2.2141342756183744</v>
      </c>
      <c r="P26" s="9"/>
    </row>
    <row r="27" spans="1:119" ht="15.75">
      <c r="A27" s="29" t="s">
        <v>2</v>
      </c>
      <c r="B27" s="30"/>
      <c r="C27" s="31"/>
      <c r="D27" s="32">
        <f t="shared" ref="D27:M27" si="8">SUM(D28:D29)</f>
        <v>44857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843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45700</v>
      </c>
      <c r="O27" s="45">
        <f t="shared" si="1"/>
        <v>32.296819787985868</v>
      </c>
      <c r="P27" s="10"/>
    </row>
    <row r="28" spans="1:119">
      <c r="A28" s="12"/>
      <c r="B28" s="25">
        <v>361.1</v>
      </c>
      <c r="C28" s="20" t="s">
        <v>36</v>
      </c>
      <c r="D28" s="46">
        <v>6333</v>
      </c>
      <c r="E28" s="46">
        <v>0</v>
      </c>
      <c r="F28" s="46">
        <v>0</v>
      </c>
      <c r="G28" s="46">
        <v>0</v>
      </c>
      <c r="H28" s="46">
        <v>0</v>
      </c>
      <c r="I28" s="46">
        <v>843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7176</v>
      </c>
      <c r="O28" s="47">
        <f t="shared" si="1"/>
        <v>5.0713780918727913</v>
      </c>
      <c r="P28" s="9"/>
    </row>
    <row r="29" spans="1:119">
      <c r="A29" s="12"/>
      <c r="B29" s="25">
        <v>369.9</v>
      </c>
      <c r="C29" s="20" t="s">
        <v>37</v>
      </c>
      <c r="D29" s="46">
        <v>38524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38524</v>
      </c>
      <c r="O29" s="47">
        <f t="shared" si="1"/>
        <v>27.225441696113073</v>
      </c>
      <c r="P29" s="9"/>
    </row>
    <row r="30" spans="1:119" ht="15.75">
      <c r="A30" s="29" t="s">
        <v>28</v>
      </c>
      <c r="B30" s="30"/>
      <c r="C30" s="31"/>
      <c r="D30" s="32">
        <f t="shared" ref="D30:M30" si="9">SUM(D31:D31)</f>
        <v>6100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6100</v>
      </c>
      <c r="O30" s="45">
        <f t="shared" si="1"/>
        <v>4.3109540636042407</v>
      </c>
      <c r="P30" s="9"/>
    </row>
    <row r="31" spans="1:119" ht="15.75" thickBot="1">
      <c r="A31" s="12"/>
      <c r="B31" s="25">
        <v>382</v>
      </c>
      <c r="C31" s="20" t="s">
        <v>45</v>
      </c>
      <c r="D31" s="46">
        <v>6100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6100</v>
      </c>
      <c r="O31" s="47">
        <f t="shared" si="1"/>
        <v>4.3109540636042407</v>
      </c>
      <c r="P31" s="9"/>
    </row>
    <row r="32" spans="1:119" ht="16.5" thickBot="1">
      <c r="A32" s="14" t="s">
        <v>32</v>
      </c>
      <c r="B32" s="23"/>
      <c r="C32" s="22"/>
      <c r="D32" s="15">
        <f t="shared" ref="D32:M32" si="10">SUM(D5,D15,D17,D22,D25,D27,D30)</f>
        <v>1051829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217967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1269796</v>
      </c>
      <c r="O32" s="38">
        <f t="shared" si="1"/>
        <v>897.382332155477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51" t="s">
        <v>54</v>
      </c>
      <c r="M34" s="51"/>
      <c r="N34" s="51"/>
      <c r="O34" s="43">
        <v>1415</v>
      </c>
    </row>
    <row r="35" spans="1: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  <row r="36" spans="1:15" ht="15.75" customHeight="1" thickBot="1">
      <c r="A36" s="55" t="s">
        <v>51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>SUM(D6:D13)</f>
        <v>891430</v>
      </c>
      <c r="E5" s="27">
        <f t="shared" ref="E5:M5" si="0">SUM(E6:E13)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891430</v>
      </c>
      <c r="O5" s="33">
        <f t="shared" ref="O5:O32" si="1">(N5/O$34)</f>
        <v>635.37419814682823</v>
      </c>
      <c r="P5" s="6"/>
    </row>
    <row r="6" spans="1:133">
      <c r="A6" s="12"/>
      <c r="B6" s="25">
        <v>311</v>
      </c>
      <c r="C6" s="20" t="s">
        <v>1</v>
      </c>
      <c r="D6" s="46">
        <v>564568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564568</v>
      </c>
      <c r="O6" s="47">
        <f t="shared" si="1"/>
        <v>402.40057020669991</v>
      </c>
      <c r="P6" s="9"/>
    </row>
    <row r="7" spans="1:133">
      <c r="A7" s="12"/>
      <c r="B7" s="25">
        <v>312.41000000000003</v>
      </c>
      <c r="C7" s="20" t="s">
        <v>9</v>
      </c>
      <c r="D7" s="46">
        <v>58981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58981</v>
      </c>
      <c r="O7" s="47">
        <f t="shared" si="1"/>
        <v>42.039201710620098</v>
      </c>
      <c r="P7" s="9"/>
    </row>
    <row r="8" spans="1:133">
      <c r="A8" s="12"/>
      <c r="B8" s="25">
        <v>312.60000000000002</v>
      </c>
      <c r="C8" s="20" t="s">
        <v>10</v>
      </c>
      <c r="D8" s="46">
        <v>98994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98994</v>
      </c>
      <c r="O8" s="47">
        <f t="shared" si="1"/>
        <v>70.558802565930151</v>
      </c>
      <c r="P8" s="9"/>
    </row>
    <row r="9" spans="1:133">
      <c r="A9" s="12"/>
      <c r="B9" s="25">
        <v>314.10000000000002</v>
      </c>
      <c r="C9" s="20" t="s">
        <v>11</v>
      </c>
      <c r="D9" s="46">
        <v>88699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88699</v>
      </c>
      <c r="O9" s="47">
        <f t="shared" si="1"/>
        <v>63.220955096222383</v>
      </c>
      <c r="P9" s="9"/>
    </row>
    <row r="10" spans="1:133">
      <c r="A10" s="12"/>
      <c r="B10" s="25">
        <v>314.7</v>
      </c>
      <c r="C10" s="20" t="s">
        <v>12</v>
      </c>
      <c r="D10" s="46">
        <v>7903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7903</v>
      </c>
      <c r="O10" s="47">
        <f t="shared" si="1"/>
        <v>5.6329294369208842</v>
      </c>
      <c r="P10" s="9"/>
    </row>
    <row r="11" spans="1:133">
      <c r="A11" s="12"/>
      <c r="B11" s="25">
        <v>315</v>
      </c>
      <c r="C11" s="20" t="s">
        <v>13</v>
      </c>
      <c r="D11" s="46">
        <v>52102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52102</v>
      </c>
      <c r="O11" s="47">
        <f t="shared" si="1"/>
        <v>37.136136849607986</v>
      </c>
      <c r="P11" s="9"/>
    </row>
    <row r="12" spans="1:133">
      <c r="A12" s="12"/>
      <c r="B12" s="25">
        <v>316</v>
      </c>
      <c r="C12" s="20" t="s">
        <v>14</v>
      </c>
      <c r="D12" s="46">
        <v>6794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6794</v>
      </c>
      <c r="O12" s="47">
        <f t="shared" si="1"/>
        <v>4.8424803991446899</v>
      </c>
      <c r="P12" s="9"/>
    </row>
    <row r="13" spans="1:133">
      <c r="A13" s="12"/>
      <c r="B13" s="25">
        <v>319</v>
      </c>
      <c r="C13" s="20" t="s">
        <v>48</v>
      </c>
      <c r="D13" s="46">
        <v>13389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13389</v>
      </c>
      <c r="O13" s="47">
        <f t="shared" si="1"/>
        <v>9.5431218816821097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88394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88394</v>
      </c>
      <c r="O14" s="45">
        <f t="shared" si="1"/>
        <v>63.003563791874555</v>
      </c>
      <c r="P14" s="10"/>
    </row>
    <row r="15" spans="1:133">
      <c r="A15" s="12"/>
      <c r="B15" s="25">
        <v>323.10000000000002</v>
      </c>
      <c r="C15" s="20" t="s">
        <v>16</v>
      </c>
      <c r="D15" s="46">
        <v>88394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88394</v>
      </c>
      <c r="O15" s="47">
        <f t="shared" si="1"/>
        <v>63.003563791874555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SUM(D17:D21)</f>
        <v>162395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162395</v>
      </c>
      <c r="O16" s="45">
        <f t="shared" si="1"/>
        <v>115.74839629365646</v>
      </c>
      <c r="P16" s="10"/>
    </row>
    <row r="17" spans="1:119">
      <c r="A17" s="12"/>
      <c r="B17" s="25">
        <v>334.9</v>
      </c>
      <c r="C17" s="20" t="s">
        <v>49</v>
      </c>
      <c r="D17" s="46">
        <v>75589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75589</v>
      </c>
      <c r="O17" s="47">
        <f t="shared" si="1"/>
        <v>53.876692801140415</v>
      </c>
      <c r="P17" s="9"/>
    </row>
    <row r="18" spans="1:119">
      <c r="A18" s="12"/>
      <c r="B18" s="25">
        <v>335.12</v>
      </c>
      <c r="C18" s="20" t="s">
        <v>18</v>
      </c>
      <c r="D18" s="46">
        <v>32858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32858</v>
      </c>
      <c r="O18" s="47">
        <f t="shared" si="1"/>
        <v>23.419814682822523</v>
      </c>
      <c r="P18" s="9"/>
    </row>
    <row r="19" spans="1:119">
      <c r="A19" s="12"/>
      <c r="B19" s="25">
        <v>335.14</v>
      </c>
      <c r="C19" s="20" t="s">
        <v>19</v>
      </c>
      <c r="D19" s="46">
        <v>1060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1060</v>
      </c>
      <c r="O19" s="47">
        <f t="shared" si="1"/>
        <v>0.75552387740555949</v>
      </c>
      <c r="P19" s="9"/>
    </row>
    <row r="20" spans="1:119">
      <c r="A20" s="12"/>
      <c r="B20" s="25">
        <v>335.15</v>
      </c>
      <c r="C20" s="20" t="s">
        <v>20</v>
      </c>
      <c r="D20" s="46">
        <v>1357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1357</v>
      </c>
      <c r="O20" s="47">
        <f t="shared" si="1"/>
        <v>0.96721311475409832</v>
      </c>
      <c r="P20" s="9"/>
    </row>
    <row r="21" spans="1:119">
      <c r="A21" s="12"/>
      <c r="B21" s="25">
        <v>335.18</v>
      </c>
      <c r="C21" s="20" t="s">
        <v>21</v>
      </c>
      <c r="D21" s="46">
        <v>51531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51531</v>
      </c>
      <c r="O21" s="47">
        <f t="shared" si="1"/>
        <v>36.729151817533854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215880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215880</v>
      </c>
      <c r="O22" s="45">
        <f t="shared" si="1"/>
        <v>153.87027797576621</v>
      </c>
      <c r="P22" s="10"/>
    </row>
    <row r="23" spans="1:119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208060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208060</v>
      </c>
      <c r="O23" s="47">
        <f t="shared" si="1"/>
        <v>148.29650748396293</v>
      </c>
      <c r="P23" s="9"/>
    </row>
    <row r="24" spans="1:119">
      <c r="A24" s="12"/>
      <c r="B24" s="25">
        <v>343.8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7820</v>
      </c>
      <c r="O24" s="47">
        <f t="shared" si="1"/>
        <v>5.5737704918032787</v>
      </c>
      <c r="P24" s="9"/>
    </row>
    <row r="25" spans="1:119" ht="15.75">
      <c r="A25" s="29" t="s">
        <v>27</v>
      </c>
      <c r="B25" s="30"/>
      <c r="C25" s="31"/>
      <c r="D25" s="32">
        <f t="shared" ref="D25:M25" si="7">SUM(D26:D26)</f>
        <v>3246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3246</v>
      </c>
      <c r="O25" s="45">
        <f t="shared" si="1"/>
        <v>2.3136136849607984</v>
      </c>
      <c r="P25" s="10"/>
    </row>
    <row r="26" spans="1:119">
      <c r="A26" s="13"/>
      <c r="B26" s="39">
        <v>359</v>
      </c>
      <c r="C26" s="21" t="s">
        <v>35</v>
      </c>
      <c r="D26" s="46">
        <v>3246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3246</v>
      </c>
      <c r="O26" s="47">
        <f t="shared" si="1"/>
        <v>2.3136136849607984</v>
      </c>
      <c r="P26" s="9"/>
    </row>
    <row r="27" spans="1:119" ht="15.75">
      <c r="A27" s="29" t="s">
        <v>2</v>
      </c>
      <c r="B27" s="30"/>
      <c r="C27" s="31"/>
      <c r="D27" s="32">
        <f t="shared" ref="D27:M27" si="8">SUM(D28:D29)</f>
        <v>32680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1109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33789</v>
      </c>
      <c r="O27" s="45">
        <f t="shared" si="1"/>
        <v>24.083392729864578</v>
      </c>
      <c r="P27" s="10"/>
    </row>
    <row r="28" spans="1:119">
      <c r="A28" s="12"/>
      <c r="B28" s="25">
        <v>361.1</v>
      </c>
      <c r="C28" s="20" t="s">
        <v>36</v>
      </c>
      <c r="D28" s="46">
        <v>6000</v>
      </c>
      <c r="E28" s="46">
        <v>0</v>
      </c>
      <c r="F28" s="46">
        <v>0</v>
      </c>
      <c r="G28" s="46">
        <v>0</v>
      </c>
      <c r="H28" s="46">
        <v>0</v>
      </c>
      <c r="I28" s="46">
        <v>778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6778</v>
      </c>
      <c r="O28" s="47">
        <f t="shared" si="1"/>
        <v>4.8310762651461152</v>
      </c>
      <c r="P28" s="9"/>
    </row>
    <row r="29" spans="1:119">
      <c r="A29" s="12"/>
      <c r="B29" s="25">
        <v>369.9</v>
      </c>
      <c r="C29" s="20" t="s">
        <v>37</v>
      </c>
      <c r="D29" s="46">
        <v>26680</v>
      </c>
      <c r="E29" s="46">
        <v>0</v>
      </c>
      <c r="F29" s="46">
        <v>0</v>
      </c>
      <c r="G29" s="46">
        <v>0</v>
      </c>
      <c r="H29" s="46">
        <v>0</v>
      </c>
      <c r="I29" s="46">
        <v>331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27011</v>
      </c>
      <c r="O29" s="47">
        <f t="shared" si="1"/>
        <v>19.252316464718461</v>
      </c>
      <c r="P29" s="9"/>
    </row>
    <row r="30" spans="1:119" ht="15.75">
      <c r="A30" s="29" t="s">
        <v>28</v>
      </c>
      <c r="B30" s="30"/>
      <c r="C30" s="31"/>
      <c r="D30" s="32">
        <f t="shared" ref="D30:M30" si="9">SUM(D31:D31)</f>
        <v>6100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6100</v>
      </c>
      <c r="O30" s="45">
        <f t="shared" si="1"/>
        <v>4.3478260869565215</v>
      </c>
      <c r="P30" s="9"/>
    </row>
    <row r="31" spans="1:119" ht="15.75" thickBot="1">
      <c r="A31" s="12"/>
      <c r="B31" s="25">
        <v>382</v>
      </c>
      <c r="C31" s="20" t="s">
        <v>45</v>
      </c>
      <c r="D31" s="46">
        <v>6100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6100</v>
      </c>
      <c r="O31" s="47">
        <f t="shared" si="1"/>
        <v>4.3478260869565215</v>
      </c>
      <c r="P31" s="9"/>
    </row>
    <row r="32" spans="1:119" ht="16.5" thickBot="1">
      <c r="A32" s="14" t="s">
        <v>32</v>
      </c>
      <c r="B32" s="23"/>
      <c r="C32" s="22"/>
      <c r="D32" s="15">
        <f t="shared" ref="D32:M32" si="10">SUM(D5,D14,D16,D22,D25,D27,D30)</f>
        <v>1184245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216989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1401234</v>
      </c>
      <c r="O32" s="38">
        <f t="shared" si="1"/>
        <v>998.74126870990733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51" t="s">
        <v>50</v>
      </c>
      <c r="M34" s="51"/>
      <c r="N34" s="51"/>
      <c r="O34" s="43">
        <v>1403</v>
      </c>
    </row>
    <row r="35" spans="1: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  <row r="36" spans="1:15" ht="15.75" thickBot="1">
      <c r="A36" s="55" t="s">
        <v>51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841520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841520</v>
      </c>
      <c r="O5" s="33">
        <f t="shared" ref="O5:O32" si="1">(N5/O$34)</f>
        <v>542.21649484536078</v>
      </c>
      <c r="P5" s="6"/>
    </row>
    <row r="6" spans="1:133">
      <c r="A6" s="12"/>
      <c r="B6" s="25">
        <v>311</v>
      </c>
      <c r="C6" s="20" t="s">
        <v>1</v>
      </c>
      <c r="D6" s="46">
        <v>545946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545946</v>
      </c>
      <c r="O6" s="47">
        <f t="shared" si="1"/>
        <v>351.76932989690721</v>
      </c>
      <c r="P6" s="9"/>
    </row>
    <row r="7" spans="1:133">
      <c r="A7" s="12"/>
      <c r="B7" s="25">
        <v>312.41000000000003</v>
      </c>
      <c r="C7" s="20" t="s">
        <v>9</v>
      </c>
      <c r="D7" s="46">
        <v>43934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43934</v>
      </c>
      <c r="O7" s="47">
        <f t="shared" si="1"/>
        <v>28.307989690721648</v>
      </c>
      <c r="P7" s="9"/>
    </row>
    <row r="8" spans="1:133">
      <c r="A8" s="12"/>
      <c r="B8" s="25">
        <v>312.60000000000002</v>
      </c>
      <c r="C8" s="20" t="s">
        <v>10</v>
      </c>
      <c r="D8" s="46">
        <v>92335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92335</v>
      </c>
      <c r="O8" s="47">
        <f t="shared" si="1"/>
        <v>59.494201030927833</v>
      </c>
      <c r="P8" s="9"/>
    </row>
    <row r="9" spans="1:133">
      <c r="A9" s="12"/>
      <c r="B9" s="25">
        <v>314.10000000000002</v>
      </c>
      <c r="C9" s="20" t="s">
        <v>11</v>
      </c>
      <c r="D9" s="46">
        <v>82626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82626</v>
      </c>
      <c r="O9" s="47">
        <f t="shared" si="1"/>
        <v>53.238402061855673</v>
      </c>
      <c r="P9" s="9"/>
    </row>
    <row r="10" spans="1:133">
      <c r="A10" s="12"/>
      <c r="B10" s="25">
        <v>314.7</v>
      </c>
      <c r="C10" s="20" t="s">
        <v>12</v>
      </c>
      <c r="D10" s="46">
        <v>7617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7617</v>
      </c>
      <c r="O10" s="47">
        <f t="shared" si="1"/>
        <v>4.9078608247422677</v>
      </c>
      <c r="P10" s="9"/>
    </row>
    <row r="11" spans="1:133">
      <c r="A11" s="12"/>
      <c r="B11" s="25">
        <v>315</v>
      </c>
      <c r="C11" s="20" t="s">
        <v>13</v>
      </c>
      <c r="D11" s="46">
        <v>61483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61483</v>
      </c>
      <c r="O11" s="47">
        <f t="shared" si="1"/>
        <v>39.615335051546388</v>
      </c>
      <c r="P11" s="9"/>
    </row>
    <row r="12" spans="1:133">
      <c r="A12" s="12"/>
      <c r="B12" s="25">
        <v>316</v>
      </c>
      <c r="C12" s="20" t="s">
        <v>14</v>
      </c>
      <c r="D12" s="46">
        <v>7579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7579</v>
      </c>
      <c r="O12" s="47">
        <f t="shared" si="1"/>
        <v>4.883376288659794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116871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116871</v>
      </c>
      <c r="O13" s="45">
        <f t="shared" si="1"/>
        <v>75.303479381443296</v>
      </c>
      <c r="P13" s="10"/>
    </row>
    <row r="14" spans="1:133">
      <c r="A14" s="12"/>
      <c r="B14" s="25">
        <v>323.10000000000002</v>
      </c>
      <c r="C14" s="20" t="s">
        <v>16</v>
      </c>
      <c r="D14" s="46">
        <v>116871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116871</v>
      </c>
      <c r="O14" s="47">
        <f t="shared" si="1"/>
        <v>75.303479381443296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SUM(D16:D20)</f>
        <v>97523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97523</v>
      </c>
      <c r="O15" s="45">
        <f t="shared" si="1"/>
        <v>62.836984536082475</v>
      </c>
      <c r="P15" s="10"/>
    </row>
    <row r="16" spans="1:133">
      <c r="A16" s="12"/>
      <c r="B16" s="25">
        <v>335.12</v>
      </c>
      <c r="C16" s="20" t="s">
        <v>18</v>
      </c>
      <c r="D16" s="46">
        <v>33081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33081</v>
      </c>
      <c r="O16" s="47">
        <f t="shared" si="1"/>
        <v>21.31507731958763</v>
      </c>
      <c r="P16" s="9"/>
    </row>
    <row r="17" spans="1:119">
      <c r="A17" s="12"/>
      <c r="B17" s="25">
        <v>335.14</v>
      </c>
      <c r="C17" s="20" t="s">
        <v>19</v>
      </c>
      <c r="D17" s="46">
        <v>1123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1123</v>
      </c>
      <c r="O17" s="47">
        <f t="shared" si="1"/>
        <v>0.72358247422680411</v>
      </c>
      <c r="P17" s="9"/>
    </row>
    <row r="18" spans="1:119">
      <c r="A18" s="12"/>
      <c r="B18" s="25">
        <v>335.15</v>
      </c>
      <c r="C18" s="20" t="s">
        <v>20</v>
      </c>
      <c r="D18" s="46">
        <v>691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691</v>
      </c>
      <c r="O18" s="47">
        <f t="shared" si="1"/>
        <v>0.44523195876288657</v>
      </c>
      <c r="P18" s="9"/>
    </row>
    <row r="19" spans="1:119">
      <c r="A19" s="12"/>
      <c r="B19" s="25">
        <v>335.18</v>
      </c>
      <c r="C19" s="20" t="s">
        <v>21</v>
      </c>
      <c r="D19" s="46">
        <v>49365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49365</v>
      </c>
      <c r="O19" s="47">
        <f t="shared" si="1"/>
        <v>31.807345360824741</v>
      </c>
      <c r="P19" s="9"/>
    </row>
    <row r="20" spans="1:119">
      <c r="A20" s="12"/>
      <c r="B20" s="25">
        <v>335.19</v>
      </c>
      <c r="C20" s="20" t="s">
        <v>29</v>
      </c>
      <c r="D20" s="46">
        <v>13263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13263</v>
      </c>
      <c r="O20" s="47">
        <f t="shared" si="1"/>
        <v>8.545747422680412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SUM(D22:D23)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158252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158252</v>
      </c>
      <c r="O21" s="45">
        <f t="shared" si="1"/>
        <v>101.96649484536083</v>
      </c>
      <c r="P21" s="10"/>
    </row>
    <row r="22" spans="1:119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152297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152297</v>
      </c>
      <c r="O22" s="47">
        <f t="shared" si="1"/>
        <v>98.129510309278345</v>
      </c>
      <c r="P22" s="9"/>
    </row>
    <row r="23" spans="1:119">
      <c r="A23" s="12"/>
      <c r="B23" s="25">
        <v>343.8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5955</v>
      </c>
      <c r="O23" s="47">
        <f t="shared" si="1"/>
        <v>3.8369845360824741</v>
      </c>
      <c r="P23" s="9"/>
    </row>
    <row r="24" spans="1:119" ht="15.75">
      <c r="A24" s="29" t="s">
        <v>27</v>
      </c>
      <c r="B24" s="30"/>
      <c r="C24" s="31"/>
      <c r="D24" s="32">
        <f t="shared" ref="D24:M24" si="7">SUM(D25:D26)</f>
        <v>3519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3519</v>
      </c>
      <c r="O24" s="45">
        <f t="shared" si="1"/>
        <v>2.267396907216495</v>
      </c>
      <c r="P24" s="10"/>
    </row>
    <row r="25" spans="1:119">
      <c r="A25" s="13"/>
      <c r="B25" s="39">
        <v>351.5</v>
      </c>
      <c r="C25" s="21" t="s">
        <v>34</v>
      </c>
      <c r="D25" s="46">
        <v>3255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3255</v>
      </c>
      <c r="O25" s="47">
        <f t="shared" si="1"/>
        <v>2.0972938144329896</v>
      </c>
      <c r="P25" s="9"/>
    </row>
    <row r="26" spans="1:119">
      <c r="A26" s="13"/>
      <c r="B26" s="39">
        <v>359</v>
      </c>
      <c r="C26" s="21" t="s">
        <v>35</v>
      </c>
      <c r="D26" s="46">
        <v>264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264</v>
      </c>
      <c r="O26" s="47">
        <f t="shared" si="1"/>
        <v>0.17010309278350516</v>
      </c>
      <c r="P26" s="9"/>
    </row>
    <row r="27" spans="1:119" ht="15.75">
      <c r="A27" s="29" t="s">
        <v>2</v>
      </c>
      <c r="B27" s="30"/>
      <c r="C27" s="31"/>
      <c r="D27" s="32">
        <f t="shared" ref="D27:M27" si="8">SUM(D28:D29)</f>
        <v>39353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5430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44783</v>
      </c>
      <c r="O27" s="45">
        <f t="shared" si="1"/>
        <v>28.855025773195877</v>
      </c>
      <c r="P27" s="10"/>
    </row>
    <row r="28" spans="1:119">
      <c r="A28" s="12"/>
      <c r="B28" s="25">
        <v>361.1</v>
      </c>
      <c r="C28" s="20" t="s">
        <v>36</v>
      </c>
      <c r="D28" s="46">
        <v>18951</v>
      </c>
      <c r="E28" s="46">
        <v>0</v>
      </c>
      <c r="F28" s="46">
        <v>0</v>
      </c>
      <c r="G28" s="46">
        <v>0</v>
      </c>
      <c r="H28" s="46">
        <v>0</v>
      </c>
      <c r="I28" s="46">
        <v>5430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24381</v>
      </c>
      <c r="O28" s="47">
        <f t="shared" si="1"/>
        <v>15.709407216494846</v>
      </c>
      <c r="P28" s="9"/>
    </row>
    <row r="29" spans="1:119">
      <c r="A29" s="12"/>
      <c r="B29" s="25">
        <v>369.9</v>
      </c>
      <c r="C29" s="20" t="s">
        <v>37</v>
      </c>
      <c r="D29" s="46">
        <v>20402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20402</v>
      </c>
      <c r="O29" s="47">
        <f t="shared" si="1"/>
        <v>13.145618556701031</v>
      </c>
      <c r="P29" s="9"/>
    </row>
    <row r="30" spans="1:119" ht="15.75">
      <c r="A30" s="29" t="s">
        <v>28</v>
      </c>
      <c r="B30" s="30"/>
      <c r="C30" s="31"/>
      <c r="D30" s="32">
        <f t="shared" ref="D30:M30" si="9">SUM(D31:D31)</f>
        <v>6058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6058</v>
      </c>
      <c r="O30" s="45">
        <f t="shared" si="1"/>
        <v>3.9033505154639174</v>
      </c>
      <c r="P30" s="9"/>
    </row>
    <row r="31" spans="1:119" ht="15.75" thickBot="1">
      <c r="A31" s="12"/>
      <c r="B31" s="25">
        <v>382</v>
      </c>
      <c r="C31" s="20" t="s">
        <v>45</v>
      </c>
      <c r="D31" s="46">
        <v>6058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6058</v>
      </c>
      <c r="O31" s="47">
        <f t="shared" si="1"/>
        <v>3.9033505154639174</v>
      </c>
      <c r="P31" s="9"/>
    </row>
    <row r="32" spans="1:119" ht="16.5" thickBot="1">
      <c r="A32" s="14" t="s">
        <v>32</v>
      </c>
      <c r="B32" s="23"/>
      <c r="C32" s="22"/>
      <c r="D32" s="15">
        <f t="shared" ref="D32:M32" si="10">SUM(D5,D13,D15,D21,D24,D27,D30)</f>
        <v>1104844</v>
      </c>
      <c r="E32" s="15">
        <f t="shared" si="10"/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163682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1268526</v>
      </c>
      <c r="O32" s="38">
        <f t="shared" si="1"/>
        <v>817.34922680412376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51" t="s">
        <v>44</v>
      </c>
      <c r="M34" s="51"/>
      <c r="N34" s="51"/>
      <c r="O34" s="43">
        <v>1552</v>
      </c>
    </row>
    <row r="35" spans="1: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  <row r="36" spans="1:15" ht="15.75" thickBot="1">
      <c r="A36" s="55" t="s">
        <v>51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863077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863077</v>
      </c>
      <c r="O5" s="33">
        <f t="shared" ref="O5:O34" si="1">(N5/O$36)</f>
        <v>551.83951406649612</v>
      </c>
      <c r="P5" s="6"/>
    </row>
    <row r="6" spans="1:133">
      <c r="A6" s="12"/>
      <c r="B6" s="25">
        <v>311</v>
      </c>
      <c r="C6" s="20" t="s">
        <v>1</v>
      </c>
      <c r="D6" s="46">
        <v>556554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556554</v>
      </c>
      <c r="O6" s="47">
        <f t="shared" si="1"/>
        <v>355.85294117647061</v>
      </c>
      <c r="P6" s="9"/>
    </row>
    <row r="7" spans="1:133">
      <c r="A7" s="12"/>
      <c r="B7" s="25">
        <v>312.41000000000003</v>
      </c>
      <c r="C7" s="20" t="s">
        <v>9</v>
      </c>
      <c r="D7" s="46">
        <v>45049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45049</v>
      </c>
      <c r="O7" s="47">
        <f t="shared" si="1"/>
        <v>28.803708439897697</v>
      </c>
      <c r="P7" s="9"/>
    </row>
    <row r="8" spans="1:133">
      <c r="A8" s="12"/>
      <c r="B8" s="25">
        <v>312.60000000000002</v>
      </c>
      <c r="C8" s="20" t="s">
        <v>10</v>
      </c>
      <c r="D8" s="46">
        <v>105936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105936</v>
      </c>
      <c r="O8" s="47">
        <f t="shared" si="1"/>
        <v>67.734015345268546</v>
      </c>
      <c r="P8" s="9"/>
    </row>
    <row r="9" spans="1:133">
      <c r="A9" s="12"/>
      <c r="B9" s="25">
        <v>314.10000000000002</v>
      </c>
      <c r="C9" s="20" t="s">
        <v>11</v>
      </c>
      <c r="D9" s="46">
        <v>78047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78047</v>
      </c>
      <c r="O9" s="47">
        <f t="shared" si="1"/>
        <v>49.902173913043477</v>
      </c>
      <c r="P9" s="9"/>
    </row>
    <row r="10" spans="1:133">
      <c r="A10" s="12"/>
      <c r="B10" s="25">
        <v>314.7</v>
      </c>
      <c r="C10" s="20" t="s">
        <v>12</v>
      </c>
      <c r="D10" s="46">
        <v>10417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10417</v>
      </c>
      <c r="O10" s="47">
        <f t="shared" si="1"/>
        <v>6.6604859335038364</v>
      </c>
      <c r="P10" s="9"/>
    </row>
    <row r="11" spans="1:133">
      <c r="A11" s="12"/>
      <c r="B11" s="25">
        <v>315</v>
      </c>
      <c r="C11" s="20" t="s">
        <v>13</v>
      </c>
      <c r="D11" s="46">
        <v>60747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60747</v>
      </c>
      <c r="O11" s="47">
        <f t="shared" si="1"/>
        <v>38.840792838874677</v>
      </c>
      <c r="P11" s="9"/>
    </row>
    <row r="12" spans="1:133">
      <c r="A12" s="12"/>
      <c r="B12" s="25">
        <v>316</v>
      </c>
      <c r="C12" s="20" t="s">
        <v>14</v>
      </c>
      <c r="D12" s="46">
        <v>6327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6327</v>
      </c>
      <c r="O12" s="47">
        <f t="shared" si="1"/>
        <v>4.0453964194373402</v>
      </c>
      <c r="P12" s="9"/>
    </row>
    <row r="13" spans="1:133" ht="15.75">
      <c r="A13" s="29" t="s">
        <v>60</v>
      </c>
      <c r="B13" s="30"/>
      <c r="C13" s="31"/>
      <c r="D13" s="32">
        <f t="shared" ref="D13:M13" si="3">SUM(D14:D14)</f>
        <v>99225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99225</v>
      </c>
      <c r="O13" s="45">
        <f t="shared" si="1"/>
        <v>63.443094629156008</v>
      </c>
      <c r="P13" s="10"/>
    </row>
    <row r="14" spans="1:133">
      <c r="A14" s="12"/>
      <c r="B14" s="25">
        <v>323.10000000000002</v>
      </c>
      <c r="C14" s="20" t="s">
        <v>16</v>
      </c>
      <c r="D14" s="46">
        <v>99225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99225</v>
      </c>
      <c r="O14" s="47">
        <f t="shared" si="1"/>
        <v>63.443094629156008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219776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219776</v>
      </c>
      <c r="O15" s="45">
        <f t="shared" si="1"/>
        <v>140.52173913043478</v>
      </c>
      <c r="P15" s="10"/>
    </row>
    <row r="16" spans="1:133">
      <c r="A16" s="12"/>
      <c r="B16" s="25">
        <v>334.9</v>
      </c>
      <c r="C16" s="20" t="s">
        <v>49</v>
      </c>
      <c r="D16" s="46">
        <v>114476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114476</v>
      </c>
      <c r="O16" s="47">
        <f t="shared" si="1"/>
        <v>73.19437340153452</v>
      </c>
      <c r="P16" s="9"/>
    </row>
    <row r="17" spans="1:16">
      <c r="A17" s="12"/>
      <c r="B17" s="25">
        <v>335.12</v>
      </c>
      <c r="C17" s="20" t="s">
        <v>18</v>
      </c>
      <c r="D17" s="46">
        <v>34200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34200</v>
      </c>
      <c r="O17" s="47">
        <f t="shared" si="1"/>
        <v>21.867007672634273</v>
      </c>
      <c r="P17" s="9"/>
    </row>
    <row r="18" spans="1:16">
      <c r="A18" s="12"/>
      <c r="B18" s="25">
        <v>335.14</v>
      </c>
      <c r="C18" s="20" t="s">
        <v>19</v>
      </c>
      <c r="D18" s="46">
        <v>2107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2107</v>
      </c>
      <c r="O18" s="47">
        <f t="shared" si="1"/>
        <v>1.3471867007672633</v>
      </c>
      <c r="P18" s="9"/>
    </row>
    <row r="19" spans="1:16">
      <c r="A19" s="12"/>
      <c r="B19" s="25">
        <v>335.15</v>
      </c>
      <c r="C19" s="20" t="s">
        <v>20</v>
      </c>
      <c r="D19" s="46">
        <v>-26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-26</v>
      </c>
      <c r="O19" s="47">
        <f t="shared" si="1"/>
        <v>-1.6624040920716114E-2</v>
      </c>
      <c r="P19" s="9"/>
    </row>
    <row r="20" spans="1:16">
      <c r="A20" s="12"/>
      <c r="B20" s="25">
        <v>335.18</v>
      </c>
      <c r="C20" s="20" t="s">
        <v>21</v>
      </c>
      <c r="D20" s="46">
        <v>56260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56260</v>
      </c>
      <c r="O20" s="47">
        <f t="shared" si="1"/>
        <v>35.971867007672635</v>
      </c>
      <c r="P20" s="9"/>
    </row>
    <row r="21" spans="1:16">
      <c r="A21" s="12"/>
      <c r="B21" s="25">
        <v>335.19</v>
      </c>
      <c r="C21" s="20" t="s">
        <v>29</v>
      </c>
      <c r="D21" s="46">
        <v>12759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12759</v>
      </c>
      <c r="O21" s="47">
        <f t="shared" si="1"/>
        <v>8.1579283887468037</v>
      </c>
      <c r="P21" s="9"/>
    </row>
    <row r="22" spans="1:16" ht="15.75">
      <c r="A22" s="29" t="s">
        <v>26</v>
      </c>
      <c r="B22" s="30"/>
      <c r="C22" s="31"/>
      <c r="D22" s="32">
        <f t="shared" ref="D22:M22" si="6">SUM(D23:D24)</f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185374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4" si="7">SUM(D22:M22)</f>
        <v>185374</v>
      </c>
      <c r="O22" s="45">
        <f t="shared" si="1"/>
        <v>118.52557544757033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177564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177564</v>
      </c>
      <c r="O23" s="47">
        <f t="shared" si="1"/>
        <v>113.53196930946291</v>
      </c>
      <c r="P23" s="9"/>
    </row>
    <row r="24" spans="1:16">
      <c r="A24" s="12"/>
      <c r="B24" s="25">
        <v>343.8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7810</v>
      </c>
      <c r="O24" s="47">
        <f t="shared" si="1"/>
        <v>4.9936061381074168</v>
      </c>
      <c r="P24" s="9"/>
    </row>
    <row r="25" spans="1:16" ht="15.75">
      <c r="A25" s="29" t="s">
        <v>27</v>
      </c>
      <c r="B25" s="30"/>
      <c r="C25" s="31"/>
      <c r="D25" s="32">
        <f t="shared" ref="D25:M25" si="8">SUM(D26:D27)</f>
        <v>5568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7"/>
        <v>5568</v>
      </c>
      <c r="O25" s="45">
        <f t="shared" si="1"/>
        <v>3.5601023017902813</v>
      </c>
      <c r="P25" s="10"/>
    </row>
    <row r="26" spans="1:16">
      <c r="A26" s="13"/>
      <c r="B26" s="39">
        <v>351.9</v>
      </c>
      <c r="C26" s="21" t="s">
        <v>61</v>
      </c>
      <c r="D26" s="46">
        <v>5230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5230</v>
      </c>
      <c r="O26" s="47">
        <f t="shared" si="1"/>
        <v>3.343989769820972</v>
      </c>
      <c r="P26" s="9"/>
    </row>
    <row r="27" spans="1:16">
      <c r="A27" s="13"/>
      <c r="B27" s="39">
        <v>359</v>
      </c>
      <c r="C27" s="21" t="s">
        <v>35</v>
      </c>
      <c r="D27" s="46">
        <v>338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338</v>
      </c>
      <c r="O27" s="47">
        <f t="shared" si="1"/>
        <v>0.21611253196930946</v>
      </c>
      <c r="P27" s="9"/>
    </row>
    <row r="28" spans="1:16" ht="15.75">
      <c r="A28" s="29" t="s">
        <v>2</v>
      </c>
      <c r="B28" s="30"/>
      <c r="C28" s="31"/>
      <c r="D28" s="32">
        <f t="shared" ref="D28:M28" si="9">SUM(D29:D30)</f>
        <v>34547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10303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7"/>
        <v>44850</v>
      </c>
      <c r="O28" s="45">
        <f t="shared" si="1"/>
        <v>28.676470588235293</v>
      </c>
      <c r="P28" s="10"/>
    </row>
    <row r="29" spans="1:16">
      <c r="A29" s="12"/>
      <c r="B29" s="25">
        <v>361.1</v>
      </c>
      <c r="C29" s="20" t="s">
        <v>36</v>
      </c>
      <c r="D29" s="46">
        <v>13506</v>
      </c>
      <c r="E29" s="46">
        <v>0</v>
      </c>
      <c r="F29" s="46">
        <v>0</v>
      </c>
      <c r="G29" s="46">
        <v>0</v>
      </c>
      <c r="H29" s="46">
        <v>0</v>
      </c>
      <c r="I29" s="46">
        <v>10230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23736</v>
      </c>
      <c r="O29" s="47">
        <f t="shared" si="1"/>
        <v>15.176470588235293</v>
      </c>
      <c r="P29" s="9"/>
    </row>
    <row r="30" spans="1:16">
      <c r="A30" s="12"/>
      <c r="B30" s="25">
        <v>369.9</v>
      </c>
      <c r="C30" s="20" t="s">
        <v>37</v>
      </c>
      <c r="D30" s="46">
        <v>21041</v>
      </c>
      <c r="E30" s="46">
        <v>0</v>
      </c>
      <c r="F30" s="46">
        <v>0</v>
      </c>
      <c r="G30" s="46">
        <v>0</v>
      </c>
      <c r="H30" s="46">
        <v>0</v>
      </c>
      <c r="I30" s="46">
        <v>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21114</v>
      </c>
      <c r="O30" s="47">
        <f t="shared" si="1"/>
        <v>13.5</v>
      </c>
      <c r="P30" s="9"/>
    </row>
    <row r="31" spans="1:16" ht="15.75">
      <c r="A31" s="29" t="s">
        <v>28</v>
      </c>
      <c r="B31" s="30"/>
      <c r="C31" s="31"/>
      <c r="D31" s="32">
        <f t="shared" ref="D31:M31" si="10">SUM(D32:D33)</f>
        <v>6000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274347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7"/>
        <v>280347</v>
      </c>
      <c r="O31" s="45">
        <f t="shared" si="1"/>
        <v>179.25</v>
      </c>
      <c r="P31" s="9"/>
    </row>
    <row r="32" spans="1:16">
      <c r="A32" s="12"/>
      <c r="B32" s="25">
        <v>382</v>
      </c>
      <c r="C32" s="20" t="s">
        <v>45</v>
      </c>
      <c r="D32" s="46">
        <v>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6000</v>
      </c>
      <c r="O32" s="47">
        <f t="shared" si="1"/>
        <v>3.836317135549872</v>
      </c>
      <c r="P32" s="9"/>
    </row>
    <row r="33" spans="1:119" ht="15.75" thickBot="1">
      <c r="A33" s="12"/>
      <c r="B33" s="25">
        <v>389.3</v>
      </c>
      <c r="C33" s="20" t="s">
        <v>62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274347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274347</v>
      </c>
      <c r="O33" s="47">
        <f t="shared" si="1"/>
        <v>175.41368286445012</v>
      </c>
      <c r="P33" s="9"/>
    </row>
    <row r="34" spans="1:119" ht="16.5" thickBot="1">
      <c r="A34" s="14" t="s">
        <v>32</v>
      </c>
      <c r="B34" s="23"/>
      <c r="C34" s="22"/>
      <c r="D34" s="15">
        <f t="shared" ref="D34:M34" si="11">SUM(D5,D13,D15,D22,D25,D28,D31)</f>
        <v>1228193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470024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1698217</v>
      </c>
      <c r="O34" s="38">
        <f t="shared" si="1"/>
        <v>1085.8164961636828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63</v>
      </c>
      <c r="M36" s="51"/>
      <c r="N36" s="51"/>
      <c r="O36" s="43">
        <v>1564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101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102</v>
      </c>
      <c r="N4" s="35" t="s">
        <v>8</v>
      </c>
      <c r="O4" s="35" t="s">
        <v>103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 t="shared" ref="D5:N5" si="0">SUM(D6:D12)</f>
        <v>953465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953465</v>
      </c>
      <c r="P5" s="33">
        <f t="shared" ref="P5:P33" si="1">(O5/P$35)</f>
        <v>659.38105117565703</v>
      </c>
      <c r="Q5" s="6"/>
    </row>
    <row r="6" spans="1:134">
      <c r="A6" s="12"/>
      <c r="B6" s="25">
        <v>311</v>
      </c>
      <c r="C6" s="20" t="s">
        <v>1</v>
      </c>
      <c r="D6" s="46">
        <v>500180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500180</v>
      </c>
      <c r="P6" s="47">
        <f t="shared" si="1"/>
        <v>345.90594744121717</v>
      </c>
      <c r="Q6" s="9"/>
    </row>
    <row r="7" spans="1:134">
      <c r="A7" s="12"/>
      <c r="B7" s="25">
        <v>312.41000000000003</v>
      </c>
      <c r="C7" s="20" t="s">
        <v>105</v>
      </c>
      <c r="D7" s="46">
        <v>42774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42774</v>
      </c>
      <c r="P7" s="47">
        <f t="shared" si="1"/>
        <v>29.580912863070541</v>
      </c>
      <c r="Q7" s="9"/>
    </row>
    <row r="8" spans="1:134">
      <c r="A8" s="12"/>
      <c r="B8" s="25">
        <v>312.43</v>
      </c>
      <c r="C8" s="20" t="s">
        <v>106</v>
      </c>
      <c r="D8" s="46">
        <v>28408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28408</v>
      </c>
      <c r="P8" s="47">
        <f t="shared" si="1"/>
        <v>19.645919778699863</v>
      </c>
      <c r="Q8" s="9"/>
    </row>
    <row r="9" spans="1:134">
      <c r="A9" s="12"/>
      <c r="B9" s="25">
        <v>312.63</v>
      </c>
      <c r="C9" s="20" t="s">
        <v>107</v>
      </c>
      <c r="D9" s="46">
        <v>180124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180124</v>
      </c>
      <c r="P9" s="47">
        <f t="shared" si="1"/>
        <v>124.56708160442601</v>
      </c>
      <c r="Q9" s="9"/>
    </row>
    <row r="10" spans="1:134">
      <c r="A10" s="12"/>
      <c r="B10" s="25">
        <v>314.10000000000002</v>
      </c>
      <c r="C10" s="20" t="s">
        <v>11</v>
      </c>
      <c r="D10" s="46">
        <v>103460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103460</v>
      </c>
      <c r="P10" s="47">
        <f t="shared" si="1"/>
        <v>71.5491009681881</v>
      </c>
      <c r="Q10" s="9"/>
    </row>
    <row r="11" spans="1:134">
      <c r="A11" s="12"/>
      <c r="B11" s="25">
        <v>314.7</v>
      </c>
      <c r="C11" s="20" t="s">
        <v>12</v>
      </c>
      <c r="D11" s="46">
        <v>9582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9582</v>
      </c>
      <c r="P11" s="47">
        <f t="shared" si="1"/>
        <v>6.6265560165975108</v>
      </c>
      <c r="Q11" s="9"/>
    </row>
    <row r="12" spans="1:134">
      <c r="A12" s="12"/>
      <c r="B12" s="25">
        <v>315.10000000000002</v>
      </c>
      <c r="C12" s="20" t="s">
        <v>108</v>
      </c>
      <c r="D12" s="46">
        <v>88937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88937</v>
      </c>
      <c r="P12" s="47">
        <f t="shared" si="1"/>
        <v>61.505532503457815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111385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111385</v>
      </c>
      <c r="P13" s="45">
        <f t="shared" si="1"/>
        <v>77.029737206085755</v>
      </c>
      <c r="Q13" s="10"/>
    </row>
    <row r="14" spans="1:134">
      <c r="A14" s="12"/>
      <c r="B14" s="25">
        <v>323.10000000000002</v>
      </c>
      <c r="C14" s="20" t="s">
        <v>16</v>
      </c>
      <c r="D14" s="46">
        <v>111385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111385</v>
      </c>
      <c r="P14" s="47">
        <f t="shared" si="1"/>
        <v>77.029737206085755</v>
      </c>
      <c r="Q14" s="9"/>
    </row>
    <row r="15" spans="1:134" ht="15.75">
      <c r="A15" s="29" t="s">
        <v>109</v>
      </c>
      <c r="B15" s="30"/>
      <c r="C15" s="31"/>
      <c r="D15" s="32">
        <f t="shared" ref="D15:N15" si="5">SUM(D16:D22)</f>
        <v>698700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698700</v>
      </c>
      <c r="P15" s="45">
        <f t="shared" si="1"/>
        <v>483.19502074688796</v>
      </c>
      <c r="Q15" s="10"/>
    </row>
    <row r="16" spans="1:134">
      <c r="A16" s="12"/>
      <c r="B16" s="25">
        <v>331.51</v>
      </c>
      <c r="C16" s="20" t="s">
        <v>112</v>
      </c>
      <c r="D16" s="46">
        <v>522691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522691</v>
      </c>
      <c r="P16" s="47">
        <f t="shared" si="1"/>
        <v>361.47372060857538</v>
      </c>
      <c r="Q16" s="9"/>
    </row>
    <row r="17" spans="1:17">
      <c r="A17" s="12"/>
      <c r="B17" s="25">
        <v>335.14</v>
      </c>
      <c r="C17" s="20" t="s">
        <v>69</v>
      </c>
      <c r="D17" s="46">
        <v>1553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1553</v>
      </c>
      <c r="P17" s="47">
        <f t="shared" si="1"/>
        <v>1.0739972337482711</v>
      </c>
      <c r="Q17" s="9"/>
    </row>
    <row r="18" spans="1:17">
      <c r="A18" s="12"/>
      <c r="B18" s="25">
        <v>335.15</v>
      </c>
      <c r="C18" s="20" t="s">
        <v>70</v>
      </c>
      <c r="D18" s="46">
        <v>1241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1241</v>
      </c>
      <c r="P18" s="47">
        <f t="shared" si="1"/>
        <v>0.85822959889349926</v>
      </c>
      <c r="Q18" s="9"/>
    </row>
    <row r="19" spans="1:17">
      <c r="A19" s="12"/>
      <c r="B19" s="25">
        <v>335.18</v>
      </c>
      <c r="C19" s="20" t="s">
        <v>110</v>
      </c>
      <c r="D19" s="46">
        <v>76808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76808</v>
      </c>
      <c r="P19" s="47">
        <f t="shared" si="1"/>
        <v>53.117565698478565</v>
      </c>
      <c r="Q19" s="9"/>
    </row>
    <row r="20" spans="1:17">
      <c r="A20" s="12"/>
      <c r="B20" s="25">
        <v>335.19</v>
      </c>
      <c r="C20" s="20" t="s">
        <v>72</v>
      </c>
      <c r="D20" s="46">
        <v>13179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13179</v>
      </c>
      <c r="P20" s="47">
        <f t="shared" si="1"/>
        <v>9.114107883817427</v>
      </c>
      <c r="Q20" s="9"/>
    </row>
    <row r="21" spans="1:17">
      <c r="A21" s="12"/>
      <c r="B21" s="25">
        <v>335.48</v>
      </c>
      <c r="C21" s="20" t="s">
        <v>56</v>
      </c>
      <c r="D21" s="46">
        <v>31717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2" si="7">SUM(D21:N21)</f>
        <v>31717</v>
      </c>
      <c r="P21" s="47">
        <f t="shared" si="1"/>
        <v>21.934301521438449</v>
      </c>
      <c r="Q21" s="9"/>
    </row>
    <row r="22" spans="1:17">
      <c r="A22" s="12"/>
      <c r="B22" s="25">
        <v>335.9</v>
      </c>
      <c r="C22" s="20" t="s">
        <v>76</v>
      </c>
      <c r="D22" s="46">
        <v>51511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51511</v>
      </c>
      <c r="P22" s="47">
        <f t="shared" si="1"/>
        <v>35.623098201936379</v>
      </c>
      <c r="Q22" s="9"/>
    </row>
    <row r="23" spans="1:17" ht="15.75">
      <c r="A23" s="29" t="s">
        <v>26</v>
      </c>
      <c r="B23" s="30"/>
      <c r="C23" s="31"/>
      <c r="D23" s="32">
        <f t="shared" ref="D23:N23" si="8">SUM(D24:D25)</f>
        <v>0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289932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289932</v>
      </c>
      <c r="P23" s="45">
        <f t="shared" si="1"/>
        <v>200.50622406639005</v>
      </c>
      <c r="Q23" s="10"/>
    </row>
    <row r="24" spans="1:17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278302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5" si="9">SUM(D24:N24)</f>
        <v>278302</v>
      </c>
      <c r="P24" s="47">
        <f t="shared" si="1"/>
        <v>192.46334716459197</v>
      </c>
      <c r="Q24" s="9"/>
    </row>
    <row r="25" spans="1:17">
      <c r="A25" s="12"/>
      <c r="B25" s="25">
        <v>343.8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11630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11630</v>
      </c>
      <c r="P25" s="47">
        <f t="shared" si="1"/>
        <v>8.0428769017980635</v>
      </c>
      <c r="Q25" s="9"/>
    </row>
    <row r="26" spans="1:17" ht="15.75">
      <c r="A26" s="29" t="s">
        <v>27</v>
      </c>
      <c r="B26" s="30"/>
      <c r="C26" s="31"/>
      <c r="D26" s="32">
        <f t="shared" ref="D26:N26" si="10">SUM(D27:D27)</f>
        <v>4036</v>
      </c>
      <c r="E26" s="32">
        <f t="shared" si="10"/>
        <v>0</v>
      </c>
      <c r="F26" s="32">
        <f t="shared" si="10"/>
        <v>0</v>
      </c>
      <c r="G26" s="32">
        <f t="shared" si="10"/>
        <v>0</v>
      </c>
      <c r="H26" s="32">
        <f t="shared" si="10"/>
        <v>0</v>
      </c>
      <c r="I26" s="32">
        <f t="shared" si="10"/>
        <v>0</v>
      </c>
      <c r="J26" s="32">
        <f t="shared" si="10"/>
        <v>0</v>
      </c>
      <c r="K26" s="32">
        <f t="shared" si="10"/>
        <v>0</v>
      </c>
      <c r="L26" s="32">
        <f t="shared" si="10"/>
        <v>0</v>
      </c>
      <c r="M26" s="32">
        <f t="shared" si="10"/>
        <v>0</v>
      </c>
      <c r="N26" s="32">
        <f t="shared" si="10"/>
        <v>0</v>
      </c>
      <c r="O26" s="32">
        <f>SUM(D26:N26)</f>
        <v>4036</v>
      </c>
      <c r="P26" s="45">
        <f t="shared" si="1"/>
        <v>2.7911479944674964</v>
      </c>
      <c r="Q26" s="10"/>
    </row>
    <row r="27" spans="1:17">
      <c r="A27" s="13"/>
      <c r="B27" s="39">
        <v>359</v>
      </c>
      <c r="C27" s="21" t="s">
        <v>35</v>
      </c>
      <c r="D27" s="46">
        <v>4036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11">SUM(D27:N27)</f>
        <v>4036</v>
      </c>
      <c r="P27" s="47">
        <f t="shared" si="1"/>
        <v>2.7911479944674964</v>
      </c>
      <c r="Q27" s="9"/>
    </row>
    <row r="28" spans="1:17" ht="15.75">
      <c r="A28" s="29" t="s">
        <v>2</v>
      </c>
      <c r="B28" s="30"/>
      <c r="C28" s="31"/>
      <c r="D28" s="32">
        <f t="shared" ref="D28:N28" si="12">SUM(D29:D30)</f>
        <v>13492</v>
      </c>
      <c r="E28" s="32">
        <f t="shared" si="12"/>
        <v>0</v>
      </c>
      <c r="F28" s="32">
        <f t="shared" si="12"/>
        <v>0</v>
      </c>
      <c r="G28" s="32">
        <f t="shared" si="12"/>
        <v>0</v>
      </c>
      <c r="H28" s="32">
        <f t="shared" si="12"/>
        <v>0</v>
      </c>
      <c r="I28" s="32">
        <f t="shared" si="12"/>
        <v>1110</v>
      </c>
      <c r="J28" s="32">
        <f t="shared" si="12"/>
        <v>0</v>
      </c>
      <c r="K28" s="32">
        <f t="shared" si="12"/>
        <v>0</v>
      </c>
      <c r="L28" s="32">
        <f t="shared" si="12"/>
        <v>0</v>
      </c>
      <c r="M28" s="32">
        <f t="shared" si="12"/>
        <v>0</v>
      </c>
      <c r="N28" s="32">
        <f t="shared" si="12"/>
        <v>0</v>
      </c>
      <c r="O28" s="32">
        <f>SUM(D28:N28)</f>
        <v>14602</v>
      </c>
      <c r="P28" s="45">
        <f t="shared" si="1"/>
        <v>10.09820193637621</v>
      </c>
      <c r="Q28" s="10"/>
    </row>
    <row r="29" spans="1:17">
      <c r="A29" s="12"/>
      <c r="B29" s="25">
        <v>361.1</v>
      </c>
      <c r="C29" s="20" t="s">
        <v>36</v>
      </c>
      <c r="D29" s="46">
        <v>1898</v>
      </c>
      <c r="E29" s="46">
        <v>0</v>
      </c>
      <c r="F29" s="46">
        <v>0</v>
      </c>
      <c r="G29" s="46">
        <v>0</v>
      </c>
      <c r="H29" s="46">
        <v>0</v>
      </c>
      <c r="I29" s="46">
        <v>1110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3008</v>
      </c>
      <c r="P29" s="47">
        <f t="shared" si="1"/>
        <v>2.0802213001383127</v>
      </c>
      <c r="Q29" s="9"/>
    </row>
    <row r="30" spans="1:17">
      <c r="A30" s="12"/>
      <c r="B30" s="25">
        <v>369.9</v>
      </c>
      <c r="C30" s="20" t="s">
        <v>37</v>
      </c>
      <c r="D30" s="46">
        <v>11594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2" si="13">SUM(D30:N30)</f>
        <v>11594</v>
      </c>
      <c r="P30" s="47">
        <f t="shared" si="1"/>
        <v>8.0179806362378976</v>
      </c>
      <c r="Q30" s="9"/>
    </row>
    <row r="31" spans="1:17" ht="15.75">
      <c r="A31" s="29" t="s">
        <v>28</v>
      </c>
      <c r="B31" s="30"/>
      <c r="C31" s="31"/>
      <c r="D31" s="32">
        <f t="shared" ref="D31:N31" si="14">SUM(D32:D32)</f>
        <v>8250</v>
      </c>
      <c r="E31" s="32">
        <f t="shared" si="14"/>
        <v>0</v>
      </c>
      <c r="F31" s="32">
        <f t="shared" si="14"/>
        <v>0</v>
      </c>
      <c r="G31" s="32">
        <f t="shared" si="14"/>
        <v>0</v>
      </c>
      <c r="H31" s="32">
        <f t="shared" si="14"/>
        <v>0</v>
      </c>
      <c r="I31" s="32">
        <f t="shared" si="14"/>
        <v>0</v>
      </c>
      <c r="J31" s="32">
        <f t="shared" si="14"/>
        <v>0</v>
      </c>
      <c r="K31" s="32">
        <f t="shared" si="14"/>
        <v>0</v>
      </c>
      <c r="L31" s="32">
        <f t="shared" si="14"/>
        <v>0</v>
      </c>
      <c r="M31" s="32">
        <f t="shared" si="14"/>
        <v>0</v>
      </c>
      <c r="N31" s="32">
        <f t="shared" si="14"/>
        <v>0</v>
      </c>
      <c r="O31" s="32">
        <f t="shared" si="13"/>
        <v>8250</v>
      </c>
      <c r="P31" s="45">
        <f t="shared" si="1"/>
        <v>5.7053941908713695</v>
      </c>
      <c r="Q31" s="9"/>
    </row>
    <row r="32" spans="1:17" ht="15.75" thickBot="1">
      <c r="A32" s="12"/>
      <c r="B32" s="25">
        <v>381</v>
      </c>
      <c r="C32" s="20" t="s">
        <v>57</v>
      </c>
      <c r="D32" s="46">
        <v>8250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8250</v>
      </c>
      <c r="P32" s="47">
        <f t="shared" si="1"/>
        <v>5.7053941908713695</v>
      </c>
      <c r="Q32" s="9"/>
    </row>
    <row r="33" spans="1:120" ht="16.5" thickBot="1">
      <c r="A33" s="14" t="s">
        <v>32</v>
      </c>
      <c r="B33" s="23"/>
      <c r="C33" s="22"/>
      <c r="D33" s="15">
        <f t="shared" ref="D33:N33" si="15">SUM(D5,D13,D15,D23,D26,D28,D31)</f>
        <v>1789328</v>
      </c>
      <c r="E33" s="15">
        <f t="shared" si="15"/>
        <v>0</v>
      </c>
      <c r="F33" s="15">
        <f t="shared" si="15"/>
        <v>0</v>
      </c>
      <c r="G33" s="15">
        <f t="shared" si="15"/>
        <v>0</v>
      </c>
      <c r="H33" s="15">
        <f t="shared" si="15"/>
        <v>0</v>
      </c>
      <c r="I33" s="15">
        <f t="shared" si="15"/>
        <v>291042</v>
      </c>
      <c r="J33" s="15">
        <f t="shared" si="15"/>
        <v>0</v>
      </c>
      <c r="K33" s="15">
        <f t="shared" si="15"/>
        <v>0</v>
      </c>
      <c r="L33" s="15">
        <f t="shared" si="15"/>
        <v>0</v>
      </c>
      <c r="M33" s="15">
        <f t="shared" si="15"/>
        <v>0</v>
      </c>
      <c r="N33" s="15">
        <f t="shared" si="15"/>
        <v>0</v>
      </c>
      <c r="O33" s="15">
        <f>SUM(D33:N33)</f>
        <v>2080370</v>
      </c>
      <c r="P33" s="38">
        <f t="shared" si="1"/>
        <v>1438.7067773167357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51" t="s">
        <v>113</v>
      </c>
      <c r="N35" s="51"/>
      <c r="O35" s="51"/>
      <c r="P35" s="43">
        <v>1446</v>
      </c>
    </row>
    <row r="36" spans="1:120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  <row r="37" spans="1:120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1"/>
      <c r="M3" s="72"/>
      <c r="N3" s="36"/>
      <c r="O3" s="37"/>
      <c r="P3" s="73" t="s">
        <v>101</v>
      </c>
      <c r="Q3" s="11"/>
      <c r="R3"/>
    </row>
    <row r="4" spans="1:134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102</v>
      </c>
      <c r="N4" s="35" t="s">
        <v>8</v>
      </c>
      <c r="O4" s="35" t="s">
        <v>103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104</v>
      </c>
      <c r="B5" s="26"/>
      <c r="C5" s="26"/>
      <c r="D5" s="27">
        <f t="shared" ref="D5:N5" si="0">SUM(D6:D12)</f>
        <v>881996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881996</v>
      </c>
      <c r="P5" s="33">
        <f t="shared" ref="P5:P36" si="1">(O5/P$38)</f>
        <v>611.22383922383926</v>
      </c>
      <c r="Q5" s="6"/>
    </row>
    <row r="6" spans="1:134">
      <c r="A6" s="12"/>
      <c r="B6" s="25">
        <v>311</v>
      </c>
      <c r="C6" s="20" t="s">
        <v>1</v>
      </c>
      <c r="D6" s="46">
        <v>476074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476074</v>
      </c>
      <c r="P6" s="47">
        <f t="shared" si="1"/>
        <v>329.9196119196119</v>
      </c>
      <c r="Q6" s="9"/>
    </row>
    <row r="7" spans="1:134">
      <c r="A7" s="12"/>
      <c r="B7" s="25">
        <v>312.41000000000003</v>
      </c>
      <c r="C7" s="20" t="s">
        <v>105</v>
      </c>
      <c r="D7" s="46">
        <v>41520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41520</v>
      </c>
      <c r="P7" s="47">
        <f t="shared" si="1"/>
        <v>28.773388773388774</v>
      </c>
      <c r="Q7" s="9"/>
    </row>
    <row r="8" spans="1:134">
      <c r="A8" s="12"/>
      <c r="B8" s="25">
        <v>312.43</v>
      </c>
      <c r="C8" s="20" t="s">
        <v>106</v>
      </c>
      <c r="D8" s="46">
        <v>28047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28047</v>
      </c>
      <c r="P8" s="47">
        <f t="shared" si="1"/>
        <v>19.436590436590436</v>
      </c>
      <c r="Q8" s="9"/>
    </row>
    <row r="9" spans="1:134">
      <c r="A9" s="12"/>
      <c r="B9" s="25">
        <v>312.63</v>
      </c>
      <c r="C9" s="20" t="s">
        <v>107</v>
      </c>
      <c r="D9" s="46">
        <v>140294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140294</v>
      </c>
      <c r="P9" s="47">
        <f t="shared" si="1"/>
        <v>97.223839223839221</v>
      </c>
      <c r="Q9" s="9"/>
    </row>
    <row r="10" spans="1:134">
      <c r="A10" s="12"/>
      <c r="B10" s="25">
        <v>314.10000000000002</v>
      </c>
      <c r="C10" s="20" t="s">
        <v>11</v>
      </c>
      <c r="D10" s="46">
        <v>98700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98700</v>
      </c>
      <c r="P10" s="47">
        <f t="shared" si="1"/>
        <v>68.399168399168403</v>
      </c>
      <c r="Q10" s="9"/>
    </row>
    <row r="11" spans="1:134">
      <c r="A11" s="12"/>
      <c r="B11" s="25">
        <v>314.7</v>
      </c>
      <c r="C11" s="20" t="s">
        <v>12</v>
      </c>
      <c r="D11" s="46">
        <v>7082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7082</v>
      </c>
      <c r="P11" s="47">
        <f t="shared" si="1"/>
        <v>4.9078309078309079</v>
      </c>
      <c r="Q11" s="9"/>
    </row>
    <row r="12" spans="1:134">
      <c r="A12" s="12"/>
      <c r="B12" s="25">
        <v>315.10000000000002</v>
      </c>
      <c r="C12" s="20" t="s">
        <v>108</v>
      </c>
      <c r="D12" s="46">
        <v>90279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90279</v>
      </c>
      <c r="P12" s="47">
        <f t="shared" si="1"/>
        <v>62.563409563409564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SUM(D14:D14)</f>
        <v>100100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100100</v>
      </c>
      <c r="P13" s="45">
        <f t="shared" si="1"/>
        <v>69.369369369369366</v>
      </c>
      <c r="Q13" s="10"/>
    </row>
    <row r="14" spans="1:134">
      <c r="A14" s="12"/>
      <c r="B14" s="25">
        <v>323.10000000000002</v>
      </c>
      <c r="C14" s="20" t="s">
        <v>16</v>
      </c>
      <c r="D14" s="46">
        <v>100100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100100</v>
      </c>
      <c r="P14" s="47">
        <f t="shared" si="1"/>
        <v>69.369369369369366</v>
      </c>
      <c r="Q14" s="9"/>
    </row>
    <row r="15" spans="1:134" ht="15.75">
      <c r="A15" s="29" t="s">
        <v>109</v>
      </c>
      <c r="B15" s="30"/>
      <c r="C15" s="31"/>
      <c r="D15" s="32">
        <f t="shared" ref="D15:N15" si="4">SUM(D16:D24)</f>
        <v>457820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358530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>SUM(D15:N15)</f>
        <v>816350</v>
      </c>
      <c r="P15" s="45">
        <f t="shared" si="1"/>
        <v>565.73111573111578</v>
      </c>
      <c r="Q15" s="10"/>
    </row>
    <row r="16" spans="1:134">
      <c r="A16" s="12"/>
      <c r="B16" s="25">
        <v>331.2</v>
      </c>
      <c r="C16" s="20" t="s">
        <v>75</v>
      </c>
      <c r="D16" s="46">
        <v>24891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24891</v>
      </c>
      <c r="P16" s="47">
        <f t="shared" si="1"/>
        <v>17.24948024948025</v>
      </c>
      <c r="Q16" s="9"/>
    </row>
    <row r="17" spans="1:17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358530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5">SUM(D17:N17)</f>
        <v>358530</v>
      </c>
      <c r="P17" s="47">
        <f t="shared" si="1"/>
        <v>248.46153846153845</v>
      </c>
      <c r="Q17" s="9"/>
    </row>
    <row r="18" spans="1:17">
      <c r="A18" s="12"/>
      <c r="B18" s="25">
        <v>331.49</v>
      </c>
      <c r="C18" s="20" t="s">
        <v>95</v>
      </c>
      <c r="D18" s="46">
        <v>270470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270470</v>
      </c>
      <c r="P18" s="47">
        <f t="shared" si="1"/>
        <v>187.43589743589743</v>
      </c>
      <c r="Q18" s="9"/>
    </row>
    <row r="19" spans="1:17">
      <c r="A19" s="12"/>
      <c r="B19" s="25">
        <v>335.14</v>
      </c>
      <c r="C19" s="20" t="s">
        <v>69</v>
      </c>
      <c r="D19" s="46">
        <v>1414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1414</v>
      </c>
      <c r="P19" s="47">
        <f t="shared" si="1"/>
        <v>0.97990297990297992</v>
      </c>
      <c r="Q19" s="9"/>
    </row>
    <row r="20" spans="1:17">
      <c r="A20" s="12"/>
      <c r="B20" s="25">
        <v>335.15</v>
      </c>
      <c r="C20" s="20" t="s">
        <v>70</v>
      </c>
      <c r="D20" s="46">
        <v>454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454</v>
      </c>
      <c r="P20" s="47">
        <f t="shared" si="1"/>
        <v>0.3146223146223146</v>
      </c>
      <c r="Q20" s="9"/>
    </row>
    <row r="21" spans="1:17">
      <c r="A21" s="12"/>
      <c r="B21" s="25">
        <v>335.18</v>
      </c>
      <c r="C21" s="20" t="s">
        <v>110</v>
      </c>
      <c r="D21" s="46">
        <v>77866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77866</v>
      </c>
      <c r="P21" s="47">
        <f t="shared" si="1"/>
        <v>53.961191961191965</v>
      </c>
      <c r="Q21" s="9"/>
    </row>
    <row r="22" spans="1:17">
      <c r="A22" s="12"/>
      <c r="B22" s="25">
        <v>335.19</v>
      </c>
      <c r="C22" s="20" t="s">
        <v>72</v>
      </c>
      <c r="D22" s="46">
        <v>11907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11907</v>
      </c>
      <c r="P22" s="47">
        <f t="shared" si="1"/>
        <v>8.251559251559252</v>
      </c>
      <c r="Q22" s="9"/>
    </row>
    <row r="23" spans="1:17">
      <c r="A23" s="12"/>
      <c r="B23" s="25">
        <v>335.48</v>
      </c>
      <c r="C23" s="20" t="s">
        <v>56</v>
      </c>
      <c r="D23" s="46">
        <v>30812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6" si="6">SUM(D23:N23)</f>
        <v>30812</v>
      </c>
      <c r="P23" s="47">
        <f t="shared" si="1"/>
        <v>21.352737352737353</v>
      </c>
      <c r="Q23" s="9"/>
    </row>
    <row r="24" spans="1:17">
      <c r="A24" s="12"/>
      <c r="B24" s="25">
        <v>335.9</v>
      </c>
      <c r="C24" s="20" t="s">
        <v>76</v>
      </c>
      <c r="D24" s="46">
        <v>40006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40006</v>
      </c>
      <c r="P24" s="47">
        <f t="shared" si="1"/>
        <v>27.724185724185723</v>
      </c>
      <c r="Q24" s="9"/>
    </row>
    <row r="25" spans="1:17" ht="15.75">
      <c r="A25" s="29" t="s">
        <v>26</v>
      </c>
      <c r="B25" s="30"/>
      <c r="C25" s="31"/>
      <c r="D25" s="32">
        <f t="shared" ref="D25:N25" si="7">SUM(D26:D28)</f>
        <v>8250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275127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 t="shared" si="6"/>
        <v>283377</v>
      </c>
      <c r="P25" s="45">
        <f t="shared" si="1"/>
        <v>196.38045738045739</v>
      </c>
      <c r="Q25" s="10"/>
    </row>
    <row r="26" spans="1:17">
      <c r="A26" s="12"/>
      <c r="B26" s="25">
        <v>341.9</v>
      </c>
      <c r="C26" s="20" t="s">
        <v>91</v>
      </c>
      <c r="D26" s="46">
        <v>8250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8250</v>
      </c>
      <c r="P26" s="47">
        <f t="shared" si="1"/>
        <v>5.7172557172557177</v>
      </c>
      <c r="Q26" s="9"/>
    </row>
    <row r="27" spans="1:17">
      <c r="A27" s="12"/>
      <c r="B27" s="25">
        <v>343.3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262357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262357</v>
      </c>
      <c r="P27" s="47">
        <f t="shared" si="1"/>
        <v>181.81358281358283</v>
      </c>
      <c r="Q27" s="9"/>
    </row>
    <row r="28" spans="1:17">
      <c r="A28" s="12"/>
      <c r="B28" s="25">
        <v>343.8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12770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12770</v>
      </c>
      <c r="P28" s="47">
        <f t="shared" si="1"/>
        <v>8.8496188496188495</v>
      </c>
      <c r="Q28" s="9"/>
    </row>
    <row r="29" spans="1:17" ht="15.75">
      <c r="A29" s="29" t="s">
        <v>27</v>
      </c>
      <c r="B29" s="30"/>
      <c r="C29" s="31"/>
      <c r="D29" s="32">
        <f t="shared" ref="D29:N29" si="8">SUM(D30:D30)</f>
        <v>2615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6"/>
        <v>2615</v>
      </c>
      <c r="P29" s="45">
        <f t="shared" si="1"/>
        <v>1.8121968121968122</v>
      </c>
      <c r="Q29" s="10"/>
    </row>
    <row r="30" spans="1:17">
      <c r="A30" s="13"/>
      <c r="B30" s="39">
        <v>359</v>
      </c>
      <c r="C30" s="21" t="s">
        <v>35</v>
      </c>
      <c r="D30" s="46">
        <v>2615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2615</v>
      </c>
      <c r="P30" s="47">
        <f t="shared" si="1"/>
        <v>1.8121968121968122</v>
      </c>
      <c r="Q30" s="9"/>
    </row>
    <row r="31" spans="1:17" ht="15.75">
      <c r="A31" s="29" t="s">
        <v>2</v>
      </c>
      <c r="B31" s="30"/>
      <c r="C31" s="31"/>
      <c r="D31" s="32">
        <f t="shared" ref="D31:N31" si="9">SUM(D32:D33)</f>
        <v>13863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4284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 t="shared" si="6"/>
        <v>18147</v>
      </c>
      <c r="P31" s="45">
        <f t="shared" si="1"/>
        <v>12.575883575883577</v>
      </c>
      <c r="Q31" s="10"/>
    </row>
    <row r="32" spans="1:17">
      <c r="A32" s="12"/>
      <c r="B32" s="25">
        <v>361.1</v>
      </c>
      <c r="C32" s="20" t="s">
        <v>36</v>
      </c>
      <c r="D32" s="46">
        <v>1623</v>
      </c>
      <c r="E32" s="46">
        <v>0</v>
      </c>
      <c r="F32" s="46">
        <v>0</v>
      </c>
      <c r="G32" s="46">
        <v>0</v>
      </c>
      <c r="H32" s="46">
        <v>0</v>
      </c>
      <c r="I32" s="46">
        <v>1184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2807</v>
      </c>
      <c r="P32" s="47">
        <f t="shared" si="1"/>
        <v>1.9452529452529452</v>
      </c>
      <c r="Q32" s="9"/>
    </row>
    <row r="33" spans="1:120">
      <c r="A33" s="12"/>
      <c r="B33" s="25">
        <v>369.9</v>
      </c>
      <c r="C33" s="20" t="s">
        <v>37</v>
      </c>
      <c r="D33" s="46">
        <v>12240</v>
      </c>
      <c r="E33" s="46">
        <v>0</v>
      </c>
      <c r="F33" s="46">
        <v>0</v>
      </c>
      <c r="G33" s="46">
        <v>0</v>
      </c>
      <c r="H33" s="46">
        <v>0</v>
      </c>
      <c r="I33" s="46">
        <v>3100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15340</v>
      </c>
      <c r="P33" s="47">
        <f t="shared" si="1"/>
        <v>10.63063063063063</v>
      </c>
      <c r="Q33" s="9"/>
    </row>
    <row r="34" spans="1:120" ht="15.75">
      <c r="A34" s="29" t="s">
        <v>28</v>
      </c>
      <c r="B34" s="30"/>
      <c r="C34" s="31"/>
      <c r="D34" s="32">
        <f t="shared" ref="D34:N34" si="10">SUM(D35:D35)</f>
        <v>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57574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10"/>
        <v>0</v>
      </c>
      <c r="O34" s="32">
        <f t="shared" si="6"/>
        <v>57574</v>
      </c>
      <c r="P34" s="45">
        <f t="shared" si="1"/>
        <v>39.8988218988219</v>
      </c>
      <c r="Q34" s="9"/>
    </row>
    <row r="35" spans="1:120" ht="15.75" thickBot="1">
      <c r="A35" s="12"/>
      <c r="B35" s="25">
        <v>381</v>
      </c>
      <c r="C35" s="20" t="s">
        <v>57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57574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57574</v>
      </c>
      <c r="P35" s="47">
        <f t="shared" si="1"/>
        <v>39.8988218988219</v>
      </c>
      <c r="Q35" s="9"/>
    </row>
    <row r="36" spans="1:120" ht="16.5" thickBot="1">
      <c r="A36" s="14" t="s">
        <v>32</v>
      </c>
      <c r="B36" s="23"/>
      <c r="C36" s="22"/>
      <c r="D36" s="15">
        <f t="shared" ref="D36:N36" si="11">SUM(D5,D13,D15,D25,D29,D31,D34)</f>
        <v>1464644</v>
      </c>
      <c r="E36" s="15">
        <f t="shared" si="11"/>
        <v>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695515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11"/>
        <v>0</v>
      </c>
      <c r="O36" s="15">
        <f t="shared" si="6"/>
        <v>2160159</v>
      </c>
      <c r="P36" s="38">
        <f t="shared" si="1"/>
        <v>1496.9916839916839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51" t="s">
        <v>100</v>
      </c>
      <c r="N38" s="51"/>
      <c r="O38" s="51"/>
      <c r="P38" s="43">
        <v>1443</v>
      </c>
    </row>
    <row r="39" spans="1:120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  <row r="40" spans="1:120" ht="15.75" customHeight="1" thickBot="1">
      <c r="A40" s="55" t="s">
        <v>51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854955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854955</v>
      </c>
      <c r="O5" s="33">
        <f t="shared" ref="O5:O34" si="1">(N5/O$36)</f>
        <v>623.1450437317784</v>
      </c>
      <c r="P5" s="6"/>
    </row>
    <row r="6" spans="1:133">
      <c r="A6" s="12"/>
      <c r="B6" s="25">
        <v>311</v>
      </c>
      <c r="C6" s="20" t="s">
        <v>1</v>
      </c>
      <c r="D6" s="46">
        <v>466455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466455</v>
      </c>
      <c r="O6" s="47">
        <f t="shared" si="1"/>
        <v>339.98177842565599</v>
      </c>
      <c r="P6" s="9"/>
    </row>
    <row r="7" spans="1:133">
      <c r="A7" s="12"/>
      <c r="B7" s="25">
        <v>312.41000000000003</v>
      </c>
      <c r="C7" s="20" t="s">
        <v>9</v>
      </c>
      <c r="D7" s="46">
        <v>40533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40533</v>
      </c>
      <c r="O7" s="47">
        <f t="shared" si="1"/>
        <v>29.543002915451893</v>
      </c>
      <c r="P7" s="9"/>
    </row>
    <row r="8" spans="1:133">
      <c r="A8" s="12"/>
      <c r="B8" s="25">
        <v>312.42</v>
      </c>
      <c r="C8" s="20" t="s">
        <v>53</v>
      </c>
      <c r="D8" s="46">
        <v>27716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27716</v>
      </c>
      <c r="O8" s="47">
        <f t="shared" si="1"/>
        <v>20.201166180758019</v>
      </c>
      <c r="P8" s="9"/>
    </row>
    <row r="9" spans="1:133">
      <c r="A9" s="12"/>
      <c r="B9" s="25">
        <v>312.60000000000002</v>
      </c>
      <c r="C9" s="20" t="s">
        <v>10</v>
      </c>
      <c r="D9" s="46">
        <v>127920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127920</v>
      </c>
      <c r="O9" s="47">
        <f t="shared" si="1"/>
        <v>93.236151603498541</v>
      </c>
      <c r="P9" s="9"/>
    </row>
    <row r="10" spans="1:133">
      <c r="A10" s="12"/>
      <c r="B10" s="25">
        <v>314.10000000000002</v>
      </c>
      <c r="C10" s="20" t="s">
        <v>11</v>
      </c>
      <c r="D10" s="46">
        <v>96921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96921</v>
      </c>
      <c r="O10" s="47">
        <f t="shared" si="1"/>
        <v>70.64212827988338</v>
      </c>
      <c r="P10" s="9"/>
    </row>
    <row r="11" spans="1:133">
      <c r="A11" s="12"/>
      <c r="B11" s="25">
        <v>314.7</v>
      </c>
      <c r="C11" s="20" t="s">
        <v>12</v>
      </c>
      <c r="D11" s="46">
        <v>6615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6615</v>
      </c>
      <c r="O11" s="47">
        <f t="shared" si="1"/>
        <v>4.8214285714285712</v>
      </c>
      <c r="P11" s="9"/>
    </row>
    <row r="12" spans="1:133">
      <c r="A12" s="12"/>
      <c r="B12" s="25">
        <v>315</v>
      </c>
      <c r="C12" s="20" t="s">
        <v>65</v>
      </c>
      <c r="D12" s="46">
        <v>88795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88795</v>
      </c>
      <c r="O12" s="47">
        <f t="shared" si="1"/>
        <v>64.719387755102048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90700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90700</v>
      </c>
      <c r="O13" s="45">
        <f t="shared" si="1"/>
        <v>66.10787172011662</v>
      </c>
      <c r="P13" s="10"/>
    </row>
    <row r="14" spans="1:133">
      <c r="A14" s="12"/>
      <c r="B14" s="25">
        <v>323.10000000000002</v>
      </c>
      <c r="C14" s="20" t="s">
        <v>16</v>
      </c>
      <c r="D14" s="46">
        <v>90700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90700</v>
      </c>
      <c r="O14" s="47">
        <f t="shared" si="1"/>
        <v>66.10787172011662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SUM(D16:D24)</f>
        <v>235386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7221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242607</v>
      </c>
      <c r="O15" s="45">
        <f t="shared" si="1"/>
        <v>176.82725947521865</v>
      </c>
      <c r="P15" s="10"/>
    </row>
    <row r="16" spans="1:133">
      <c r="A16" s="12"/>
      <c r="B16" s="25">
        <v>331.2</v>
      </c>
      <c r="C16" s="20" t="s">
        <v>75</v>
      </c>
      <c r="D16" s="46">
        <v>80939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80939</v>
      </c>
      <c r="O16" s="47">
        <f t="shared" si="1"/>
        <v>58.99344023323615</v>
      </c>
      <c r="P16" s="9"/>
    </row>
    <row r="17" spans="1:16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7221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7221</v>
      </c>
      <c r="O17" s="47">
        <f t="shared" si="1"/>
        <v>5.2631195335276972</v>
      </c>
      <c r="P17" s="9"/>
    </row>
    <row r="18" spans="1:16">
      <c r="A18" s="12"/>
      <c r="B18" s="25">
        <v>331.49</v>
      </c>
      <c r="C18" s="20" t="s">
        <v>95</v>
      </c>
      <c r="D18" s="46">
        <v>5447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5447</v>
      </c>
      <c r="O18" s="47">
        <f t="shared" si="1"/>
        <v>3.9701166180758016</v>
      </c>
      <c r="P18" s="9"/>
    </row>
    <row r="19" spans="1:16">
      <c r="A19" s="12"/>
      <c r="B19" s="25">
        <v>335.14</v>
      </c>
      <c r="C19" s="20" t="s">
        <v>69</v>
      </c>
      <c r="D19" s="46">
        <v>1338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1338</v>
      </c>
      <c r="O19" s="47">
        <f t="shared" si="1"/>
        <v>0.97521865889212833</v>
      </c>
      <c r="P19" s="9"/>
    </row>
    <row r="20" spans="1:16">
      <c r="A20" s="12"/>
      <c r="B20" s="25">
        <v>335.15</v>
      </c>
      <c r="C20" s="20" t="s">
        <v>70</v>
      </c>
      <c r="D20" s="46">
        <v>713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713</v>
      </c>
      <c r="O20" s="47">
        <f t="shared" si="1"/>
        <v>0.51967930029154519</v>
      </c>
      <c r="P20" s="9"/>
    </row>
    <row r="21" spans="1:16">
      <c r="A21" s="12"/>
      <c r="B21" s="25">
        <v>335.18</v>
      </c>
      <c r="C21" s="20" t="s">
        <v>71</v>
      </c>
      <c r="D21" s="46">
        <v>69461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69461</v>
      </c>
      <c r="O21" s="47">
        <f t="shared" si="1"/>
        <v>50.627551020408163</v>
      </c>
      <c r="P21" s="9"/>
    </row>
    <row r="22" spans="1:16">
      <c r="A22" s="12"/>
      <c r="B22" s="25">
        <v>335.19</v>
      </c>
      <c r="C22" s="20" t="s">
        <v>72</v>
      </c>
      <c r="D22" s="46">
        <v>11273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11273</v>
      </c>
      <c r="O22" s="47">
        <f t="shared" si="1"/>
        <v>8.2164723032069968</v>
      </c>
      <c r="P22" s="9"/>
    </row>
    <row r="23" spans="1:16">
      <c r="A23" s="12"/>
      <c r="B23" s="25">
        <v>335.49</v>
      </c>
      <c r="C23" s="20" t="s">
        <v>56</v>
      </c>
      <c r="D23" s="46">
        <v>29940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29940</v>
      </c>
      <c r="O23" s="47">
        <f t="shared" si="1"/>
        <v>21.822157434402332</v>
      </c>
      <c r="P23" s="9"/>
    </row>
    <row r="24" spans="1:16">
      <c r="A24" s="12"/>
      <c r="B24" s="25">
        <v>335.9</v>
      </c>
      <c r="C24" s="20" t="s">
        <v>76</v>
      </c>
      <c r="D24" s="46">
        <v>36275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36275</v>
      </c>
      <c r="O24" s="47">
        <f t="shared" si="1"/>
        <v>26.439504373177844</v>
      </c>
      <c r="P24" s="9"/>
    </row>
    <row r="25" spans="1:16" ht="15.75">
      <c r="A25" s="29" t="s">
        <v>26</v>
      </c>
      <c r="B25" s="30"/>
      <c r="C25" s="31"/>
      <c r="D25" s="32">
        <f t="shared" ref="D25:M25" si="7">SUM(D26:D28)</f>
        <v>7200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224905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ref="N25:N34" si="8">SUM(D25:M25)</f>
        <v>232105</v>
      </c>
      <c r="O25" s="45">
        <f t="shared" si="1"/>
        <v>169.17274052478135</v>
      </c>
      <c r="P25" s="10"/>
    </row>
    <row r="26" spans="1:16">
      <c r="A26" s="12"/>
      <c r="B26" s="25">
        <v>341.9</v>
      </c>
      <c r="C26" s="20" t="s">
        <v>91</v>
      </c>
      <c r="D26" s="46">
        <v>7200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7200</v>
      </c>
      <c r="O26" s="47">
        <f t="shared" si="1"/>
        <v>5.2478134110787176</v>
      </c>
      <c r="P26" s="9"/>
    </row>
    <row r="27" spans="1:16">
      <c r="A27" s="12"/>
      <c r="B27" s="25">
        <v>343.3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216025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216025</v>
      </c>
      <c r="O27" s="47">
        <f t="shared" si="1"/>
        <v>157.45262390670553</v>
      </c>
      <c r="P27" s="9"/>
    </row>
    <row r="28" spans="1:16">
      <c r="A28" s="12"/>
      <c r="B28" s="25">
        <v>343.8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8880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8880</v>
      </c>
      <c r="O28" s="47">
        <f t="shared" si="1"/>
        <v>6.4723032069970845</v>
      </c>
      <c r="P28" s="9"/>
    </row>
    <row r="29" spans="1:16" ht="15.75">
      <c r="A29" s="29" t="s">
        <v>27</v>
      </c>
      <c r="B29" s="30"/>
      <c r="C29" s="31"/>
      <c r="D29" s="32">
        <f t="shared" ref="D29:M29" si="9">SUM(D30:D30)</f>
        <v>4242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8"/>
        <v>4242</v>
      </c>
      <c r="O29" s="45">
        <f t="shared" si="1"/>
        <v>3.0918367346938775</v>
      </c>
      <c r="P29" s="10"/>
    </row>
    <row r="30" spans="1:16">
      <c r="A30" s="13"/>
      <c r="B30" s="39">
        <v>359</v>
      </c>
      <c r="C30" s="21" t="s">
        <v>35</v>
      </c>
      <c r="D30" s="46">
        <v>4242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4242</v>
      </c>
      <c r="O30" s="47">
        <f t="shared" si="1"/>
        <v>3.0918367346938775</v>
      </c>
      <c r="P30" s="9"/>
    </row>
    <row r="31" spans="1:16" ht="15.75">
      <c r="A31" s="29" t="s">
        <v>2</v>
      </c>
      <c r="B31" s="30"/>
      <c r="C31" s="31"/>
      <c r="D31" s="32">
        <f t="shared" ref="D31:M31" si="10">SUM(D32:D33)</f>
        <v>15869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1402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8"/>
        <v>17271</v>
      </c>
      <c r="O31" s="45">
        <f t="shared" si="1"/>
        <v>12.588192419825074</v>
      </c>
      <c r="P31" s="10"/>
    </row>
    <row r="32" spans="1:16">
      <c r="A32" s="12"/>
      <c r="B32" s="25">
        <v>361.1</v>
      </c>
      <c r="C32" s="20" t="s">
        <v>36</v>
      </c>
      <c r="D32" s="46">
        <v>3077</v>
      </c>
      <c r="E32" s="46">
        <v>0</v>
      </c>
      <c r="F32" s="46">
        <v>0</v>
      </c>
      <c r="G32" s="46">
        <v>0</v>
      </c>
      <c r="H32" s="46">
        <v>0</v>
      </c>
      <c r="I32" s="46">
        <v>1402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4479</v>
      </c>
      <c r="O32" s="47">
        <f t="shared" si="1"/>
        <v>3.2645772594752187</v>
      </c>
      <c r="P32" s="9"/>
    </row>
    <row r="33" spans="1:119" ht="15.75" thickBot="1">
      <c r="A33" s="12"/>
      <c r="B33" s="25">
        <v>369.9</v>
      </c>
      <c r="C33" s="20" t="s">
        <v>37</v>
      </c>
      <c r="D33" s="46">
        <v>12792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12792</v>
      </c>
      <c r="O33" s="47">
        <f t="shared" si="1"/>
        <v>9.3236151603498545</v>
      </c>
      <c r="P33" s="9"/>
    </row>
    <row r="34" spans="1:119" ht="16.5" thickBot="1">
      <c r="A34" s="14" t="s">
        <v>32</v>
      </c>
      <c r="B34" s="23"/>
      <c r="C34" s="22"/>
      <c r="D34" s="15">
        <f>SUM(D5,D13,D15,D25,D29,D31)</f>
        <v>1208352</v>
      </c>
      <c r="E34" s="15">
        <f t="shared" ref="E34:M34" si="11">SUM(E5,E13,E15,E25,E29,E31)</f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233528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8"/>
        <v>1441880</v>
      </c>
      <c r="O34" s="38">
        <f t="shared" si="1"/>
        <v>1050.9329446064139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98</v>
      </c>
      <c r="M36" s="51"/>
      <c r="N36" s="51"/>
      <c r="O36" s="43">
        <v>1372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804474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804474</v>
      </c>
      <c r="O5" s="33">
        <f t="shared" ref="O5:O35" si="1">(N5/O$37)</f>
        <v>595.90666666666664</v>
      </c>
      <c r="P5" s="6"/>
    </row>
    <row r="6" spans="1:133">
      <c r="A6" s="12"/>
      <c r="B6" s="25">
        <v>311</v>
      </c>
      <c r="C6" s="20" t="s">
        <v>1</v>
      </c>
      <c r="D6" s="46">
        <v>443574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443574</v>
      </c>
      <c r="O6" s="47">
        <f t="shared" si="1"/>
        <v>328.57333333333332</v>
      </c>
      <c r="P6" s="9"/>
    </row>
    <row r="7" spans="1:133">
      <c r="A7" s="12"/>
      <c r="B7" s="25">
        <v>312.41000000000003</v>
      </c>
      <c r="C7" s="20" t="s">
        <v>9</v>
      </c>
      <c r="D7" s="46">
        <v>41790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41790</v>
      </c>
      <c r="O7" s="47">
        <f t="shared" si="1"/>
        <v>30.955555555555556</v>
      </c>
      <c r="P7" s="9"/>
    </row>
    <row r="8" spans="1:133">
      <c r="A8" s="12"/>
      <c r="B8" s="25">
        <v>312.42</v>
      </c>
      <c r="C8" s="20" t="s">
        <v>53</v>
      </c>
      <c r="D8" s="46">
        <v>28542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28542</v>
      </c>
      <c r="O8" s="47">
        <f t="shared" si="1"/>
        <v>21.142222222222223</v>
      </c>
      <c r="P8" s="9"/>
    </row>
    <row r="9" spans="1:133">
      <c r="A9" s="12"/>
      <c r="B9" s="25">
        <v>312.60000000000002</v>
      </c>
      <c r="C9" s="20" t="s">
        <v>10</v>
      </c>
      <c r="D9" s="46">
        <v>121655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121655</v>
      </c>
      <c r="O9" s="47">
        <f t="shared" si="1"/>
        <v>90.114814814814821</v>
      </c>
      <c r="P9" s="9"/>
    </row>
    <row r="10" spans="1:133">
      <c r="A10" s="12"/>
      <c r="B10" s="25">
        <v>314.10000000000002</v>
      </c>
      <c r="C10" s="20" t="s">
        <v>11</v>
      </c>
      <c r="D10" s="46">
        <v>99671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99671</v>
      </c>
      <c r="O10" s="47">
        <f t="shared" si="1"/>
        <v>73.830370370370375</v>
      </c>
      <c r="P10" s="9"/>
    </row>
    <row r="11" spans="1:133">
      <c r="A11" s="12"/>
      <c r="B11" s="25">
        <v>314.7</v>
      </c>
      <c r="C11" s="20" t="s">
        <v>12</v>
      </c>
      <c r="D11" s="46">
        <v>5226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5226</v>
      </c>
      <c r="O11" s="47">
        <f t="shared" si="1"/>
        <v>3.8711111111111109</v>
      </c>
      <c r="P11" s="9"/>
    </row>
    <row r="12" spans="1:133">
      <c r="A12" s="12"/>
      <c r="B12" s="25">
        <v>315</v>
      </c>
      <c r="C12" s="20" t="s">
        <v>65</v>
      </c>
      <c r="D12" s="46">
        <v>64016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64016</v>
      </c>
      <c r="O12" s="47">
        <f t="shared" si="1"/>
        <v>47.419259259259256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110895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110895</v>
      </c>
      <c r="O13" s="45">
        <f t="shared" si="1"/>
        <v>82.144444444444446</v>
      </c>
      <c r="P13" s="10"/>
    </row>
    <row r="14" spans="1:133">
      <c r="A14" s="12"/>
      <c r="B14" s="25">
        <v>323.10000000000002</v>
      </c>
      <c r="C14" s="20" t="s">
        <v>16</v>
      </c>
      <c r="D14" s="46">
        <v>110895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110895</v>
      </c>
      <c r="O14" s="47">
        <f t="shared" si="1"/>
        <v>82.144444444444446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SUM(D16:D25)</f>
        <v>159607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438925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598532</v>
      </c>
      <c r="O15" s="45">
        <f t="shared" si="1"/>
        <v>443.35703703703706</v>
      </c>
      <c r="P15" s="10"/>
    </row>
    <row r="16" spans="1:133">
      <c r="A16" s="12"/>
      <c r="B16" s="25">
        <v>331.2</v>
      </c>
      <c r="C16" s="20" t="s">
        <v>75</v>
      </c>
      <c r="D16" s="46">
        <v>12676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12676</v>
      </c>
      <c r="O16" s="47">
        <f t="shared" si="1"/>
        <v>9.3896296296296295</v>
      </c>
      <c r="P16" s="9"/>
    </row>
    <row r="17" spans="1:16">
      <c r="A17" s="12"/>
      <c r="B17" s="25">
        <v>331.31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2850</v>
      </c>
      <c r="O17" s="47">
        <f t="shared" si="1"/>
        <v>2.1111111111111112</v>
      </c>
      <c r="P17" s="9"/>
    </row>
    <row r="18" spans="1:16">
      <c r="A18" s="12"/>
      <c r="B18" s="25">
        <v>331.49</v>
      </c>
      <c r="C18" s="20" t="s">
        <v>95</v>
      </c>
      <c r="D18" s="46">
        <v>2150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2150</v>
      </c>
      <c r="O18" s="47">
        <f t="shared" si="1"/>
        <v>1.5925925925925926</v>
      </c>
      <c r="P18" s="9"/>
    </row>
    <row r="19" spans="1:16">
      <c r="A19" s="12"/>
      <c r="B19" s="25">
        <v>334.31</v>
      </c>
      <c r="C19" s="20" t="s">
        <v>90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436075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436075</v>
      </c>
      <c r="O19" s="47">
        <f t="shared" si="1"/>
        <v>323.01851851851853</v>
      </c>
      <c r="P19" s="9"/>
    </row>
    <row r="20" spans="1:16">
      <c r="A20" s="12"/>
      <c r="B20" s="25">
        <v>335.14</v>
      </c>
      <c r="C20" s="20" t="s">
        <v>69</v>
      </c>
      <c r="D20" s="46">
        <v>1258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1258</v>
      </c>
      <c r="O20" s="47">
        <f t="shared" si="1"/>
        <v>0.93185185185185182</v>
      </c>
      <c r="P20" s="9"/>
    </row>
    <row r="21" spans="1:16">
      <c r="A21" s="12"/>
      <c r="B21" s="25">
        <v>335.15</v>
      </c>
      <c r="C21" s="20" t="s">
        <v>70</v>
      </c>
      <c r="D21" s="46">
        <v>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670</v>
      </c>
      <c r="O21" s="47">
        <f t="shared" si="1"/>
        <v>0.49629629629629629</v>
      </c>
      <c r="P21" s="9"/>
    </row>
    <row r="22" spans="1:16">
      <c r="A22" s="12"/>
      <c r="B22" s="25">
        <v>335.18</v>
      </c>
      <c r="C22" s="20" t="s">
        <v>71</v>
      </c>
      <c r="D22" s="46">
        <v>71114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71114</v>
      </c>
      <c r="O22" s="47">
        <f t="shared" si="1"/>
        <v>52.677037037037039</v>
      </c>
      <c r="P22" s="9"/>
    </row>
    <row r="23" spans="1:16">
      <c r="A23" s="12"/>
      <c r="B23" s="25">
        <v>335.19</v>
      </c>
      <c r="C23" s="20" t="s">
        <v>72</v>
      </c>
      <c r="D23" s="46">
        <v>11499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11499</v>
      </c>
      <c r="O23" s="47">
        <f t="shared" si="1"/>
        <v>8.517777777777777</v>
      </c>
      <c r="P23" s="9"/>
    </row>
    <row r="24" spans="1:16">
      <c r="A24" s="12"/>
      <c r="B24" s="25">
        <v>335.49</v>
      </c>
      <c r="C24" s="20" t="s">
        <v>56</v>
      </c>
      <c r="D24" s="46">
        <v>23239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23239</v>
      </c>
      <c r="O24" s="47">
        <f t="shared" si="1"/>
        <v>17.214074074074073</v>
      </c>
      <c r="P24" s="9"/>
    </row>
    <row r="25" spans="1:16">
      <c r="A25" s="12"/>
      <c r="B25" s="25">
        <v>335.9</v>
      </c>
      <c r="C25" s="20" t="s">
        <v>76</v>
      </c>
      <c r="D25" s="46">
        <v>37001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37001</v>
      </c>
      <c r="O25" s="47">
        <f t="shared" si="1"/>
        <v>27.408148148148147</v>
      </c>
      <c r="P25" s="9"/>
    </row>
    <row r="26" spans="1:16" ht="15.75">
      <c r="A26" s="29" t="s">
        <v>26</v>
      </c>
      <c r="B26" s="30"/>
      <c r="C26" s="31"/>
      <c r="D26" s="32">
        <f t="shared" ref="D26:M26" si="7">SUM(D27:D29)</f>
        <v>7200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223395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5" si="8">SUM(D26:M26)</f>
        <v>230595</v>
      </c>
      <c r="O26" s="45">
        <f t="shared" si="1"/>
        <v>170.8111111111111</v>
      </c>
      <c r="P26" s="10"/>
    </row>
    <row r="27" spans="1:16">
      <c r="A27" s="12"/>
      <c r="B27" s="25">
        <v>341.9</v>
      </c>
      <c r="C27" s="20" t="s">
        <v>91</v>
      </c>
      <c r="D27" s="46">
        <v>7200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7200</v>
      </c>
      <c r="O27" s="47">
        <f t="shared" si="1"/>
        <v>5.333333333333333</v>
      </c>
      <c r="P27" s="9"/>
    </row>
    <row r="28" spans="1:16">
      <c r="A28" s="12"/>
      <c r="B28" s="25">
        <v>343.3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217785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217785</v>
      </c>
      <c r="O28" s="47">
        <f t="shared" si="1"/>
        <v>161.32222222222222</v>
      </c>
      <c r="P28" s="9"/>
    </row>
    <row r="29" spans="1:16">
      <c r="A29" s="12"/>
      <c r="B29" s="25">
        <v>343.8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5610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5610</v>
      </c>
      <c r="O29" s="47">
        <f t="shared" si="1"/>
        <v>4.1555555555555559</v>
      </c>
      <c r="P29" s="9"/>
    </row>
    <row r="30" spans="1:16" ht="15.75">
      <c r="A30" s="29" t="s">
        <v>27</v>
      </c>
      <c r="B30" s="30"/>
      <c r="C30" s="31"/>
      <c r="D30" s="32">
        <f t="shared" ref="D30:M30" si="9">SUM(D31:D31)</f>
        <v>2266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2266</v>
      </c>
      <c r="O30" s="45">
        <f t="shared" si="1"/>
        <v>1.6785185185185185</v>
      </c>
      <c r="P30" s="10"/>
    </row>
    <row r="31" spans="1:16">
      <c r="A31" s="13"/>
      <c r="B31" s="39">
        <v>359</v>
      </c>
      <c r="C31" s="21" t="s">
        <v>35</v>
      </c>
      <c r="D31" s="46">
        <v>2266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2266</v>
      </c>
      <c r="O31" s="47">
        <f t="shared" si="1"/>
        <v>1.6785185185185185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SUM(D33:D34)</f>
        <v>10916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1885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8"/>
        <v>12801</v>
      </c>
      <c r="O32" s="45">
        <f t="shared" si="1"/>
        <v>9.482222222222223</v>
      </c>
      <c r="P32" s="10"/>
    </row>
    <row r="33" spans="1:119">
      <c r="A33" s="12"/>
      <c r="B33" s="25">
        <v>361.1</v>
      </c>
      <c r="C33" s="20" t="s">
        <v>36</v>
      </c>
      <c r="D33" s="46">
        <v>2254</v>
      </c>
      <c r="E33" s="46">
        <v>0</v>
      </c>
      <c r="F33" s="46">
        <v>0</v>
      </c>
      <c r="G33" s="46">
        <v>0</v>
      </c>
      <c r="H33" s="46">
        <v>0</v>
      </c>
      <c r="I33" s="46">
        <v>1885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4139</v>
      </c>
      <c r="O33" s="47">
        <f t="shared" si="1"/>
        <v>3.0659259259259257</v>
      </c>
      <c r="P33" s="9"/>
    </row>
    <row r="34" spans="1:119" ht="15.75" thickBot="1">
      <c r="A34" s="12"/>
      <c r="B34" s="25">
        <v>369.9</v>
      </c>
      <c r="C34" s="20" t="s">
        <v>37</v>
      </c>
      <c r="D34" s="46">
        <v>8662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8662</v>
      </c>
      <c r="O34" s="47">
        <f t="shared" si="1"/>
        <v>6.4162962962962959</v>
      </c>
      <c r="P34" s="9"/>
    </row>
    <row r="35" spans="1:119" ht="16.5" thickBot="1">
      <c r="A35" s="14" t="s">
        <v>32</v>
      </c>
      <c r="B35" s="23"/>
      <c r="C35" s="22"/>
      <c r="D35" s="15">
        <f>SUM(D5,D13,D15,D26,D30,D32)</f>
        <v>1095358</v>
      </c>
      <c r="E35" s="15">
        <f t="shared" ref="E35:M35" si="11">SUM(E5,E13,E15,E26,E30,E32)</f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664205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8"/>
        <v>1759563</v>
      </c>
      <c r="O35" s="38">
        <f t="shared" si="1"/>
        <v>1303.3800000000001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96</v>
      </c>
      <c r="M37" s="51"/>
      <c r="N37" s="51"/>
      <c r="O37" s="43">
        <v>1350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771297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771297</v>
      </c>
      <c r="O5" s="33">
        <f t="shared" ref="O5:O40" si="1">(N5/O$42)</f>
        <v>576.02464525765492</v>
      </c>
      <c r="P5" s="6"/>
    </row>
    <row r="6" spans="1:133">
      <c r="A6" s="12"/>
      <c r="B6" s="25">
        <v>311</v>
      </c>
      <c r="C6" s="20" t="s">
        <v>1</v>
      </c>
      <c r="D6" s="46">
        <v>437397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437397</v>
      </c>
      <c r="O6" s="47">
        <f t="shared" si="1"/>
        <v>326.65944734876774</v>
      </c>
      <c r="P6" s="9"/>
    </row>
    <row r="7" spans="1:133">
      <c r="A7" s="12"/>
      <c r="B7" s="25">
        <v>312.41000000000003</v>
      </c>
      <c r="C7" s="20" t="s">
        <v>9</v>
      </c>
      <c r="D7" s="46">
        <v>40238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40238</v>
      </c>
      <c r="O7" s="47">
        <f t="shared" si="1"/>
        <v>30.05078416728902</v>
      </c>
      <c r="P7" s="9"/>
    </row>
    <row r="8" spans="1:133">
      <c r="A8" s="12"/>
      <c r="B8" s="25">
        <v>312.42</v>
      </c>
      <c r="C8" s="20" t="s">
        <v>53</v>
      </c>
      <c r="D8" s="46">
        <v>26972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26972</v>
      </c>
      <c r="O8" s="47">
        <f t="shared" si="1"/>
        <v>20.143390589992531</v>
      </c>
      <c r="P8" s="9"/>
    </row>
    <row r="9" spans="1:133">
      <c r="A9" s="12"/>
      <c r="B9" s="25">
        <v>312.60000000000002</v>
      </c>
      <c r="C9" s="20" t="s">
        <v>10</v>
      </c>
      <c r="D9" s="46">
        <v>118933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118933</v>
      </c>
      <c r="O9" s="47">
        <f t="shared" si="1"/>
        <v>88.822255414488424</v>
      </c>
      <c r="P9" s="9"/>
    </row>
    <row r="10" spans="1:133">
      <c r="A10" s="12"/>
      <c r="B10" s="25">
        <v>314.10000000000002</v>
      </c>
      <c r="C10" s="20" t="s">
        <v>11</v>
      </c>
      <c r="D10" s="46">
        <v>92433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92433</v>
      </c>
      <c r="O10" s="47">
        <f t="shared" si="1"/>
        <v>69.031366691560862</v>
      </c>
      <c r="P10" s="9"/>
    </row>
    <row r="11" spans="1:133">
      <c r="A11" s="12"/>
      <c r="B11" s="25">
        <v>314.7</v>
      </c>
      <c r="C11" s="20" t="s">
        <v>12</v>
      </c>
      <c r="D11" s="46">
        <v>3921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3921</v>
      </c>
      <c r="O11" s="47">
        <f t="shared" si="1"/>
        <v>2.9283047050037343</v>
      </c>
      <c r="P11" s="9"/>
    </row>
    <row r="12" spans="1:133">
      <c r="A12" s="12"/>
      <c r="B12" s="25">
        <v>315</v>
      </c>
      <c r="C12" s="20" t="s">
        <v>65</v>
      </c>
      <c r="D12" s="46">
        <v>51403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51403</v>
      </c>
      <c r="O12" s="47">
        <f t="shared" si="1"/>
        <v>38.389096340552648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105093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105093</v>
      </c>
      <c r="O13" s="45">
        <f t="shared" si="1"/>
        <v>78.486183719193434</v>
      </c>
      <c r="P13" s="10"/>
    </row>
    <row r="14" spans="1:133">
      <c r="A14" s="12"/>
      <c r="B14" s="25">
        <v>323.10000000000002</v>
      </c>
      <c r="C14" s="20" t="s">
        <v>16</v>
      </c>
      <c r="D14" s="46">
        <v>105093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105093</v>
      </c>
      <c r="O14" s="47">
        <f t="shared" si="1"/>
        <v>78.486183719193434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SUM(D16:D27)</f>
        <v>645262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282175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927437</v>
      </c>
      <c r="O15" s="45">
        <f t="shared" si="1"/>
        <v>692.63405526512327</v>
      </c>
      <c r="P15" s="10"/>
    </row>
    <row r="16" spans="1:133">
      <c r="A16" s="12"/>
      <c r="B16" s="25">
        <v>331.31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218250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218250</v>
      </c>
      <c r="O16" s="47">
        <f t="shared" si="1"/>
        <v>162.99477221807319</v>
      </c>
      <c r="P16" s="9"/>
    </row>
    <row r="17" spans="1:16">
      <c r="A17" s="12"/>
      <c r="B17" s="25">
        <v>331.39</v>
      </c>
      <c r="C17" s="20" t="s">
        <v>84</v>
      </c>
      <c r="D17" s="46">
        <v>153675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153675</v>
      </c>
      <c r="O17" s="47">
        <f t="shared" si="1"/>
        <v>114.76848394324122</v>
      </c>
      <c r="P17" s="9"/>
    </row>
    <row r="18" spans="1:16">
      <c r="A18" s="12"/>
      <c r="B18" s="25">
        <v>331.5</v>
      </c>
      <c r="C18" s="20" t="s">
        <v>89</v>
      </c>
      <c r="D18" s="46">
        <v>63487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63487</v>
      </c>
      <c r="O18" s="47">
        <f t="shared" si="1"/>
        <v>47.413741598207615</v>
      </c>
      <c r="P18" s="9"/>
    </row>
    <row r="19" spans="1:16">
      <c r="A19" s="12"/>
      <c r="B19" s="25">
        <v>334.31</v>
      </c>
      <c r="C19" s="20" t="s">
        <v>90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63925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63925</v>
      </c>
      <c r="O19" s="47">
        <f t="shared" si="1"/>
        <v>47.740851381628083</v>
      </c>
      <c r="P19" s="9"/>
    </row>
    <row r="20" spans="1:16">
      <c r="A20" s="12"/>
      <c r="B20" s="25">
        <v>334.39</v>
      </c>
      <c r="C20" s="20" t="s">
        <v>85</v>
      </c>
      <c r="D20" s="46">
        <v>192123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192123</v>
      </c>
      <c r="O20" s="47">
        <f t="shared" si="1"/>
        <v>143.4824495892457</v>
      </c>
      <c r="P20" s="9"/>
    </row>
    <row r="21" spans="1:16">
      <c r="A21" s="12"/>
      <c r="B21" s="25">
        <v>334.7</v>
      </c>
      <c r="C21" s="20" t="s">
        <v>86</v>
      </c>
      <c r="D21" s="46">
        <v>95818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95818</v>
      </c>
      <c r="O21" s="47">
        <f t="shared" si="1"/>
        <v>71.559372666168784</v>
      </c>
      <c r="P21" s="9"/>
    </row>
    <row r="22" spans="1:16">
      <c r="A22" s="12"/>
      <c r="B22" s="25">
        <v>335.14</v>
      </c>
      <c r="C22" s="20" t="s">
        <v>69</v>
      </c>
      <c r="D22" s="46">
        <v>1304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1304</v>
      </c>
      <c r="O22" s="47">
        <f t="shared" si="1"/>
        <v>0.9738610903659447</v>
      </c>
      <c r="P22" s="9"/>
    </row>
    <row r="23" spans="1:16">
      <c r="A23" s="12"/>
      <c r="B23" s="25">
        <v>335.15</v>
      </c>
      <c r="C23" s="20" t="s">
        <v>70</v>
      </c>
      <c r="D23" s="46">
        <v>586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586</v>
      </c>
      <c r="O23" s="47">
        <f t="shared" si="1"/>
        <v>0.43764002987303957</v>
      </c>
      <c r="P23" s="9"/>
    </row>
    <row r="24" spans="1:16">
      <c r="A24" s="12"/>
      <c r="B24" s="25">
        <v>335.18</v>
      </c>
      <c r="C24" s="20" t="s">
        <v>71</v>
      </c>
      <c r="D24" s="46">
        <v>63425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63425</v>
      </c>
      <c r="O24" s="47">
        <f t="shared" si="1"/>
        <v>47.367438386855859</v>
      </c>
      <c r="P24" s="9"/>
    </row>
    <row r="25" spans="1:16">
      <c r="A25" s="12"/>
      <c r="B25" s="25">
        <v>335.19</v>
      </c>
      <c r="C25" s="20" t="s">
        <v>72</v>
      </c>
      <c r="D25" s="46">
        <v>11360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11360</v>
      </c>
      <c r="O25" s="47">
        <f t="shared" si="1"/>
        <v>8.4839432412247948</v>
      </c>
      <c r="P25" s="9"/>
    </row>
    <row r="26" spans="1:16">
      <c r="A26" s="12"/>
      <c r="B26" s="25">
        <v>335.49</v>
      </c>
      <c r="C26" s="20" t="s">
        <v>56</v>
      </c>
      <c r="D26" s="46">
        <v>22572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22572</v>
      </c>
      <c r="O26" s="47">
        <f t="shared" si="1"/>
        <v>16.857356235997013</v>
      </c>
      <c r="P26" s="9"/>
    </row>
    <row r="27" spans="1:16">
      <c r="A27" s="12"/>
      <c r="B27" s="25">
        <v>335.9</v>
      </c>
      <c r="C27" s="20" t="s">
        <v>76</v>
      </c>
      <c r="D27" s="46">
        <v>40912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40912</v>
      </c>
      <c r="O27" s="47">
        <f t="shared" si="1"/>
        <v>30.554144884241971</v>
      </c>
      <c r="P27" s="9"/>
    </row>
    <row r="28" spans="1:16" ht="15.75">
      <c r="A28" s="29" t="s">
        <v>26</v>
      </c>
      <c r="B28" s="30"/>
      <c r="C28" s="31"/>
      <c r="D28" s="32">
        <f t="shared" ref="D28:M28" si="7">SUM(D29:D31)</f>
        <v>7200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253785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0" si="8">SUM(D28:M28)</f>
        <v>260985</v>
      </c>
      <c r="O28" s="45">
        <f t="shared" si="1"/>
        <v>194.91038088125467</v>
      </c>
      <c r="P28" s="10"/>
    </row>
    <row r="29" spans="1:16">
      <c r="A29" s="12"/>
      <c r="B29" s="25">
        <v>341.9</v>
      </c>
      <c r="C29" s="20" t="s">
        <v>91</v>
      </c>
      <c r="D29" s="46">
        <v>7200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7200</v>
      </c>
      <c r="O29" s="47">
        <f t="shared" si="1"/>
        <v>5.3771471247199401</v>
      </c>
      <c r="P29" s="9"/>
    </row>
    <row r="30" spans="1:16">
      <c r="A30" s="12"/>
      <c r="B30" s="25">
        <v>343.3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247585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247585</v>
      </c>
      <c r="O30" s="47">
        <f t="shared" si="1"/>
        <v>184.90291262135923</v>
      </c>
      <c r="P30" s="9"/>
    </row>
    <row r="31" spans="1:16">
      <c r="A31" s="12"/>
      <c r="B31" s="25">
        <v>343.8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6200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6200</v>
      </c>
      <c r="O31" s="47">
        <f t="shared" si="1"/>
        <v>4.630321135175504</v>
      </c>
      <c r="P31" s="9"/>
    </row>
    <row r="32" spans="1:16" ht="15.75">
      <c r="A32" s="29" t="s">
        <v>27</v>
      </c>
      <c r="B32" s="30"/>
      <c r="C32" s="31"/>
      <c r="D32" s="32">
        <f t="shared" ref="D32:M32" si="9">SUM(D33:D33)</f>
        <v>2105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2105</v>
      </c>
      <c r="O32" s="45">
        <f t="shared" si="1"/>
        <v>1.572068707991038</v>
      </c>
      <c r="P32" s="10"/>
    </row>
    <row r="33" spans="1:119">
      <c r="A33" s="13"/>
      <c r="B33" s="39">
        <v>359</v>
      </c>
      <c r="C33" s="21" t="s">
        <v>35</v>
      </c>
      <c r="D33" s="46">
        <v>2105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2105</v>
      </c>
      <c r="O33" s="47">
        <f t="shared" si="1"/>
        <v>1.572068707991038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SUM(D35:D36)</f>
        <v>21431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1631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23062</v>
      </c>
      <c r="O34" s="45">
        <f t="shared" si="1"/>
        <v>17.223300970873787</v>
      </c>
      <c r="P34" s="10"/>
    </row>
    <row r="35" spans="1:119">
      <c r="A35" s="12"/>
      <c r="B35" s="25">
        <v>361.1</v>
      </c>
      <c r="C35" s="20" t="s">
        <v>36</v>
      </c>
      <c r="D35" s="46">
        <v>5972</v>
      </c>
      <c r="E35" s="46">
        <v>0</v>
      </c>
      <c r="F35" s="46">
        <v>0</v>
      </c>
      <c r="G35" s="46">
        <v>0</v>
      </c>
      <c r="H35" s="46">
        <v>0</v>
      </c>
      <c r="I35" s="46">
        <v>1631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7603</v>
      </c>
      <c r="O35" s="47">
        <f t="shared" si="1"/>
        <v>5.6781179985063481</v>
      </c>
      <c r="P35" s="9"/>
    </row>
    <row r="36" spans="1:119">
      <c r="A36" s="12"/>
      <c r="B36" s="25">
        <v>369.9</v>
      </c>
      <c r="C36" s="20" t="s">
        <v>37</v>
      </c>
      <c r="D36" s="46">
        <v>15459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15459</v>
      </c>
      <c r="O36" s="47">
        <f t="shared" si="1"/>
        <v>11.545182972367439</v>
      </c>
      <c r="P36" s="9"/>
    </row>
    <row r="37" spans="1:119" ht="15.75">
      <c r="A37" s="29" t="s">
        <v>28</v>
      </c>
      <c r="B37" s="30"/>
      <c r="C37" s="31"/>
      <c r="D37" s="32">
        <f t="shared" ref="D37:M37" si="11">SUM(D38:D39)</f>
        <v>10600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800950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8"/>
        <v>811550</v>
      </c>
      <c r="O37" s="45">
        <f t="shared" si="1"/>
        <v>606.08663181478721</v>
      </c>
      <c r="P37" s="9"/>
    </row>
    <row r="38" spans="1:119">
      <c r="A38" s="12"/>
      <c r="B38" s="25">
        <v>381</v>
      </c>
      <c r="C38" s="20" t="s">
        <v>57</v>
      </c>
      <c r="D38" s="46">
        <v>10600</v>
      </c>
      <c r="E38" s="46">
        <v>0</v>
      </c>
      <c r="F38" s="46">
        <v>0</v>
      </c>
      <c r="G38" s="46">
        <v>0</v>
      </c>
      <c r="H38" s="46">
        <v>0</v>
      </c>
      <c r="I38" s="46">
        <v>950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11550</v>
      </c>
      <c r="O38" s="47">
        <f t="shared" si="1"/>
        <v>8.6258401792382369</v>
      </c>
      <c r="P38" s="9"/>
    </row>
    <row r="39" spans="1:119" ht="15.75" thickBot="1">
      <c r="A39" s="48"/>
      <c r="B39" s="49">
        <v>393</v>
      </c>
      <c r="C39" s="50" t="s">
        <v>92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800000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800000</v>
      </c>
      <c r="O39" s="47">
        <f t="shared" si="1"/>
        <v>597.46079163554896</v>
      </c>
      <c r="P39" s="9"/>
    </row>
    <row r="40" spans="1:119" ht="16.5" thickBot="1">
      <c r="A40" s="14" t="s">
        <v>32</v>
      </c>
      <c r="B40" s="23"/>
      <c r="C40" s="22"/>
      <c r="D40" s="15">
        <f t="shared" ref="D40:M40" si="12">SUM(D5,D13,D15,D28,D32,D34,D37)</f>
        <v>1562988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1338541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8"/>
        <v>2901529</v>
      </c>
      <c r="O40" s="38">
        <f t="shared" si="1"/>
        <v>2166.9372666168783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51" t="s">
        <v>93</v>
      </c>
      <c r="M42" s="51"/>
      <c r="N42" s="51"/>
      <c r="O42" s="43">
        <v>1339</v>
      </c>
    </row>
    <row r="43" spans="1:119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  <row r="44" spans="1:119" ht="15.75" customHeight="1" thickBot="1">
      <c r="A44" s="55" t="s">
        <v>51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773876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773876</v>
      </c>
      <c r="O5" s="33">
        <f t="shared" ref="O5:O39" si="1">(N5/O$41)</f>
        <v>575.80059523809518</v>
      </c>
      <c r="P5" s="6"/>
    </row>
    <row r="6" spans="1:133">
      <c r="A6" s="12"/>
      <c r="B6" s="25">
        <v>311</v>
      </c>
      <c r="C6" s="20" t="s">
        <v>1</v>
      </c>
      <c r="D6" s="46">
        <v>448655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448655</v>
      </c>
      <c r="O6" s="47">
        <f t="shared" si="1"/>
        <v>333.82068452380952</v>
      </c>
      <c r="P6" s="9"/>
    </row>
    <row r="7" spans="1:133">
      <c r="A7" s="12"/>
      <c r="B7" s="25">
        <v>312.41000000000003</v>
      </c>
      <c r="C7" s="20" t="s">
        <v>9</v>
      </c>
      <c r="D7" s="46">
        <v>41657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41657</v>
      </c>
      <c r="O7" s="47">
        <f t="shared" si="1"/>
        <v>30.994791666666668</v>
      </c>
      <c r="P7" s="9"/>
    </row>
    <row r="8" spans="1:133">
      <c r="A8" s="12"/>
      <c r="B8" s="25">
        <v>312.42</v>
      </c>
      <c r="C8" s="20" t="s">
        <v>53</v>
      </c>
      <c r="D8" s="46">
        <v>28881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28881</v>
      </c>
      <c r="O8" s="47">
        <f t="shared" si="1"/>
        <v>21.488839285714285</v>
      </c>
      <c r="P8" s="9"/>
    </row>
    <row r="9" spans="1:133">
      <c r="A9" s="12"/>
      <c r="B9" s="25">
        <v>312.60000000000002</v>
      </c>
      <c r="C9" s="20" t="s">
        <v>10</v>
      </c>
      <c r="D9" s="46">
        <v>110289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110289</v>
      </c>
      <c r="O9" s="47">
        <f t="shared" si="1"/>
        <v>82.060267857142861</v>
      </c>
      <c r="P9" s="9"/>
    </row>
    <row r="10" spans="1:133">
      <c r="A10" s="12"/>
      <c r="B10" s="25">
        <v>314.10000000000002</v>
      </c>
      <c r="C10" s="20" t="s">
        <v>11</v>
      </c>
      <c r="D10" s="46">
        <v>89975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89975</v>
      </c>
      <c r="O10" s="47">
        <f t="shared" si="1"/>
        <v>66.945684523809518</v>
      </c>
      <c r="P10" s="9"/>
    </row>
    <row r="11" spans="1:133">
      <c r="A11" s="12"/>
      <c r="B11" s="25">
        <v>314.7</v>
      </c>
      <c r="C11" s="20" t="s">
        <v>12</v>
      </c>
      <c r="D11" s="46">
        <v>4904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4904</v>
      </c>
      <c r="O11" s="47">
        <f t="shared" si="1"/>
        <v>3.6488095238095237</v>
      </c>
      <c r="P11" s="9"/>
    </row>
    <row r="12" spans="1:133">
      <c r="A12" s="12"/>
      <c r="B12" s="25">
        <v>315</v>
      </c>
      <c r="C12" s="20" t="s">
        <v>65</v>
      </c>
      <c r="D12" s="46">
        <v>43752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43752</v>
      </c>
      <c r="O12" s="47">
        <f t="shared" si="1"/>
        <v>32.553571428571431</v>
      </c>
      <c r="P12" s="9"/>
    </row>
    <row r="13" spans="1:133">
      <c r="A13" s="12"/>
      <c r="B13" s="25">
        <v>316</v>
      </c>
      <c r="C13" s="20" t="s">
        <v>66</v>
      </c>
      <c r="D13" s="46">
        <v>5763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5763</v>
      </c>
      <c r="O13" s="47">
        <f t="shared" si="1"/>
        <v>4.2879464285714288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95828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95828</v>
      </c>
      <c r="O14" s="45">
        <f t="shared" si="1"/>
        <v>71.300595238095241</v>
      </c>
      <c r="P14" s="10"/>
    </row>
    <row r="15" spans="1:133">
      <c r="A15" s="12"/>
      <c r="B15" s="25">
        <v>323.10000000000002</v>
      </c>
      <c r="C15" s="20" t="s">
        <v>16</v>
      </c>
      <c r="D15" s="46">
        <v>95828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95828</v>
      </c>
      <c r="O15" s="47">
        <f t="shared" si="1"/>
        <v>71.300595238095241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SUM(D17:D27)</f>
        <v>1518772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283650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1802422</v>
      </c>
      <c r="O16" s="45">
        <f t="shared" si="1"/>
        <v>1341.0877976190477</v>
      </c>
      <c r="P16" s="10"/>
    </row>
    <row r="17" spans="1:16">
      <c r="A17" s="12"/>
      <c r="B17" s="25">
        <v>331.2</v>
      </c>
      <c r="C17" s="20" t="s">
        <v>75</v>
      </c>
      <c r="D17" s="46">
        <v>13776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13776</v>
      </c>
      <c r="O17" s="47">
        <f t="shared" si="1"/>
        <v>10.25</v>
      </c>
      <c r="P17" s="9"/>
    </row>
    <row r="18" spans="1:16">
      <c r="A18" s="12"/>
      <c r="B18" s="25">
        <v>331.31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283650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283650</v>
      </c>
      <c r="O18" s="47">
        <f t="shared" si="1"/>
        <v>211.04910714285714</v>
      </c>
      <c r="P18" s="9"/>
    </row>
    <row r="19" spans="1:16">
      <c r="A19" s="12"/>
      <c r="B19" s="25">
        <v>331.39</v>
      </c>
      <c r="C19" s="20" t="s">
        <v>84</v>
      </c>
      <c r="D19" s="46">
        <v>166500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166500</v>
      </c>
      <c r="O19" s="47">
        <f t="shared" si="1"/>
        <v>123.88392857142857</v>
      </c>
      <c r="P19" s="9"/>
    </row>
    <row r="20" spans="1:16">
      <c r="A20" s="12"/>
      <c r="B20" s="25">
        <v>334.39</v>
      </c>
      <c r="C20" s="20" t="s">
        <v>85</v>
      </c>
      <c r="D20" s="46">
        <v>1169296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1169296</v>
      </c>
      <c r="O20" s="47">
        <f t="shared" si="1"/>
        <v>870.01190476190482</v>
      </c>
      <c r="P20" s="9"/>
    </row>
    <row r="21" spans="1:16">
      <c r="A21" s="12"/>
      <c r="B21" s="25">
        <v>334.7</v>
      </c>
      <c r="C21" s="20" t="s">
        <v>86</v>
      </c>
      <c r="D21" s="46">
        <v>38528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38528</v>
      </c>
      <c r="O21" s="47">
        <f t="shared" si="1"/>
        <v>28.666666666666668</v>
      </c>
      <c r="P21" s="9"/>
    </row>
    <row r="22" spans="1:16">
      <c r="A22" s="12"/>
      <c r="B22" s="25">
        <v>335.14</v>
      </c>
      <c r="C22" s="20" t="s">
        <v>69</v>
      </c>
      <c r="D22" s="46">
        <v>1361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1361</v>
      </c>
      <c r="O22" s="47">
        <f t="shared" si="1"/>
        <v>1.0126488095238095</v>
      </c>
      <c r="P22" s="9"/>
    </row>
    <row r="23" spans="1:16">
      <c r="A23" s="12"/>
      <c r="B23" s="25">
        <v>335.15</v>
      </c>
      <c r="C23" s="20" t="s">
        <v>70</v>
      </c>
      <c r="D23" s="46">
        <v>699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699</v>
      </c>
      <c r="O23" s="47">
        <f t="shared" si="1"/>
        <v>0.5200892857142857</v>
      </c>
      <c r="P23" s="9"/>
    </row>
    <row r="24" spans="1:16">
      <c r="A24" s="12"/>
      <c r="B24" s="25">
        <v>335.18</v>
      </c>
      <c r="C24" s="20" t="s">
        <v>71</v>
      </c>
      <c r="D24" s="46">
        <v>59704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59704</v>
      </c>
      <c r="O24" s="47">
        <f t="shared" si="1"/>
        <v>44.422619047619051</v>
      </c>
      <c r="P24" s="9"/>
    </row>
    <row r="25" spans="1:16">
      <c r="A25" s="12"/>
      <c r="B25" s="25">
        <v>335.19</v>
      </c>
      <c r="C25" s="20" t="s">
        <v>72</v>
      </c>
      <c r="D25" s="46">
        <v>11260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11260</v>
      </c>
      <c r="O25" s="47">
        <f t="shared" si="1"/>
        <v>8.3779761904761898</v>
      </c>
      <c r="P25" s="9"/>
    </row>
    <row r="26" spans="1:16">
      <c r="A26" s="12"/>
      <c r="B26" s="25">
        <v>335.49</v>
      </c>
      <c r="C26" s="20" t="s">
        <v>56</v>
      </c>
      <c r="D26" s="46">
        <v>21932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21932</v>
      </c>
      <c r="O26" s="47">
        <f t="shared" si="1"/>
        <v>16.31845238095238</v>
      </c>
      <c r="P26" s="9"/>
    </row>
    <row r="27" spans="1:16">
      <c r="A27" s="12"/>
      <c r="B27" s="25">
        <v>335.9</v>
      </c>
      <c r="C27" s="20" t="s">
        <v>76</v>
      </c>
      <c r="D27" s="46">
        <v>35716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35716</v>
      </c>
      <c r="O27" s="47">
        <f t="shared" si="1"/>
        <v>26.574404761904763</v>
      </c>
      <c r="P27" s="9"/>
    </row>
    <row r="28" spans="1:16" ht="15.75">
      <c r="A28" s="29" t="s">
        <v>26</v>
      </c>
      <c r="B28" s="30"/>
      <c r="C28" s="31"/>
      <c r="D28" s="32">
        <f t="shared" ref="D28:M28" si="7">SUM(D29:D30)</f>
        <v>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227637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9" si="8">SUM(D28:M28)</f>
        <v>227637</v>
      </c>
      <c r="O28" s="45">
        <f t="shared" si="1"/>
        <v>169.37276785714286</v>
      </c>
      <c r="P28" s="10"/>
    </row>
    <row r="29" spans="1:16">
      <c r="A29" s="12"/>
      <c r="B29" s="25">
        <v>343.3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221887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221887</v>
      </c>
      <c r="O29" s="47">
        <f t="shared" si="1"/>
        <v>165.09449404761904</v>
      </c>
      <c r="P29" s="9"/>
    </row>
    <row r="30" spans="1:16">
      <c r="A30" s="12"/>
      <c r="B30" s="25">
        <v>343.8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5750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5750</v>
      </c>
      <c r="O30" s="47">
        <f t="shared" si="1"/>
        <v>4.2782738095238093</v>
      </c>
      <c r="P30" s="9"/>
    </row>
    <row r="31" spans="1:16" ht="15.75">
      <c r="A31" s="29" t="s">
        <v>27</v>
      </c>
      <c r="B31" s="30"/>
      <c r="C31" s="31"/>
      <c r="D31" s="32">
        <f t="shared" ref="D31:M31" si="9">SUM(D32:D32)</f>
        <v>2515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2515</v>
      </c>
      <c r="O31" s="45">
        <f t="shared" si="1"/>
        <v>1.8712797619047619</v>
      </c>
      <c r="P31" s="10"/>
    </row>
    <row r="32" spans="1:16">
      <c r="A32" s="13"/>
      <c r="B32" s="39">
        <v>359</v>
      </c>
      <c r="C32" s="21" t="s">
        <v>35</v>
      </c>
      <c r="D32" s="46">
        <v>2515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2515</v>
      </c>
      <c r="O32" s="47">
        <f t="shared" si="1"/>
        <v>1.8712797619047619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SUM(D34:D35)</f>
        <v>19135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1593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20728</v>
      </c>
      <c r="O33" s="45">
        <f t="shared" si="1"/>
        <v>15.422619047619047</v>
      </c>
      <c r="P33" s="10"/>
    </row>
    <row r="34" spans="1:119">
      <c r="A34" s="12"/>
      <c r="B34" s="25">
        <v>361.1</v>
      </c>
      <c r="C34" s="20" t="s">
        <v>36</v>
      </c>
      <c r="D34" s="46">
        <v>6049</v>
      </c>
      <c r="E34" s="46">
        <v>0</v>
      </c>
      <c r="F34" s="46">
        <v>0</v>
      </c>
      <c r="G34" s="46">
        <v>0</v>
      </c>
      <c r="H34" s="46">
        <v>0</v>
      </c>
      <c r="I34" s="46">
        <v>1593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7642</v>
      </c>
      <c r="O34" s="47">
        <f t="shared" si="1"/>
        <v>5.6860119047619051</v>
      </c>
      <c r="P34" s="9"/>
    </row>
    <row r="35" spans="1:119">
      <c r="A35" s="12"/>
      <c r="B35" s="25">
        <v>369.9</v>
      </c>
      <c r="C35" s="20" t="s">
        <v>37</v>
      </c>
      <c r="D35" s="46">
        <v>13086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13086</v>
      </c>
      <c r="O35" s="47">
        <f t="shared" si="1"/>
        <v>9.7366071428571423</v>
      </c>
      <c r="P35" s="9"/>
    </row>
    <row r="36" spans="1:119" ht="15.75">
      <c r="A36" s="29" t="s">
        <v>28</v>
      </c>
      <c r="B36" s="30"/>
      <c r="C36" s="31"/>
      <c r="D36" s="32">
        <f t="shared" ref="D36:M36" si="11">SUM(D37:D38)</f>
        <v>7200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100359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8"/>
        <v>107559</v>
      </c>
      <c r="O36" s="45">
        <f t="shared" si="1"/>
        <v>80.029017857142861</v>
      </c>
      <c r="P36" s="9"/>
    </row>
    <row r="37" spans="1:119">
      <c r="A37" s="12"/>
      <c r="B37" s="25">
        <v>381</v>
      </c>
      <c r="C37" s="20" t="s">
        <v>57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100359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100359</v>
      </c>
      <c r="O37" s="47">
        <f t="shared" si="1"/>
        <v>74.671875</v>
      </c>
      <c r="P37" s="9"/>
    </row>
    <row r="38" spans="1:119" ht="15.75" thickBot="1">
      <c r="A38" s="12"/>
      <c r="B38" s="25">
        <v>382</v>
      </c>
      <c r="C38" s="20" t="s">
        <v>45</v>
      </c>
      <c r="D38" s="46">
        <v>7200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7200</v>
      </c>
      <c r="O38" s="47">
        <f t="shared" si="1"/>
        <v>5.3571428571428568</v>
      </c>
      <c r="P38" s="9"/>
    </row>
    <row r="39" spans="1:119" ht="16.5" thickBot="1">
      <c r="A39" s="14" t="s">
        <v>32</v>
      </c>
      <c r="B39" s="23"/>
      <c r="C39" s="22"/>
      <c r="D39" s="15">
        <f t="shared" ref="D39:M39" si="12">SUM(D5,D14,D16,D28,D31,D33,D36)</f>
        <v>2417326</v>
      </c>
      <c r="E39" s="15">
        <f t="shared" si="12"/>
        <v>0</v>
      </c>
      <c r="F39" s="15">
        <f t="shared" si="12"/>
        <v>0</v>
      </c>
      <c r="G39" s="15">
        <f t="shared" si="12"/>
        <v>0</v>
      </c>
      <c r="H39" s="15">
        <f t="shared" si="12"/>
        <v>0</v>
      </c>
      <c r="I39" s="15">
        <f t="shared" si="12"/>
        <v>613239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8"/>
        <v>3030565</v>
      </c>
      <c r="O39" s="38">
        <f t="shared" si="1"/>
        <v>2254.8846726190477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1" t="s">
        <v>87</v>
      </c>
      <c r="M41" s="51"/>
      <c r="N41" s="51"/>
      <c r="O41" s="43">
        <v>1344</v>
      </c>
    </row>
    <row r="42" spans="1:119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  <row r="43" spans="1:119" ht="15.75" customHeight="1" thickBot="1">
      <c r="A43" s="55" t="s">
        <v>51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732484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732484</v>
      </c>
      <c r="O5" s="33">
        <f t="shared" ref="O5:O35" si="1">(N5/O$37)</f>
        <v>551.56927710843377</v>
      </c>
      <c r="P5" s="6"/>
    </row>
    <row r="6" spans="1:133">
      <c r="A6" s="12"/>
      <c r="B6" s="25">
        <v>311</v>
      </c>
      <c r="C6" s="20" t="s">
        <v>1</v>
      </c>
      <c r="D6" s="46">
        <v>412925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412925</v>
      </c>
      <c r="O6" s="47">
        <f t="shared" si="1"/>
        <v>310.9375</v>
      </c>
      <c r="P6" s="9"/>
    </row>
    <row r="7" spans="1:133">
      <c r="A7" s="12"/>
      <c r="B7" s="25">
        <v>312.41000000000003</v>
      </c>
      <c r="C7" s="20" t="s">
        <v>9</v>
      </c>
      <c r="D7" s="46">
        <v>37123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37123</v>
      </c>
      <c r="O7" s="47">
        <f t="shared" si="1"/>
        <v>27.954066265060241</v>
      </c>
      <c r="P7" s="9"/>
    </row>
    <row r="8" spans="1:133">
      <c r="A8" s="12"/>
      <c r="B8" s="25">
        <v>312.42</v>
      </c>
      <c r="C8" s="20" t="s">
        <v>53</v>
      </c>
      <c r="D8" s="46">
        <v>25464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25464</v>
      </c>
      <c r="O8" s="47">
        <f t="shared" si="1"/>
        <v>19.174698795180724</v>
      </c>
      <c r="P8" s="9"/>
    </row>
    <row r="9" spans="1:133">
      <c r="A9" s="12"/>
      <c r="B9" s="25">
        <v>312.60000000000002</v>
      </c>
      <c r="C9" s="20" t="s">
        <v>10</v>
      </c>
      <c r="D9" s="46">
        <v>106157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106157</v>
      </c>
      <c r="O9" s="47">
        <f t="shared" si="1"/>
        <v>79.9375</v>
      </c>
      <c r="P9" s="9"/>
    </row>
    <row r="10" spans="1:133">
      <c r="A10" s="12"/>
      <c r="B10" s="25">
        <v>314.10000000000002</v>
      </c>
      <c r="C10" s="20" t="s">
        <v>11</v>
      </c>
      <c r="D10" s="46">
        <v>89268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89268</v>
      </c>
      <c r="O10" s="47">
        <f t="shared" si="1"/>
        <v>67.21987951807229</v>
      </c>
      <c r="P10" s="9"/>
    </row>
    <row r="11" spans="1:133">
      <c r="A11" s="12"/>
      <c r="B11" s="25">
        <v>314.7</v>
      </c>
      <c r="C11" s="20" t="s">
        <v>12</v>
      </c>
      <c r="D11" s="46">
        <v>5900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5900</v>
      </c>
      <c r="O11" s="47">
        <f t="shared" si="1"/>
        <v>4.4427710843373491</v>
      </c>
      <c r="P11" s="9"/>
    </row>
    <row r="12" spans="1:133">
      <c r="A12" s="12"/>
      <c r="B12" s="25">
        <v>315</v>
      </c>
      <c r="C12" s="20" t="s">
        <v>65</v>
      </c>
      <c r="D12" s="46">
        <v>46874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46874</v>
      </c>
      <c r="O12" s="47">
        <f t="shared" si="1"/>
        <v>35.296686746987952</v>
      </c>
      <c r="P12" s="9"/>
    </row>
    <row r="13" spans="1:133">
      <c r="A13" s="12"/>
      <c r="B13" s="25">
        <v>316</v>
      </c>
      <c r="C13" s="20" t="s">
        <v>66</v>
      </c>
      <c r="D13" s="46">
        <v>8773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8773</v>
      </c>
      <c r="O13" s="47">
        <f t="shared" si="1"/>
        <v>6.606174698795181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97446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97446</v>
      </c>
      <c r="O14" s="45">
        <f t="shared" si="1"/>
        <v>73.378012048192772</v>
      </c>
      <c r="P14" s="10"/>
    </row>
    <row r="15" spans="1:133">
      <c r="A15" s="12"/>
      <c r="B15" s="25">
        <v>323.10000000000002</v>
      </c>
      <c r="C15" s="20" t="s">
        <v>16</v>
      </c>
      <c r="D15" s="46">
        <v>97446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97446</v>
      </c>
      <c r="O15" s="47">
        <f t="shared" si="1"/>
        <v>73.378012048192772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SUM(D17:D23)</f>
        <v>246985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15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247000</v>
      </c>
      <c r="O16" s="45">
        <f t="shared" si="1"/>
        <v>185.99397590361446</v>
      </c>
      <c r="P16" s="10"/>
    </row>
    <row r="17" spans="1:16">
      <c r="A17" s="12"/>
      <c r="B17" s="25">
        <v>331.2</v>
      </c>
      <c r="C17" s="20" t="s">
        <v>75</v>
      </c>
      <c r="D17" s="46">
        <v>13235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13235</v>
      </c>
      <c r="O17" s="47">
        <f t="shared" si="1"/>
        <v>9.9661144578313259</v>
      </c>
      <c r="P17" s="9"/>
    </row>
    <row r="18" spans="1:16">
      <c r="A18" s="12"/>
      <c r="B18" s="25">
        <v>334.49</v>
      </c>
      <c r="C18" s="20" t="s">
        <v>81</v>
      </c>
      <c r="D18" s="46">
        <v>116378</v>
      </c>
      <c r="E18" s="46">
        <v>0</v>
      </c>
      <c r="F18" s="46">
        <v>0</v>
      </c>
      <c r="G18" s="46">
        <v>0</v>
      </c>
      <c r="H18" s="46">
        <v>0</v>
      </c>
      <c r="I18" s="46">
        <v>15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116393</v>
      </c>
      <c r="O18" s="47">
        <f t="shared" si="1"/>
        <v>87.6453313253012</v>
      </c>
      <c r="P18" s="9"/>
    </row>
    <row r="19" spans="1:16">
      <c r="A19" s="12"/>
      <c r="B19" s="25">
        <v>335.12</v>
      </c>
      <c r="C19" s="20" t="s">
        <v>68</v>
      </c>
      <c r="D19" s="46">
        <v>35377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35377</v>
      </c>
      <c r="O19" s="47">
        <f t="shared" si="1"/>
        <v>26.639307228915662</v>
      </c>
      <c r="P19" s="9"/>
    </row>
    <row r="20" spans="1:16">
      <c r="A20" s="12"/>
      <c r="B20" s="25">
        <v>335.14</v>
      </c>
      <c r="C20" s="20" t="s">
        <v>69</v>
      </c>
      <c r="D20" s="46">
        <v>1379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1379</v>
      </c>
      <c r="O20" s="47">
        <f t="shared" si="1"/>
        <v>1.0384036144578312</v>
      </c>
      <c r="P20" s="9"/>
    </row>
    <row r="21" spans="1:16">
      <c r="A21" s="12"/>
      <c r="B21" s="25">
        <v>335.18</v>
      </c>
      <c r="C21" s="20" t="s">
        <v>71</v>
      </c>
      <c r="D21" s="46">
        <v>54408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54408</v>
      </c>
      <c r="O21" s="47">
        <f t="shared" si="1"/>
        <v>40.96987951807229</v>
      </c>
      <c r="P21" s="9"/>
    </row>
    <row r="22" spans="1:16">
      <c r="A22" s="12"/>
      <c r="B22" s="25">
        <v>335.19</v>
      </c>
      <c r="C22" s="20" t="s">
        <v>72</v>
      </c>
      <c r="D22" s="46">
        <v>11298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11298</v>
      </c>
      <c r="O22" s="47">
        <f t="shared" si="1"/>
        <v>8.5075301204819276</v>
      </c>
      <c r="P22" s="9"/>
    </row>
    <row r="23" spans="1:16">
      <c r="A23" s="12"/>
      <c r="B23" s="25">
        <v>335.49</v>
      </c>
      <c r="C23" s="20" t="s">
        <v>56</v>
      </c>
      <c r="D23" s="46">
        <v>14910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14910</v>
      </c>
      <c r="O23" s="47">
        <f t="shared" si="1"/>
        <v>11.227409638554217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217213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5" si="7">SUM(D24:M24)</f>
        <v>217213</v>
      </c>
      <c r="O24" s="45">
        <f t="shared" si="1"/>
        <v>163.56400602409639</v>
      </c>
      <c r="P24" s="10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211613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211613</v>
      </c>
      <c r="O25" s="47">
        <f t="shared" si="1"/>
        <v>159.34713855421685</v>
      </c>
      <c r="P25" s="9"/>
    </row>
    <row r="26" spans="1:16">
      <c r="A26" s="12"/>
      <c r="B26" s="25">
        <v>343.8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5600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5600</v>
      </c>
      <c r="O26" s="47">
        <f t="shared" si="1"/>
        <v>4.2168674698795181</v>
      </c>
      <c r="P26" s="9"/>
    </row>
    <row r="27" spans="1:16" ht="15.75">
      <c r="A27" s="29" t="s">
        <v>27</v>
      </c>
      <c r="B27" s="30"/>
      <c r="C27" s="31"/>
      <c r="D27" s="32">
        <f t="shared" ref="D27:M27" si="8">SUM(D28:D28)</f>
        <v>3943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3943</v>
      </c>
      <c r="O27" s="45">
        <f t="shared" si="1"/>
        <v>2.9691265060240966</v>
      </c>
      <c r="P27" s="10"/>
    </row>
    <row r="28" spans="1:16">
      <c r="A28" s="13"/>
      <c r="B28" s="39">
        <v>359</v>
      </c>
      <c r="C28" s="21" t="s">
        <v>35</v>
      </c>
      <c r="D28" s="46">
        <v>3943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3943</v>
      </c>
      <c r="O28" s="47">
        <f t="shared" si="1"/>
        <v>2.9691265060240966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SUM(D30:D31)</f>
        <v>22830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2110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24940</v>
      </c>
      <c r="O29" s="45">
        <f t="shared" si="1"/>
        <v>18.78012048192771</v>
      </c>
      <c r="P29" s="10"/>
    </row>
    <row r="30" spans="1:16">
      <c r="A30" s="12"/>
      <c r="B30" s="25">
        <v>361.1</v>
      </c>
      <c r="C30" s="20" t="s">
        <v>36</v>
      </c>
      <c r="D30" s="46">
        <v>6103</v>
      </c>
      <c r="E30" s="46">
        <v>0</v>
      </c>
      <c r="F30" s="46">
        <v>0</v>
      </c>
      <c r="G30" s="46">
        <v>0</v>
      </c>
      <c r="H30" s="46">
        <v>0</v>
      </c>
      <c r="I30" s="46">
        <v>2110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8213</v>
      </c>
      <c r="O30" s="47">
        <f t="shared" si="1"/>
        <v>6.1844879518072293</v>
      </c>
      <c r="P30" s="9"/>
    </row>
    <row r="31" spans="1:16">
      <c r="A31" s="12"/>
      <c r="B31" s="25">
        <v>369.9</v>
      </c>
      <c r="C31" s="20" t="s">
        <v>37</v>
      </c>
      <c r="D31" s="46">
        <v>16727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16727</v>
      </c>
      <c r="O31" s="47">
        <f t="shared" si="1"/>
        <v>12.595632530120483</v>
      </c>
      <c r="P31" s="9"/>
    </row>
    <row r="32" spans="1:16" ht="15.75">
      <c r="A32" s="29" t="s">
        <v>28</v>
      </c>
      <c r="B32" s="30"/>
      <c r="C32" s="31"/>
      <c r="D32" s="32">
        <f t="shared" ref="D32:M32" si="10">SUM(D33:D34)</f>
        <v>7200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116378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123578</v>
      </c>
      <c r="O32" s="45">
        <f t="shared" si="1"/>
        <v>93.055722891566262</v>
      </c>
      <c r="P32" s="9"/>
    </row>
    <row r="33" spans="1:119">
      <c r="A33" s="12"/>
      <c r="B33" s="25">
        <v>381</v>
      </c>
      <c r="C33" s="20" t="s">
        <v>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116378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116378</v>
      </c>
      <c r="O33" s="47">
        <f t="shared" si="1"/>
        <v>87.634036144578317</v>
      </c>
      <c r="P33" s="9"/>
    </row>
    <row r="34" spans="1:119" ht="15.75" thickBot="1">
      <c r="A34" s="12"/>
      <c r="B34" s="25">
        <v>382</v>
      </c>
      <c r="C34" s="20" t="s">
        <v>45</v>
      </c>
      <c r="D34" s="46">
        <v>7200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7200</v>
      </c>
      <c r="O34" s="47">
        <f t="shared" si="1"/>
        <v>5.4216867469879517</v>
      </c>
      <c r="P34" s="9"/>
    </row>
    <row r="35" spans="1:119" ht="16.5" thickBot="1">
      <c r="A35" s="14" t="s">
        <v>32</v>
      </c>
      <c r="B35" s="23"/>
      <c r="C35" s="22"/>
      <c r="D35" s="15">
        <f t="shared" ref="D35:M35" si="11">SUM(D5,D14,D16,D24,D27,D29,D32)</f>
        <v>1110888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335716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7"/>
        <v>1446604</v>
      </c>
      <c r="O35" s="38">
        <f t="shared" si="1"/>
        <v>1089.3102409638554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82</v>
      </c>
      <c r="M37" s="51"/>
      <c r="N37" s="51"/>
      <c r="O37" s="43">
        <v>1328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38</v>
      </c>
      <c r="B3" s="65"/>
      <c r="C3" s="66"/>
      <c r="D3" s="70" t="s">
        <v>22</v>
      </c>
      <c r="E3" s="71"/>
      <c r="F3" s="71"/>
      <c r="G3" s="71"/>
      <c r="H3" s="72"/>
      <c r="I3" s="70" t="s">
        <v>23</v>
      </c>
      <c r="J3" s="72"/>
      <c r="K3" s="70" t="s">
        <v>25</v>
      </c>
      <c r="L3" s="72"/>
      <c r="M3" s="36"/>
      <c r="N3" s="37"/>
      <c r="O3" s="73" t="s">
        <v>43</v>
      </c>
      <c r="P3" s="11"/>
      <c r="Q3"/>
    </row>
    <row r="4" spans="1:133" ht="32.25" customHeight="1" thickBot="1">
      <c r="A4" s="67"/>
      <c r="B4" s="68"/>
      <c r="C4" s="69"/>
      <c r="D4" s="34" t="s">
        <v>3</v>
      </c>
      <c r="E4" s="34" t="s">
        <v>39</v>
      </c>
      <c r="F4" s="34" t="s">
        <v>40</v>
      </c>
      <c r="G4" s="34" t="s">
        <v>41</v>
      </c>
      <c r="H4" s="34" t="s">
        <v>4</v>
      </c>
      <c r="I4" s="34" t="s">
        <v>5</v>
      </c>
      <c r="J4" s="35" t="s">
        <v>42</v>
      </c>
      <c r="K4" s="35" t="s">
        <v>6</v>
      </c>
      <c r="L4" s="35" t="s">
        <v>7</v>
      </c>
      <c r="M4" s="35" t="s">
        <v>8</v>
      </c>
      <c r="N4" s="35" t="s">
        <v>24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722700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722700</v>
      </c>
      <c r="O5" s="33">
        <f t="shared" ref="O5:O35" si="1">(N5/O$37)</f>
        <v>540.53851907255046</v>
      </c>
      <c r="P5" s="6"/>
    </row>
    <row r="6" spans="1:133">
      <c r="A6" s="12"/>
      <c r="B6" s="25">
        <v>311</v>
      </c>
      <c r="C6" s="20" t="s">
        <v>1</v>
      </c>
      <c r="D6" s="46">
        <v>411278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411278</v>
      </c>
      <c r="O6" s="47">
        <f t="shared" si="1"/>
        <v>307.61256544502618</v>
      </c>
      <c r="P6" s="9"/>
    </row>
    <row r="7" spans="1:133">
      <c r="A7" s="12"/>
      <c r="B7" s="25">
        <v>312.41000000000003</v>
      </c>
      <c r="C7" s="20" t="s">
        <v>9</v>
      </c>
      <c r="D7" s="46">
        <v>37167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37167</v>
      </c>
      <c r="O7" s="47">
        <f t="shared" si="1"/>
        <v>27.798803290949888</v>
      </c>
      <c r="P7" s="9"/>
    </row>
    <row r="8" spans="1:133">
      <c r="A8" s="12"/>
      <c r="B8" s="25">
        <v>312.42</v>
      </c>
      <c r="C8" s="20" t="s">
        <v>53</v>
      </c>
      <c r="D8" s="46">
        <v>25273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25273</v>
      </c>
      <c r="O8" s="47">
        <f t="shared" si="1"/>
        <v>18.902767389678385</v>
      </c>
      <c r="P8" s="9"/>
    </row>
    <row r="9" spans="1:133">
      <c r="A9" s="12"/>
      <c r="B9" s="25">
        <v>312.60000000000002</v>
      </c>
      <c r="C9" s="20" t="s">
        <v>10</v>
      </c>
      <c r="D9" s="46">
        <v>103267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103267</v>
      </c>
      <c r="O9" s="47">
        <f t="shared" si="1"/>
        <v>77.237845923709799</v>
      </c>
      <c r="P9" s="9"/>
    </row>
    <row r="10" spans="1:133">
      <c r="A10" s="12"/>
      <c r="B10" s="25">
        <v>314.10000000000002</v>
      </c>
      <c r="C10" s="20" t="s">
        <v>11</v>
      </c>
      <c r="D10" s="46">
        <v>89855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89855</v>
      </c>
      <c r="O10" s="47">
        <f t="shared" si="1"/>
        <v>67.206432311144354</v>
      </c>
      <c r="P10" s="9"/>
    </row>
    <row r="11" spans="1:133">
      <c r="A11" s="12"/>
      <c r="B11" s="25">
        <v>314.7</v>
      </c>
      <c r="C11" s="20" t="s">
        <v>12</v>
      </c>
      <c r="D11" s="46">
        <v>6514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6514</v>
      </c>
      <c r="O11" s="47">
        <f t="shared" si="1"/>
        <v>4.8721017202692591</v>
      </c>
      <c r="P11" s="9"/>
    </row>
    <row r="12" spans="1:133">
      <c r="A12" s="12"/>
      <c r="B12" s="25">
        <v>315</v>
      </c>
      <c r="C12" s="20" t="s">
        <v>65</v>
      </c>
      <c r="D12" s="46">
        <v>43187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43187</v>
      </c>
      <c r="O12" s="47">
        <f t="shared" si="1"/>
        <v>32.301421091997007</v>
      </c>
      <c r="P12" s="9"/>
    </row>
    <row r="13" spans="1:133">
      <c r="A13" s="12"/>
      <c r="B13" s="25">
        <v>316</v>
      </c>
      <c r="C13" s="20" t="s">
        <v>66</v>
      </c>
      <c r="D13" s="46">
        <v>6159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6159</v>
      </c>
      <c r="O13" s="47">
        <f t="shared" si="1"/>
        <v>4.6065818997756169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SUM(D15:D15)</f>
        <v>112890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112890</v>
      </c>
      <c r="O14" s="45">
        <f t="shared" si="1"/>
        <v>84.435302916978316</v>
      </c>
      <c r="P14" s="10"/>
    </row>
    <row r="15" spans="1:133">
      <c r="A15" s="12"/>
      <c r="B15" s="25">
        <v>323.10000000000002</v>
      </c>
      <c r="C15" s="20" t="s">
        <v>16</v>
      </c>
      <c r="D15" s="46">
        <v>112890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112890</v>
      </c>
      <c r="O15" s="47">
        <f t="shared" si="1"/>
        <v>84.435302916978316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SUM(D17:D23)</f>
        <v>129661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22344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152005</v>
      </c>
      <c r="O16" s="45">
        <f t="shared" si="1"/>
        <v>113.69109947643979</v>
      </c>
      <c r="P16" s="10"/>
    </row>
    <row r="17" spans="1:16">
      <c r="A17" s="12"/>
      <c r="B17" s="25">
        <v>331.2</v>
      </c>
      <c r="C17" s="20" t="s">
        <v>75</v>
      </c>
      <c r="D17" s="46">
        <v>15359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15359</v>
      </c>
      <c r="O17" s="47">
        <f t="shared" si="1"/>
        <v>11.487658937920719</v>
      </c>
      <c r="P17" s="9"/>
    </row>
    <row r="18" spans="1:16">
      <c r="A18" s="12"/>
      <c r="B18" s="25">
        <v>331.31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22344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22344</v>
      </c>
      <c r="O18" s="47">
        <f t="shared" si="1"/>
        <v>16.712041884816752</v>
      </c>
      <c r="P18" s="9"/>
    </row>
    <row r="19" spans="1:16">
      <c r="A19" s="12"/>
      <c r="B19" s="25">
        <v>335.12</v>
      </c>
      <c r="C19" s="20" t="s">
        <v>68</v>
      </c>
      <c r="D19" s="46">
        <v>35328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35328</v>
      </c>
      <c r="O19" s="47">
        <f t="shared" si="1"/>
        <v>26.423335826477189</v>
      </c>
      <c r="P19" s="9"/>
    </row>
    <row r="20" spans="1:16">
      <c r="A20" s="12"/>
      <c r="B20" s="25">
        <v>335.14</v>
      </c>
      <c r="C20" s="20" t="s">
        <v>69</v>
      </c>
      <c r="D20" s="46">
        <v>1239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1239</v>
      </c>
      <c r="O20" s="47">
        <f t="shared" si="1"/>
        <v>0.92670157068062831</v>
      </c>
      <c r="P20" s="9"/>
    </row>
    <row r="21" spans="1:16">
      <c r="A21" s="12"/>
      <c r="B21" s="25">
        <v>335.18</v>
      </c>
      <c r="C21" s="20" t="s">
        <v>71</v>
      </c>
      <c r="D21" s="46">
        <v>51746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51746</v>
      </c>
      <c r="O21" s="47">
        <f t="shared" si="1"/>
        <v>38.703066566940912</v>
      </c>
      <c r="P21" s="9"/>
    </row>
    <row r="22" spans="1:16">
      <c r="A22" s="12"/>
      <c r="B22" s="25">
        <v>335.19</v>
      </c>
      <c r="C22" s="20" t="s">
        <v>72</v>
      </c>
      <c r="D22" s="46">
        <v>11513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11513</v>
      </c>
      <c r="O22" s="47">
        <f t="shared" si="1"/>
        <v>8.6110695587135382</v>
      </c>
      <c r="P22" s="9"/>
    </row>
    <row r="23" spans="1:16">
      <c r="A23" s="12"/>
      <c r="B23" s="25">
        <v>335.49</v>
      </c>
      <c r="C23" s="20" t="s">
        <v>56</v>
      </c>
      <c r="D23" s="46">
        <v>14476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14476</v>
      </c>
      <c r="O23" s="47">
        <f t="shared" si="1"/>
        <v>10.827225130890053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SUM(D25:D26)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245624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245624</v>
      </c>
      <c r="O24" s="45">
        <f t="shared" si="1"/>
        <v>183.71278982797307</v>
      </c>
      <c r="P24" s="10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238844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238844</v>
      </c>
      <c r="O25" s="47">
        <f t="shared" si="1"/>
        <v>178.64173522812266</v>
      </c>
      <c r="P25" s="9"/>
    </row>
    <row r="26" spans="1:16">
      <c r="A26" s="12"/>
      <c r="B26" s="25">
        <v>343.8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6780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6780</v>
      </c>
      <c r="O26" s="47">
        <f t="shared" si="1"/>
        <v>5.0710545998504113</v>
      </c>
      <c r="P26" s="9"/>
    </row>
    <row r="27" spans="1:16" ht="15.75">
      <c r="A27" s="29" t="s">
        <v>27</v>
      </c>
      <c r="B27" s="30"/>
      <c r="C27" s="31"/>
      <c r="D27" s="32">
        <f t="shared" ref="D27:M27" si="7">SUM(D28:D28)</f>
        <v>2176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2176</v>
      </c>
      <c r="O27" s="45">
        <f t="shared" si="1"/>
        <v>1.6275243081525803</v>
      </c>
      <c r="P27" s="10"/>
    </row>
    <row r="28" spans="1:16">
      <c r="A28" s="13"/>
      <c r="B28" s="39">
        <v>359</v>
      </c>
      <c r="C28" s="21" t="s">
        <v>35</v>
      </c>
      <c r="D28" s="46">
        <v>2176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2176</v>
      </c>
      <c r="O28" s="47">
        <f t="shared" si="1"/>
        <v>1.6275243081525803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SUM(D30:D31)</f>
        <v>15798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1584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17382</v>
      </c>
      <c r="O29" s="45">
        <f t="shared" si="1"/>
        <v>13.00074794315632</v>
      </c>
      <c r="P29" s="10"/>
    </row>
    <row r="30" spans="1:16">
      <c r="A30" s="12"/>
      <c r="B30" s="25">
        <v>361.1</v>
      </c>
      <c r="C30" s="20" t="s">
        <v>36</v>
      </c>
      <c r="D30" s="46">
        <v>6099</v>
      </c>
      <c r="E30" s="46">
        <v>0</v>
      </c>
      <c r="F30" s="46">
        <v>0</v>
      </c>
      <c r="G30" s="46">
        <v>0</v>
      </c>
      <c r="H30" s="46">
        <v>0</v>
      </c>
      <c r="I30" s="46">
        <v>1584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7683</v>
      </c>
      <c r="O30" s="47">
        <f t="shared" si="1"/>
        <v>5.7464472700074793</v>
      </c>
      <c r="P30" s="9"/>
    </row>
    <row r="31" spans="1:16">
      <c r="A31" s="12"/>
      <c r="B31" s="25">
        <v>369.9</v>
      </c>
      <c r="C31" s="20" t="s">
        <v>37</v>
      </c>
      <c r="D31" s="46">
        <v>9699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9699</v>
      </c>
      <c r="O31" s="47">
        <f t="shared" si="1"/>
        <v>7.2543006731488404</v>
      </c>
      <c r="P31" s="9"/>
    </row>
    <row r="32" spans="1:16" ht="15.75">
      <c r="A32" s="29" t="s">
        <v>28</v>
      </c>
      <c r="B32" s="30"/>
      <c r="C32" s="31"/>
      <c r="D32" s="32">
        <f t="shared" ref="D32:M32" si="9">SUM(D33:D34)</f>
        <v>6100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86800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92900</v>
      </c>
      <c r="O32" s="45">
        <f t="shared" si="1"/>
        <v>69.483919222139122</v>
      </c>
      <c r="P32" s="9"/>
    </row>
    <row r="33" spans="1:119">
      <c r="A33" s="12"/>
      <c r="B33" s="25">
        <v>381</v>
      </c>
      <c r="C33" s="20" t="s">
        <v>57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86800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86800</v>
      </c>
      <c r="O33" s="47">
        <f t="shared" si="1"/>
        <v>64.921465968586389</v>
      </c>
      <c r="P33" s="9"/>
    </row>
    <row r="34" spans="1:119" ht="15.75" thickBot="1">
      <c r="A34" s="12"/>
      <c r="B34" s="25">
        <v>382</v>
      </c>
      <c r="C34" s="20" t="s">
        <v>45</v>
      </c>
      <c r="D34" s="46">
        <v>6100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6100</v>
      </c>
      <c r="O34" s="47">
        <f t="shared" si="1"/>
        <v>4.5624532535527296</v>
      </c>
      <c r="P34" s="9"/>
    </row>
    <row r="35" spans="1:119" ht="16.5" thickBot="1">
      <c r="A35" s="14" t="s">
        <v>32</v>
      </c>
      <c r="B35" s="23"/>
      <c r="C35" s="22"/>
      <c r="D35" s="15">
        <f t="shared" ref="D35:M35" si="10">SUM(D5,D14,D16,D24,D27,D29,D32)</f>
        <v>989325</v>
      </c>
      <c r="E35" s="15">
        <f t="shared" si="10"/>
        <v>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356352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1345677</v>
      </c>
      <c r="O35" s="38">
        <f t="shared" si="1"/>
        <v>1006.4899027673897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79</v>
      </c>
      <c r="M37" s="51"/>
      <c r="N37" s="51"/>
      <c r="O37" s="43">
        <v>1337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2024-05-23T18:33:23Z</cp:lastPrinted>
  <dcterms:created xsi:type="dcterms:W3CDTF">2000-08-31T21:26:31Z</dcterms:created>
  <dcterms:modified xsi:type="dcterms:W3CDTF">2024-05-23T18:33:25Z</dcterms:modified>
</cp:coreProperties>
</file>