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'2007'!$A$1:$O$26</definedName>
    <definedName name="_xlnm.Print_Area" localSheetId="15">'2008'!$A$1:$O$26</definedName>
    <definedName name="_xlnm.Print_Area" localSheetId="14">'2009'!$A$1:$O$24</definedName>
    <definedName name="_xlnm.Print_Area" localSheetId="13">'2010'!$A$1:$O$23</definedName>
    <definedName name="_xlnm.Print_Area" localSheetId="12">'2011'!$A$1:$O$22</definedName>
    <definedName name="_xlnm.Print_Area" localSheetId="11">'2012'!$A$1:$O$22</definedName>
    <definedName name="_xlnm.Print_Area" localSheetId="10">'2013'!$A$1:$O$22</definedName>
    <definedName name="_xlnm.Print_Area" localSheetId="9">'2014'!$A$1:$O$22</definedName>
    <definedName name="_xlnm.Print_Area" localSheetId="8">'2015'!$A$1:$O$22</definedName>
    <definedName name="_xlnm.Print_Area" localSheetId="7">'2016'!$A$1:$O$22</definedName>
    <definedName name="_xlnm.Print_Area" localSheetId="6">'2017'!$A$1:$O$22</definedName>
    <definedName name="_xlnm.Print_Area" localSheetId="5">'2018'!$A$1:$O$24</definedName>
    <definedName name="_xlnm.Print_Area" localSheetId="4">'2019'!$A$1:$O$20</definedName>
    <definedName name="_xlnm.Print_Area" localSheetId="3">'2020'!$A$1:$O$20</definedName>
    <definedName name="_xlnm.Print_Area" localSheetId="2">'2021'!$A$1:$P$22</definedName>
    <definedName name="_xlnm.Print_Area" localSheetId="1">'2022'!$A$1:$P$22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8" i="50" l="1"/>
  <c r="F18" i="50"/>
  <c r="G18" i="50"/>
  <c r="H18" i="50"/>
  <c r="I18" i="50"/>
  <c r="J18" i="50"/>
  <c r="K18" i="50"/>
  <c r="L18" i="50"/>
  <c r="M18" i="50"/>
  <c r="N18" i="50"/>
  <c r="D18" i="50"/>
  <c r="O17" i="50" l="1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6" i="50" l="1"/>
  <c r="P16" i="50" s="1"/>
  <c r="O14" i="50"/>
  <c r="P14" i="50" s="1"/>
  <c r="O11" i="50"/>
  <c r="P11" i="50" s="1"/>
  <c r="O9" i="50"/>
  <c r="P9" i="50" s="1"/>
  <c r="O5" i="50"/>
  <c r="P5" i="50" s="1"/>
  <c r="N18" i="49"/>
  <c r="O17" i="49"/>
  <c r="P17" i="49" s="1"/>
  <c r="N16" i="49"/>
  <c r="M16" i="49"/>
  <c r="L16" i="49"/>
  <c r="K16" i="49"/>
  <c r="J16" i="49"/>
  <c r="I16" i="49"/>
  <c r="H16" i="49"/>
  <c r="G16" i="49"/>
  <c r="F16" i="49"/>
  <c r="O16" i="49" s="1"/>
  <c r="P16" i="49" s="1"/>
  <c r="E16" i="49"/>
  <c r="D16" i="49"/>
  <c r="O15" i="49"/>
  <c r="P15" i="49"/>
  <c r="N14" i="49"/>
  <c r="M14" i="49"/>
  <c r="L14" i="49"/>
  <c r="K14" i="49"/>
  <c r="J14" i="49"/>
  <c r="I14" i="49"/>
  <c r="H14" i="49"/>
  <c r="G14" i="49"/>
  <c r="O14" i="49" s="1"/>
  <c r="P14" i="49" s="1"/>
  <c r="F14" i="49"/>
  <c r="E14" i="49"/>
  <c r="D14" i="49"/>
  <c r="O13" i="49"/>
  <c r="P13" i="49" s="1"/>
  <c r="O12" i="49"/>
  <c r="P12" i="49" s="1"/>
  <c r="N11" i="49"/>
  <c r="M11" i="49"/>
  <c r="L11" i="49"/>
  <c r="L18" i="49" s="1"/>
  <c r="K11" i="49"/>
  <c r="J11" i="49"/>
  <c r="O11" i="49" s="1"/>
  <c r="P11" i="49" s="1"/>
  <c r="I11" i="49"/>
  <c r="H11" i="49"/>
  <c r="H18" i="49" s="1"/>
  <c r="G11" i="49"/>
  <c r="F11" i="49"/>
  <c r="E11" i="49"/>
  <c r="D11" i="49"/>
  <c r="O10" i="49"/>
  <c r="P10" i="49" s="1"/>
  <c r="N9" i="49"/>
  <c r="M9" i="49"/>
  <c r="L9" i="49"/>
  <c r="K9" i="49"/>
  <c r="O9" i="49" s="1"/>
  <c r="P9" i="49" s="1"/>
  <c r="J9" i="49"/>
  <c r="I9" i="49"/>
  <c r="H9" i="49"/>
  <c r="G9" i="49"/>
  <c r="G18" i="49" s="1"/>
  <c r="F9" i="49"/>
  <c r="E9" i="49"/>
  <c r="D9" i="49"/>
  <c r="O8" i="49"/>
  <c r="P8" i="49" s="1"/>
  <c r="O7" i="49"/>
  <c r="P7" i="49" s="1"/>
  <c r="O6" i="49"/>
  <c r="P6" i="49" s="1"/>
  <c r="N5" i="49"/>
  <c r="M5" i="49"/>
  <c r="M18" i="49" s="1"/>
  <c r="L5" i="49"/>
  <c r="K5" i="49"/>
  <c r="K18" i="49" s="1"/>
  <c r="J5" i="49"/>
  <c r="J18" i="49" s="1"/>
  <c r="I5" i="49"/>
  <c r="I18" i="49" s="1"/>
  <c r="H5" i="49"/>
  <c r="G5" i="49"/>
  <c r="F5" i="49"/>
  <c r="F18" i="49" s="1"/>
  <c r="E5" i="49"/>
  <c r="E18" i="49" s="1"/>
  <c r="D5" i="49"/>
  <c r="O5" i="49" s="1"/>
  <c r="P5" i="49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6" i="48" s="1"/>
  <c r="P16" i="48" s="1"/>
  <c r="O15" i="48"/>
  <c r="P15" i="48"/>
  <c r="N14" i="48"/>
  <c r="M14" i="48"/>
  <c r="L14" i="48"/>
  <c r="K14" i="48"/>
  <c r="J14" i="48"/>
  <c r="I14" i="48"/>
  <c r="H14" i="48"/>
  <c r="G14" i="48"/>
  <c r="F14" i="48"/>
  <c r="E14" i="48"/>
  <c r="O14" i="48" s="1"/>
  <c r="P14" i="48" s="1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O11" i="48" s="1"/>
  <c r="P11" i="48" s="1"/>
  <c r="G11" i="48"/>
  <c r="F11" i="48"/>
  <c r="F18" i="48" s="1"/>
  <c r="E11" i="48"/>
  <c r="D11" i="48"/>
  <c r="O10" i="48"/>
  <c r="P10" i="48"/>
  <c r="N9" i="48"/>
  <c r="M9" i="48"/>
  <c r="L9" i="48"/>
  <c r="K9" i="48"/>
  <c r="J9" i="48"/>
  <c r="I9" i="48"/>
  <c r="O9" i="48" s="1"/>
  <c r="P9" i="48" s="1"/>
  <c r="H9" i="48"/>
  <c r="G9" i="48"/>
  <c r="F9" i="48"/>
  <c r="E9" i="48"/>
  <c r="E18" i="48" s="1"/>
  <c r="D9" i="48"/>
  <c r="O8" i="48"/>
  <c r="P8" i="48" s="1"/>
  <c r="O7" i="48"/>
  <c r="P7" i="48" s="1"/>
  <c r="O6" i="48"/>
  <c r="P6" i="48" s="1"/>
  <c r="N5" i="48"/>
  <c r="N18" i="48" s="1"/>
  <c r="M5" i="48"/>
  <c r="M18" i="48" s="1"/>
  <c r="L5" i="48"/>
  <c r="L18" i="48" s="1"/>
  <c r="K5" i="48"/>
  <c r="K18" i="48" s="1"/>
  <c r="J5" i="48"/>
  <c r="J18" i="48" s="1"/>
  <c r="I5" i="48"/>
  <c r="I18" i="48" s="1"/>
  <c r="H5" i="48"/>
  <c r="H18" i="48" s="1"/>
  <c r="G5" i="48"/>
  <c r="G18" i="48" s="1"/>
  <c r="F5" i="48"/>
  <c r="E5" i="48"/>
  <c r="D5" i="48"/>
  <c r="D18" i="48" s="1"/>
  <c r="O18" i="48" s="1"/>
  <c r="P18" i="48" s="1"/>
  <c r="F16" i="46"/>
  <c r="G16" i="46"/>
  <c r="N15" i="46"/>
  <c r="O15" i="46" s="1"/>
  <c r="M14" i="46"/>
  <c r="L14" i="46"/>
  <c r="N14" i="46" s="1"/>
  <c r="O14" i="46" s="1"/>
  <c r="K14" i="46"/>
  <c r="J14" i="46"/>
  <c r="I14" i="46"/>
  <c r="H14" i="46"/>
  <c r="G14" i="46"/>
  <c r="F14" i="46"/>
  <c r="E14" i="46"/>
  <c r="D14" i="46"/>
  <c r="N13" i="46"/>
  <c r="O13" i="46"/>
  <c r="N12" i="46"/>
  <c r="O12" i="46"/>
  <c r="M11" i="46"/>
  <c r="L11" i="46"/>
  <c r="K11" i="46"/>
  <c r="J11" i="46"/>
  <c r="I11" i="46"/>
  <c r="H11" i="46"/>
  <c r="G11" i="46"/>
  <c r="F11" i="46"/>
  <c r="E11" i="46"/>
  <c r="D11" i="46"/>
  <c r="N10" i="46"/>
  <c r="O10" i="46"/>
  <c r="M9" i="46"/>
  <c r="L9" i="46"/>
  <c r="K9" i="46"/>
  <c r="J9" i="46"/>
  <c r="J16" i="46" s="1"/>
  <c r="I9" i="46"/>
  <c r="H9" i="46"/>
  <c r="G9" i="46"/>
  <c r="F9" i="46"/>
  <c r="E9" i="46"/>
  <c r="D9" i="46"/>
  <c r="N8" i="46"/>
  <c r="O8" i="46"/>
  <c r="N7" i="46"/>
  <c r="O7" i="46"/>
  <c r="N6" i="46"/>
  <c r="O6" i="46"/>
  <c r="M5" i="46"/>
  <c r="M16" i="46" s="1"/>
  <c r="L5" i="46"/>
  <c r="L16" i="46" s="1"/>
  <c r="K5" i="46"/>
  <c r="K16" i="46" s="1"/>
  <c r="J5" i="46"/>
  <c r="I5" i="46"/>
  <c r="I16" i="46" s="1"/>
  <c r="H5" i="46"/>
  <c r="H16" i="46" s="1"/>
  <c r="G5" i="46"/>
  <c r="F5" i="46"/>
  <c r="N5" i="46" s="1"/>
  <c r="O5" i="46" s="1"/>
  <c r="E5" i="46"/>
  <c r="E16" i="46" s="1"/>
  <c r="D5" i="46"/>
  <c r="D16" i="46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/>
  <c r="N12" i="45"/>
  <c r="O12" i="45"/>
  <c r="M11" i="45"/>
  <c r="L11" i="45"/>
  <c r="K11" i="45"/>
  <c r="J11" i="45"/>
  <c r="I11" i="45"/>
  <c r="H11" i="45"/>
  <c r="G11" i="45"/>
  <c r="F11" i="45"/>
  <c r="N11" i="45" s="1"/>
  <c r="O11" i="45" s="1"/>
  <c r="E11" i="45"/>
  <c r="D11" i="45"/>
  <c r="N10" i="45"/>
  <c r="O10" i="45"/>
  <c r="M9" i="45"/>
  <c r="L9" i="45"/>
  <c r="K9" i="45"/>
  <c r="J9" i="45"/>
  <c r="I9" i="45"/>
  <c r="H9" i="45"/>
  <c r="G9" i="45"/>
  <c r="F9" i="45"/>
  <c r="N9" i="45" s="1"/>
  <c r="O9" i="45" s="1"/>
  <c r="E9" i="45"/>
  <c r="D9" i="45"/>
  <c r="N8" i="45"/>
  <c r="O8" i="45"/>
  <c r="N7" i="45"/>
  <c r="O7" i="45"/>
  <c r="N6" i="45"/>
  <c r="O6" i="45" s="1"/>
  <c r="M5" i="45"/>
  <c r="M16" i="45" s="1"/>
  <c r="L5" i="45"/>
  <c r="L16" i="45" s="1"/>
  <c r="K5" i="45"/>
  <c r="K16" i="45" s="1"/>
  <c r="J5" i="45"/>
  <c r="J16" i="45" s="1"/>
  <c r="I5" i="45"/>
  <c r="I16" i="45" s="1"/>
  <c r="H5" i="45"/>
  <c r="H16" i="45" s="1"/>
  <c r="G5" i="45"/>
  <c r="G16" i="45" s="1"/>
  <c r="F5" i="45"/>
  <c r="F16" i="45" s="1"/>
  <c r="E5" i="45"/>
  <c r="E16" i="45" s="1"/>
  <c r="D5" i="45"/>
  <c r="J20" i="44"/>
  <c r="N19" i="44"/>
  <c r="O19" i="44"/>
  <c r="M18" i="44"/>
  <c r="L18" i="44"/>
  <c r="K18" i="44"/>
  <c r="J18" i="44"/>
  <c r="I18" i="44"/>
  <c r="H18" i="44"/>
  <c r="N18" i="44" s="1"/>
  <c r="O18" i="44" s="1"/>
  <c r="G18" i="44"/>
  <c r="F18" i="44"/>
  <c r="E18" i="44"/>
  <c r="D18" i="44"/>
  <c r="N17" i="44"/>
  <c r="O17" i="44"/>
  <c r="M16" i="44"/>
  <c r="L16" i="44"/>
  <c r="K16" i="44"/>
  <c r="J16" i="44"/>
  <c r="I16" i="44"/>
  <c r="H16" i="44"/>
  <c r="N16" i="44" s="1"/>
  <c r="O16" i="44" s="1"/>
  <c r="G16" i="44"/>
  <c r="F16" i="44"/>
  <c r="E16" i="44"/>
  <c r="D16" i="44"/>
  <c r="N15" i="44"/>
  <c r="O15" i="44"/>
  <c r="M14" i="44"/>
  <c r="L14" i="44"/>
  <c r="K14" i="44"/>
  <c r="J14" i="44"/>
  <c r="I14" i="44"/>
  <c r="H14" i="44"/>
  <c r="N14" i="44" s="1"/>
  <c r="O14" i="44" s="1"/>
  <c r="G14" i="44"/>
  <c r="F14" i="44"/>
  <c r="E14" i="44"/>
  <c r="D14" i="44"/>
  <c r="N13" i="44"/>
  <c r="O13" i="44"/>
  <c r="N12" i="44"/>
  <c r="O12" i="44" s="1"/>
  <c r="M11" i="44"/>
  <c r="L11" i="44"/>
  <c r="K11" i="44"/>
  <c r="J11" i="44"/>
  <c r="N11" i="44" s="1"/>
  <c r="O11" i="44" s="1"/>
  <c r="I11" i="44"/>
  <c r="H11" i="44"/>
  <c r="G11" i="44"/>
  <c r="F11" i="44"/>
  <c r="E11" i="44"/>
  <c r="D11" i="44"/>
  <c r="N10" i="44"/>
  <c r="O10" i="44" s="1"/>
  <c r="M9" i="44"/>
  <c r="L9" i="44"/>
  <c r="K9" i="44"/>
  <c r="J9" i="44"/>
  <c r="N9" i="44" s="1"/>
  <c r="O9" i="44" s="1"/>
  <c r="I9" i="44"/>
  <c r="H9" i="44"/>
  <c r="H20" i="44" s="1"/>
  <c r="G9" i="44"/>
  <c r="F9" i="44"/>
  <c r="E9" i="44"/>
  <c r="D9" i="44"/>
  <c r="N8" i="44"/>
  <c r="O8" i="44" s="1"/>
  <c r="N7" i="44"/>
  <c r="O7" i="44"/>
  <c r="N6" i="44"/>
  <c r="O6" i="44"/>
  <c r="M5" i="44"/>
  <c r="M20" i="44" s="1"/>
  <c r="L5" i="44"/>
  <c r="L20" i="44" s="1"/>
  <c r="K5" i="44"/>
  <c r="K20" i="44" s="1"/>
  <c r="J5" i="44"/>
  <c r="I5" i="44"/>
  <c r="I20" i="44" s="1"/>
  <c r="H5" i="44"/>
  <c r="G5" i="44"/>
  <c r="G20" i="44" s="1"/>
  <c r="F5" i="44"/>
  <c r="F20" i="44" s="1"/>
  <c r="E5" i="44"/>
  <c r="E20" i="44" s="1"/>
  <c r="D5" i="44"/>
  <c r="D20" i="44" s="1"/>
  <c r="N17" i="43"/>
  <c r="O17" i="43"/>
  <c r="M16" i="43"/>
  <c r="L16" i="43"/>
  <c r="N16" i="43" s="1"/>
  <c r="O16" i="43" s="1"/>
  <c r="K16" i="43"/>
  <c r="J16" i="43"/>
  <c r="I16" i="43"/>
  <c r="H16" i="43"/>
  <c r="G16" i="43"/>
  <c r="F16" i="43"/>
  <c r="E16" i="43"/>
  <c r="D16" i="43"/>
  <c r="N15" i="43"/>
  <c r="O15" i="43"/>
  <c r="M14" i="43"/>
  <c r="L14" i="43"/>
  <c r="N14" i="43" s="1"/>
  <c r="O14" i="43" s="1"/>
  <c r="K14" i="43"/>
  <c r="J14" i="43"/>
  <c r="I14" i="43"/>
  <c r="H14" i="43"/>
  <c r="G14" i="43"/>
  <c r="F14" i="43"/>
  <c r="E14" i="43"/>
  <c r="D14" i="43"/>
  <c r="N13" i="43"/>
  <c r="O13" i="43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M9" i="43"/>
  <c r="L9" i="43"/>
  <c r="K9" i="43"/>
  <c r="J9" i="43"/>
  <c r="I9" i="43"/>
  <c r="H9" i="43"/>
  <c r="G9" i="43"/>
  <c r="F9" i="43"/>
  <c r="E9" i="43"/>
  <c r="D9" i="43"/>
  <c r="N8" i="43"/>
  <c r="O8" i="43"/>
  <c r="N7" i="43"/>
  <c r="O7" i="43"/>
  <c r="N6" i="43"/>
  <c r="O6" i="43"/>
  <c r="M5" i="43"/>
  <c r="M18" i="43" s="1"/>
  <c r="L5" i="43"/>
  <c r="L18" i="43" s="1"/>
  <c r="K5" i="43"/>
  <c r="K18" i="43" s="1"/>
  <c r="J5" i="43"/>
  <c r="J18" i="43" s="1"/>
  <c r="I5" i="43"/>
  <c r="I18" i="43" s="1"/>
  <c r="H5" i="43"/>
  <c r="H18" i="43" s="1"/>
  <c r="G5" i="43"/>
  <c r="G18" i="43" s="1"/>
  <c r="F5" i="43"/>
  <c r="N5" i="43" s="1"/>
  <c r="O5" i="43" s="1"/>
  <c r="E5" i="43"/>
  <c r="E18" i="43" s="1"/>
  <c r="D5" i="43"/>
  <c r="D18" i="43" s="1"/>
  <c r="D18" i="42"/>
  <c r="N17" i="42"/>
  <c r="O17" i="42"/>
  <c r="M16" i="42"/>
  <c r="L16" i="42"/>
  <c r="K16" i="42"/>
  <c r="J16" i="42"/>
  <c r="I16" i="42"/>
  <c r="H16" i="42"/>
  <c r="G16" i="42"/>
  <c r="F16" i="42"/>
  <c r="E16" i="42"/>
  <c r="D16" i="42"/>
  <c r="N16" i="42" s="1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N11" i="42" s="1"/>
  <c r="O11" i="42" s="1"/>
  <c r="E11" i="42"/>
  <c r="D11" i="42"/>
  <c r="N10" i="42"/>
  <c r="O10" i="42" s="1"/>
  <c r="M9" i="42"/>
  <c r="L9" i="42"/>
  <c r="K9" i="42"/>
  <c r="J9" i="42"/>
  <c r="I9" i="42"/>
  <c r="H9" i="42"/>
  <c r="G9" i="42"/>
  <c r="F9" i="42"/>
  <c r="N9" i="42" s="1"/>
  <c r="O9" i="42" s="1"/>
  <c r="E9" i="42"/>
  <c r="D9" i="42"/>
  <c r="N8" i="42"/>
  <c r="O8" i="42" s="1"/>
  <c r="N7" i="42"/>
  <c r="O7" i="42" s="1"/>
  <c r="N6" i="42"/>
  <c r="O6" i="42" s="1"/>
  <c r="M5" i="42"/>
  <c r="M18" i="42" s="1"/>
  <c r="L5" i="42"/>
  <c r="L18" i="42" s="1"/>
  <c r="K5" i="42"/>
  <c r="K18" i="42" s="1"/>
  <c r="J5" i="42"/>
  <c r="J18" i="42" s="1"/>
  <c r="I5" i="42"/>
  <c r="I18" i="42" s="1"/>
  <c r="H5" i="42"/>
  <c r="H18" i="42" s="1"/>
  <c r="G5" i="42"/>
  <c r="G18" i="42" s="1"/>
  <c r="F5" i="42"/>
  <c r="F18" i="42" s="1"/>
  <c r="E5" i="42"/>
  <c r="E18" i="42" s="1"/>
  <c r="D5" i="42"/>
  <c r="J18" i="41"/>
  <c r="N17" i="41"/>
  <c r="O17" i="41" s="1"/>
  <c r="M16" i="41"/>
  <c r="L16" i="41"/>
  <c r="K16" i="41"/>
  <c r="J16" i="41"/>
  <c r="I16" i="41"/>
  <c r="H16" i="41"/>
  <c r="N16" i="41" s="1"/>
  <c r="O16" i="41" s="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N14" i="41" s="1"/>
  <c r="O14" i="41" s="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N11" i="41" s="1"/>
  <c r="O11" i="41" s="1"/>
  <c r="I11" i="41"/>
  <c r="H11" i="41"/>
  <c r="G11" i="41"/>
  <c r="F11" i="41"/>
  <c r="E11" i="41"/>
  <c r="D11" i="41"/>
  <c r="N10" i="41"/>
  <c r="O10" i="41" s="1"/>
  <c r="M9" i="41"/>
  <c r="L9" i="41"/>
  <c r="K9" i="41"/>
  <c r="J9" i="41"/>
  <c r="N9" i="41" s="1"/>
  <c r="O9" i="41" s="1"/>
  <c r="I9" i="41"/>
  <c r="H9" i="41"/>
  <c r="G9" i="41"/>
  <c r="F9" i="41"/>
  <c r="E9" i="41"/>
  <c r="D9" i="41"/>
  <c r="N8" i="41"/>
  <c r="O8" i="41" s="1"/>
  <c r="N7" i="41"/>
  <c r="O7" i="41"/>
  <c r="N6" i="41"/>
  <c r="O6" i="41"/>
  <c r="M5" i="41"/>
  <c r="M18" i="41" s="1"/>
  <c r="L5" i="41"/>
  <c r="L18" i="41" s="1"/>
  <c r="K5" i="41"/>
  <c r="K18" i="41" s="1"/>
  <c r="J5" i="41"/>
  <c r="I5" i="41"/>
  <c r="I18" i="41" s="1"/>
  <c r="H5" i="41"/>
  <c r="G5" i="41"/>
  <c r="G18" i="41" s="1"/>
  <c r="F5" i="41"/>
  <c r="F18" i="41" s="1"/>
  <c r="E5" i="41"/>
  <c r="E18" i="41" s="1"/>
  <c r="D5" i="41"/>
  <c r="D18" i="41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D22" i="40" s="1"/>
  <c r="N22" i="40" s="1"/>
  <c r="O22" i="40" s="1"/>
  <c r="N17" i="40"/>
  <c r="O17" i="40" s="1"/>
  <c r="N16" i="40"/>
  <c r="O16" i="40" s="1"/>
  <c r="M15" i="40"/>
  <c r="L15" i="40"/>
  <c r="K15" i="40"/>
  <c r="J15" i="40"/>
  <c r="J22" i="40" s="1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/>
  <c r="M12" i="40"/>
  <c r="L12" i="40"/>
  <c r="K12" i="40"/>
  <c r="J12" i="40"/>
  <c r="N12" i="40" s="1"/>
  <c r="O12" i="40" s="1"/>
  <c r="I12" i="40"/>
  <c r="H12" i="40"/>
  <c r="G12" i="40"/>
  <c r="F12" i="40"/>
  <c r="E12" i="40"/>
  <c r="D12" i="40"/>
  <c r="N11" i="40"/>
  <c r="O11" i="40"/>
  <c r="M10" i="40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/>
  <c r="N8" i="40"/>
  <c r="O8" i="40" s="1"/>
  <c r="N7" i="40"/>
  <c r="O7" i="40" s="1"/>
  <c r="N6" i="40"/>
  <c r="O6" i="40" s="1"/>
  <c r="M5" i="40"/>
  <c r="M22" i="40"/>
  <c r="L5" i="40"/>
  <c r="L22" i="40"/>
  <c r="K5" i="40"/>
  <c r="K22" i="40"/>
  <c r="J5" i="40"/>
  <c r="I5" i="40"/>
  <c r="I22" i="40"/>
  <c r="H5" i="40"/>
  <c r="H22" i="40" s="1"/>
  <c r="G5" i="40"/>
  <c r="G22" i="40"/>
  <c r="F5" i="40"/>
  <c r="N5" i="40"/>
  <c r="O5" i="40" s="1"/>
  <c r="E5" i="40"/>
  <c r="E22" i="40" s="1"/>
  <c r="D5" i="40"/>
  <c r="N17" i="39"/>
  <c r="O17" i="39" s="1"/>
  <c r="M16" i="39"/>
  <c r="L16" i="39"/>
  <c r="K16" i="39"/>
  <c r="J16" i="39"/>
  <c r="I16" i="39"/>
  <c r="H16" i="39"/>
  <c r="N16" i="39" s="1"/>
  <c r="O16" i="39" s="1"/>
  <c r="G16" i="39"/>
  <c r="F16" i="39"/>
  <c r="E16" i="39"/>
  <c r="D16" i="39"/>
  <c r="N15" i="39"/>
  <c r="O15" i="39" s="1"/>
  <c r="M14" i="39"/>
  <c r="L14" i="39"/>
  <c r="K14" i="39"/>
  <c r="J14" i="39"/>
  <c r="J18" i="39" s="1"/>
  <c r="I14" i="39"/>
  <c r="H14" i="39"/>
  <c r="G14" i="39"/>
  <c r="F14" i="39"/>
  <c r="E14" i="39"/>
  <c r="N14" i="39" s="1"/>
  <c r="O14" i="39" s="1"/>
  <c r="D14" i="39"/>
  <c r="N13" i="39"/>
  <c r="O13" i="39"/>
  <c r="N12" i="39"/>
  <c r="O12" i="39"/>
  <c r="M11" i="39"/>
  <c r="L11" i="39"/>
  <c r="K11" i="39"/>
  <c r="J11" i="39"/>
  <c r="I11" i="39"/>
  <c r="H11" i="39"/>
  <c r="G11" i="39"/>
  <c r="F11" i="39"/>
  <c r="E11" i="39"/>
  <c r="D11" i="39"/>
  <c r="D18" i="39" s="1"/>
  <c r="N10" i="39"/>
  <c r="O10" i="39" s="1"/>
  <c r="M9" i="39"/>
  <c r="L9" i="39"/>
  <c r="K9" i="39"/>
  <c r="J9" i="39"/>
  <c r="I9" i="39"/>
  <c r="H9" i="39"/>
  <c r="G9" i="39"/>
  <c r="F9" i="39"/>
  <c r="N9" i="39" s="1"/>
  <c r="O9" i="39" s="1"/>
  <c r="E9" i="39"/>
  <c r="D9" i="39"/>
  <c r="N8" i="39"/>
  <c r="O8" i="39" s="1"/>
  <c r="N7" i="39"/>
  <c r="O7" i="39" s="1"/>
  <c r="N6" i="39"/>
  <c r="O6" i="39" s="1"/>
  <c r="M5" i="39"/>
  <c r="M18" i="39"/>
  <c r="L5" i="39"/>
  <c r="L18" i="39"/>
  <c r="K5" i="39"/>
  <c r="K18" i="39"/>
  <c r="J5" i="39"/>
  <c r="I5" i="39"/>
  <c r="I18" i="39" s="1"/>
  <c r="H5" i="39"/>
  <c r="G5" i="39"/>
  <c r="G18" i="39"/>
  <c r="F5" i="39"/>
  <c r="N5" i="39"/>
  <c r="O5" i="39" s="1"/>
  <c r="E5" i="39"/>
  <c r="E18" i="39" s="1"/>
  <c r="D5" i="39"/>
  <c r="N17" i="38"/>
  <c r="O17" i="38" s="1"/>
  <c r="M16" i="38"/>
  <c r="L16" i="38"/>
  <c r="K16" i="38"/>
  <c r="J16" i="38"/>
  <c r="I16" i="38"/>
  <c r="H16" i="38"/>
  <c r="H18" i="38" s="1"/>
  <c r="G16" i="38"/>
  <c r="F16" i="38"/>
  <c r="E16" i="38"/>
  <c r="D16" i="38"/>
  <c r="N16" i="38" s="1"/>
  <c r="O16" i="38" s="1"/>
  <c r="N15" i="38"/>
  <c r="O15" i="38" s="1"/>
  <c r="M14" i="38"/>
  <c r="L14" i="38"/>
  <c r="K14" i="38"/>
  <c r="J14" i="38"/>
  <c r="J18" i="38" s="1"/>
  <c r="I14" i="38"/>
  <c r="H14" i="38"/>
  <c r="G14" i="38"/>
  <c r="F14" i="38"/>
  <c r="E14" i="38"/>
  <c r="D14" i="38"/>
  <c r="N14" i="38" s="1"/>
  <c r="O14" i="38" s="1"/>
  <c r="N13" i="38"/>
  <c r="O13" i="38"/>
  <c r="N12" i="38"/>
  <c r="O12" i="38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 s="1"/>
  <c r="M9" i="38"/>
  <c r="L9" i="38"/>
  <c r="K9" i="38"/>
  <c r="J9" i="38"/>
  <c r="I9" i="38"/>
  <c r="H9" i="38"/>
  <c r="G9" i="38"/>
  <c r="F9" i="38"/>
  <c r="E9" i="38"/>
  <c r="D9" i="38"/>
  <c r="N9" i="38" s="1"/>
  <c r="O9" i="38" s="1"/>
  <c r="N8" i="38"/>
  <c r="O8" i="38" s="1"/>
  <c r="N7" i="38"/>
  <c r="O7" i="38" s="1"/>
  <c r="N6" i="38"/>
  <c r="O6" i="38" s="1"/>
  <c r="M5" i="38"/>
  <c r="M18" i="38" s="1"/>
  <c r="L5" i="38"/>
  <c r="L18" i="38" s="1"/>
  <c r="K5" i="38"/>
  <c r="K18" i="38" s="1"/>
  <c r="J5" i="38"/>
  <c r="I5" i="38"/>
  <c r="I18" i="38"/>
  <c r="H5" i="38"/>
  <c r="G5" i="38"/>
  <c r="G18" i="38" s="1"/>
  <c r="F5" i="38"/>
  <c r="F18" i="38" s="1"/>
  <c r="E5" i="38"/>
  <c r="E18" i="38" s="1"/>
  <c r="D5" i="38"/>
  <c r="N5" i="38" s="1"/>
  <c r="O5" i="38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M18" i="37"/>
  <c r="L18" i="37"/>
  <c r="K18" i="37"/>
  <c r="K22" i="37" s="1"/>
  <c r="J18" i="37"/>
  <c r="I18" i="37"/>
  <c r="H18" i="37"/>
  <c r="G18" i="37"/>
  <c r="F18" i="37"/>
  <c r="E18" i="37"/>
  <c r="D18" i="37"/>
  <c r="N18" i="37" s="1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N12" i="37" s="1"/>
  <c r="O12" i="37" s="1"/>
  <c r="D12" i="37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 s="1"/>
  <c r="N8" i="37"/>
  <c r="O8" i="37" s="1"/>
  <c r="N7" i="37"/>
  <c r="O7" i="37" s="1"/>
  <c r="N6" i="37"/>
  <c r="O6" i="37" s="1"/>
  <c r="M5" i="37"/>
  <c r="M22" i="37" s="1"/>
  <c r="L5" i="37"/>
  <c r="L22" i="37" s="1"/>
  <c r="K5" i="37"/>
  <c r="J5" i="37"/>
  <c r="J22" i="37" s="1"/>
  <c r="I5" i="37"/>
  <c r="N5" i="37" s="1"/>
  <c r="O5" i="37" s="1"/>
  <c r="H5" i="37"/>
  <c r="H22" i="37" s="1"/>
  <c r="G5" i="37"/>
  <c r="G22" i="37" s="1"/>
  <c r="F5" i="37"/>
  <c r="F22" i="37" s="1"/>
  <c r="E5" i="37"/>
  <c r="E22" i="37"/>
  <c r="D5" i="37"/>
  <c r="N17" i="36"/>
  <c r="O17" i="36"/>
  <c r="M16" i="36"/>
  <c r="L16" i="36"/>
  <c r="K16" i="36"/>
  <c r="J16" i="36"/>
  <c r="I16" i="36"/>
  <c r="H16" i="36"/>
  <c r="G16" i="36"/>
  <c r="F16" i="36"/>
  <c r="E16" i="36"/>
  <c r="D16" i="36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N14" i="36"/>
  <c r="O14" i="36" s="1"/>
  <c r="D14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 s="1"/>
  <c r="M9" i="36"/>
  <c r="L9" i="36"/>
  <c r="K9" i="36"/>
  <c r="J9" i="36"/>
  <c r="J18" i="36" s="1"/>
  <c r="I9" i="36"/>
  <c r="H9" i="36"/>
  <c r="G9" i="36"/>
  <c r="F9" i="36"/>
  <c r="E9" i="36"/>
  <c r="D9" i="36"/>
  <c r="N9" i="36" s="1"/>
  <c r="O9" i="36" s="1"/>
  <c r="N8" i="36"/>
  <c r="O8" i="36" s="1"/>
  <c r="N7" i="36"/>
  <c r="O7" i="36"/>
  <c r="N6" i="36"/>
  <c r="O6" i="36" s="1"/>
  <c r="M5" i="36"/>
  <c r="M18" i="36"/>
  <c r="L5" i="36"/>
  <c r="L18" i="36"/>
  <c r="K5" i="36"/>
  <c r="K18" i="36" s="1"/>
  <c r="J5" i="36"/>
  <c r="I5" i="36"/>
  <c r="I18" i="36"/>
  <c r="H5" i="36"/>
  <c r="H18" i="36" s="1"/>
  <c r="G5" i="36"/>
  <c r="G18" i="36"/>
  <c r="F5" i="36"/>
  <c r="F18" i="36"/>
  <c r="E5" i="36"/>
  <c r="E18" i="36"/>
  <c r="D5" i="36"/>
  <c r="N17" i="35"/>
  <c r="O17" i="35" s="1"/>
  <c r="M16" i="35"/>
  <c r="N16" i="35" s="1"/>
  <c r="O16" i="35" s="1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N14" i="35" s="1"/>
  <c r="O14" i="35" s="1"/>
  <c r="D14" i="35"/>
  <c r="N13" i="35"/>
  <c r="O13" i="35" s="1"/>
  <c r="N12" i="35"/>
  <c r="O12" i="35" s="1"/>
  <c r="M11" i="35"/>
  <c r="L11" i="35"/>
  <c r="K11" i="35"/>
  <c r="J11" i="35"/>
  <c r="I11" i="35"/>
  <c r="I18" i="35"/>
  <c r="H11" i="35"/>
  <c r="G11" i="35"/>
  <c r="F11" i="35"/>
  <c r="E11" i="35"/>
  <c r="D11" i="35"/>
  <c r="N11" i="35" s="1"/>
  <c r="O11" i="35" s="1"/>
  <c r="N10" i="35"/>
  <c r="O10" i="35" s="1"/>
  <c r="M9" i="35"/>
  <c r="L9" i="35"/>
  <c r="K9" i="35"/>
  <c r="N9" i="35" s="1"/>
  <c r="O9" i="35" s="1"/>
  <c r="J9" i="35"/>
  <c r="I9" i="35"/>
  <c r="H9" i="35"/>
  <c r="G9" i="35"/>
  <c r="F9" i="35"/>
  <c r="E9" i="35"/>
  <c r="D9" i="35"/>
  <c r="N8" i="35"/>
  <c r="O8" i="35" s="1"/>
  <c r="N7" i="35"/>
  <c r="O7" i="35" s="1"/>
  <c r="N6" i="35"/>
  <c r="O6" i="35" s="1"/>
  <c r="M5" i="35"/>
  <c r="M18" i="35" s="1"/>
  <c r="L5" i="35"/>
  <c r="L18" i="35"/>
  <c r="K5" i="35"/>
  <c r="K18" i="35" s="1"/>
  <c r="J5" i="35"/>
  <c r="J18" i="35" s="1"/>
  <c r="I5" i="35"/>
  <c r="H5" i="35"/>
  <c r="H18" i="35"/>
  <c r="G5" i="35"/>
  <c r="G18" i="35" s="1"/>
  <c r="F5" i="35"/>
  <c r="F18" i="35" s="1"/>
  <c r="E5" i="35"/>
  <c r="E18" i="35" s="1"/>
  <c r="D5" i="35"/>
  <c r="D18" i="35" s="1"/>
  <c r="N18" i="34"/>
  <c r="O18" i="34" s="1"/>
  <c r="M17" i="34"/>
  <c r="L17" i="34"/>
  <c r="K17" i="34"/>
  <c r="K19" i="34" s="1"/>
  <c r="J17" i="34"/>
  <c r="I17" i="34"/>
  <c r="H17" i="34"/>
  <c r="G17" i="34"/>
  <c r="F17" i="34"/>
  <c r="E17" i="34"/>
  <c r="D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E19" i="34" s="1"/>
  <c r="D14" i="34"/>
  <c r="N14" i="34" s="1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M9" i="34"/>
  <c r="L9" i="34"/>
  <c r="K9" i="34"/>
  <c r="J9" i="34"/>
  <c r="N9" i="34" s="1"/>
  <c r="O9" i="34" s="1"/>
  <c r="I9" i="34"/>
  <c r="H9" i="34"/>
  <c r="G9" i="34"/>
  <c r="F9" i="34"/>
  <c r="E9" i="34"/>
  <c r="D9" i="34"/>
  <c r="N8" i="34"/>
  <c r="O8" i="34" s="1"/>
  <c r="N7" i="34"/>
  <c r="O7" i="34" s="1"/>
  <c r="N6" i="34"/>
  <c r="O6" i="34" s="1"/>
  <c r="M5" i="34"/>
  <c r="M19" i="34" s="1"/>
  <c r="L5" i="34"/>
  <c r="L19" i="34" s="1"/>
  <c r="K5" i="34"/>
  <c r="J5" i="34"/>
  <c r="I5" i="34"/>
  <c r="I19" i="34" s="1"/>
  <c r="H5" i="34"/>
  <c r="H19" i="34" s="1"/>
  <c r="G5" i="34"/>
  <c r="F5" i="34"/>
  <c r="F19" i="34"/>
  <c r="E5" i="34"/>
  <c r="D5" i="34"/>
  <c r="D19" i="34" s="1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M12" i="33"/>
  <c r="E10" i="33"/>
  <c r="F10" i="33"/>
  <c r="G10" i="33"/>
  <c r="H10" i="33"/>
  <c r="N10" i="33" s="1"/>
  <c r="O10" i="33" s="1"/>
  <c r="I10" i="33"/>
  <c r="J10" i="33"/>
  <c r="K10" i="33"/>
  <c r="L10" i="33"/>
  <c r="M10" i="33"/>
  <c r="E5" i="33"/>
  <c r="E20" i="33" s="1"/>
  <c r="F5" i="33"/>
  <c r="F20" i="33" s="1"/>
  <c r="G5" i="33"/>
  <c r="G20" i="33"/>
  <c r="H5" i="33"/>
  <c r="H20" i="33" s="1"/>
  <c r="I5" i="33"/>
  <c r="I20" i="33" s="1"/>
  <c r="J5" i="33"/>
  <c r="J20" i="33" s="1"/>
  <c r="K5" i="33"/>
  <c r="K20" i="33" s="1"/>
  <c r="L5" i="33"/>
  <c r="L20" i="33" s="1"/>
  <c r="M5" i="33"/>
  <c r="M20" i="33"/>
  <c r="D15" i="33"/>
  <c r="N15" i="33" s="1"/>
  <c r="O15" i="33" s="1"/>
  <c r="D12" i="33"/>
  <c r="D20" i="33" s="1"/>
  <c r="D10" i="33"/>
  <c r="D5" i="33"/>
  <c r="N5" i="33" s="1"/>
  <c r="O5" i="33" s="1"/>
  <c r="N19" i="33"/>
  <c r="O19" i="33" s="1"/>
  <c r="N17" i="33"/>
  <c r="O17" i="33"/>
  <c r="N16" i="33"/>
  <c r="O16" i="33"/>
  <c r="N7" i="33"/>
  <c r="O7" i="33" s="1"/>
  <c r="N8" i="33"/>
  <c r="O8" i="33" s="1"/>
  <c r="N9" i="33"/>
  <c r="O9" i="33"/>
  <c r="N6" i="33"/>
  <c r="O6" i="33" s="1"/>
  <c r="N13" i="33"/>
  <c r="O13" i="33"/>
  <c r="N14" i="33"/>
  <c r="O14" i="33"/>
  <c r="N11" i="33"/>
  <c r="O11" i="33" s="1"/>
  <c r="G19" i="34"/>
  <c r="D18" i="36"/>
  <c r="D22" i="37"/>
  <c r="F22" i="40"/>
  <c r="N5" i="36"/>
  <c r="O5" i="36"/>
  <c r="F18" i="39"/>
  <c r="N5" i="35"/>
  <c r="O5" i="35"/>
  <c r="N5" i="41"/>
  <c r="O5" i="41"/>
  <c r="N9" i="43"/>
  <c r="O9" i="43" s="1"/>
  <c r="N11" i="43"/>
  <c r="O11" i="43" s="1"/>
  <c r="N5" i="44"/>
  <c r="O5" i="44"/>
  <c r="N11" i="46"/>
  <c r="O11" i="46" s="1"/>
  <c r="N9" i="46"/>
  <c r="O9" i="46" s="1"/>
  <c r="O18" i="50" l="1"/>
  <c r="P18" i="50" s="1"/>
  <c r="N18" i="42"/>
  <c r="O18" i="42" s="1"/>
  <c r="N18" i="36"/>
  <c r="O18" i="36" s="1"/>
  <c r="N16" i="46"/>
  <c r="O16" i="46" s="1"/>
  <c r="N20" i="33"/>
  <c r="O20" i="33" s="1"/>
  <c r="N19" i="34"/>
  <c r="O19" i="34" s="1"/>
  <c r="N18" i="35"/>
  <c r="O18" i="35" s="1"/>
  <c r="N20" i="44"/>
  <c r="O20" i="44" s="1"/>
  <c r="D16" i="45"/>
  <c r="N16" i="45" s="1"/>
  <c r="O16" i="45" s="1"/>
  <c r="O5" i="48"/>
  <c r="P5" i="48" s="1"/>
  <c r="N12" i="33"/>
  <c r="O12" i="33" s="1"/>
  <c r="J19" i="34"/>
  <c r="I22" i="37"/>
  <c r="N22" i="37" s="1"/>
  <c r="O22" i="37" s="1"/>
  <c r="D18" i="38"/>
  <c r="N18" i="38" s="1"/>
  <c r="O18" i="38" s="1"/>
  <c r="N18" i="40"/>
  <c r="O18" i="40" s="1"/>
  <c r="D18" i="49"/>
  <c r="O18" i="49" s="1"/>
  <c r="P18" i="49" s="1"/>
  <c r="F18" i="43"/>
  <c r="N18" i="43" s="1"/>
  <c r="O18" i="43" s="1"/>
  <c r="H18" i="41"/>
  <c r="N18" i="41" s="1"/>
  <c r="O18" i="41" s="1"/>
  <c r="N5" i="45"/>
  <c r="O5" i="45" s="1"/>
  <c r="N5" i="42"/>
  <c r="O5" i="42" s="1"/>
  <c r="N11" i="39"/>
  <c r="O11" i="39" s="1"/>
  <c r="N5" i="34"/>
  <c r="O5" i="34" s="1"/>
  <c r="N17" i="34"/>
  <c r="O17" i="34" s="1"/>
  <c r="H18" i="39"/>
  <c r="N18" i="39" s="1"/>
  <c r="O18" i="39" s="1"/>
</calcChain>
</file>

<file path=xl/sharedStrings.xml><?xml version="1.0" encoding="utf-8"?>
<sst xmlns="http://schemas.openxmlformats.org/spreadsheetml/2006/main" count="590" uniqueCount="79">
  <si>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</si>
  <si>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</si>
  <si>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</si>
  <si>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</si>
  <si>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</si>
  <si>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</si>
  <si>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</si>
  <si>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</si>
  <si>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</si>
  <si>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</si>
  <si>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</si>
  <si>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</si>
  <si>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</si>
  <si>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</si>
  <si>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</si>
  <si>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</si>
  <si>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</si>
  <si>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</si>
  <si>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</si>
  <si>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</si>
  <si>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</si>
  <si>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Debt Service Payments</t>
  </si>
  <si>
    <t>Other General Government Services</t>
  </si>
  <si>
    <t>Public Safety</t>
  </si>
  <si>
    <t>Law Enforcement</t>
  </si>
  <si>
    <t>Physical Environment</t>
  </si>
  <si>
    <t>Water Utility Services</t>
  </si>
  <si>
    <t>Other Physical Environment</t>
  </si>
  <si>
    <t>Transportation</t>
  </si>
  <si>
    <t>Road and Street Facilities</t>
  </si>
  <si>
    <t>Other Transportation Systems / Services</t>
  </si>
  <si>
    <t>Inter-Fund Group Transfers Out</t>
  </si>
  <si>
    <t>Other Uses and Non-Operating</t>
  </si>
  <si>
    <t>2009 Municipal Population:</t>
  </si>
  <si>
    <t>Interlachen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</si>
  <si>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</si>
  <si>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</si>
  <si>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</si>
  <si>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</si>
  <si>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</si>
  <si>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</si>
  <si>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</si>
  <si>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</si>
  <si>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Culture / Recreation</t>
  </si>
  <si>
    <t>Parks and Recreation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</si>
  <si>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</si>
  <si>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</si>
  <si>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</si>
  <si>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</si>
  <si>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</si>
  <si>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</si>
  <si>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</si>
  <si>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</si>
  <si>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</si>
  <si>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</si>
  <si>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</si>
  <si>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</si>
  <si>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</si>
  <si>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</si>
  <si>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</si>
  <si>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</si>
  <si>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</si>
  <si>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</si>
  <si>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Special Facilities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</si>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</sst>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SUM(D6:D8)</f>
        <v>391503</v>
      </c>
      <c r="E5" s="24">
        <f>SUM(E6:E8)</f>
        <v>0</v>
      </c>
      <c r="F5" s="24">
        <f>SUM(F6:F8)</f>
        <v>0</v>
      </c>
      <c r="G5" s="24">
        <f>SUM(G6:G8)</f>
        <v>0</v>
      </c>
      <c r="H5" s="24">
        <f>SUM(H6:H8)</f>
        <v>0</v>
      </c>
      <c r="I5" s="24">
        <f>SUM(I6:I8)</f>
        <v>0</v>
      </c>
      <c r="J5" s="24">
        <f>SUM(J6:J8)</f>
        <v>0</v>
      </c>
      <c r="K5" s="24">
        <f>SUM(K6:K8)</f>
        <v>0</v>
      </c>
      <c r="L5" s="24">
        <f>SUM(L6:L8)</f>
        <v>0</v>
      </c>
      <c r="M5" s="24">
        <f>SUM(M6:M8)</f>
        <v>0</v>
      </c>
      <c r="N5" s="24">
        <f>SUM(N6:N8)</f>
        <v>0</v>
      </c>
      <c r="O5" s="25">
        <f>SUM(D5:N5)</f>
        <v>391503</v>
      </c>
      <c r="P5" s="30">
        <f>(O5/P$20)</f>
        <v>270.74896265560164</v>
      </c>
      <c r="Q5" s="6"/>
    </row>
    <row r="6" spans="1:134">
      <c r="A6" s="12"/>
      <c r="B6" s="42">
        <v>511</v>
      </c>
      <c r="C6" s="19" t="s">
        <v>19</v>
      </c>
      <c r="D6" s="43">
        <v>103889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103889</v>
      </c>
      <c r="P6" s="44">
        <f>(O6/P$20)</f>
        <v>71.845781466113422</v>
      </c>
      <c r="Q6" s="9"/>
    </row>
    <row r="7" spans="1:134">
      <c r="A7" s="12"/>
      <c r="B7" s="42">
        <v>512</v>
      </c>
      <c r="C7" s="19" t="s">
        <v>20</v>
      </c>
      <c r="D7" s="43">
        <v>149801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0">SUM(D7:N7)</f>
        <v>149801</v>
      </c>
      <c r="P7" s="44">
        <f>(O7/P$20)</f>
        <v>103.59681881051176</v>
      </c>
      <c r="Q7" s="9"/>
    </row>
    <row r="8" spans="1:134">
      <c r="A8" s="12"/>
      <c r="B8" s="42">
        <v>519</v>
      </c>
      <c r="C8" s="19" t="s">
        <v>22</v>
      </c>
      <c r="D8" s="43">
        <v>137813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137813</v>
      </c>
      <c r="P8" s="44">
        <f>(O8/P$20)</f>
        <v>95.306362378976488</v>
      </c>
      <c r="Q8" s="9"/>
    </row>
    <row r="9" spans="1:134" ht="15.75">
      <c r="A9" s="26" t="s">
        <v>23</v>
      </c>
      <c r="B9" s="27"/>
      <c r="C9" s="28"/>
      <c r="D9" s="29">
        <f>SUM(D10:D10)</f>
        <v>227421</v>
      </c>
      <c r="E9" s="29">
        <f>SUM(E10:E10)</f>
        <v>0</v>
      </c>
      <c r="F9" s="29">
        <f>SUM(F10:F10)</f>
        <v>0</v>
      </c>
      <c r="G9" s="29">
        <f>SUM(G10:G10)</f>
        <v>0</v>
      </c>
      <c r="H9" s="29">
        <f>SUM(H10:H10)</f>
        <v>0</v>
      </c>
      <c r="I9" s="29">
        <f>SUM(I10:I10)</f>
        <v>0</v>
      </c>
      <c r="J9" s="29">
        <f>SUM(J10:J10)</f>
        <v>0</v>
      </c>
      <c r="K9" s="29">
        <f>SUM(K10:K10)</f>
        <v>0</v>
      </c>
      <c r="L9" s="29">
        <f>SUM(L10:L10)</f>
        <v>0</v>
      </c>
      <c r="M9" s="29">
        <f>SUM(M10:M10)</f>
        <v>0</v>
      </c>
      <c r="N9" s="29">
        <f>SUM(N10:N10)</f>
        <v>0</v>
      </c>
      <c r="O9" s="40">
        <f>SUM(D9:N9)</f>
        <v>227421</v>
      </c>
      <c r="P9" s="41">
        <f>(O9/P$20)</f>
        <v>157.27593360995851</v>
      </c>
      <c r="Q9" s="10"/>
    </row>
    <row r="10" spans="1:134">
      <c r="A10" s="12"/>
      <c r="B10" s="42">
        <v>521</v>
      </c>
      <c r="C10" s="19" t="s">
        <v>24</v>
      </c>
      <c r="D10" s="43">
        <v>227421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227421</v>
      </c>
      <c r="P10" s="44">
        <f>(O10/P$20)</f>
        <v>157.27593360995851</v>
      </c>
      <c r="Q10" s="9"/>
    </row>
    <row r="11" spans="1:134" ht="15.75">
      <c r="A11" s="26" t="s">
        <v>25</v>
      </c>
      <c r="B11" s="27"/>
      <c r="C11" s="28"/>
      <c r="D11" s="29">
        <f>SUM(D12:D13)</f>
        <v>0</v>
      </c>
      <c r="E11" s="29">
        <f>SUM(E12:E13)</f>
        <v>0</v>
      </c>
      <c r="F11" s="29">
        <f>SUM(F12:F13)</f>
        <v>0</v>
      </c>
      <c r="G11" s="29">
        <f>SUM(G12:G13)</f>
        <v>0</v>
      </c>
      <c r="H11" s="29">
        <f>SUM(H12:H13)</f>
        <v>0</v>
      </c>
      <c r="I11" s="29">
        <f>SUM(I12:I13)</f>
        <v>305702</v>
      </c>
      <c r="J11" s="29">
        <f>SUM(J12:J13)</f>
        <v>0</v>
      </c>
      <c r="K11" s="29">
        <f>SUM(K12:K13)</f>
        <v>0</v>
      </c>
      <c r="L11" s="29">
        <f>SUM(L12:L13)</f>
        <v>0</v>
      </c>
      <c r="M11" s="29">
        <f>SUM(M12:M13)</f>
        <v>0</v>
      </c>
      <c r="N11" s="29">
        <f>SUM(N12:N13)</f>
        <v>0</v>
      </c>
      <c r="O11" s="40">
        <f>SUM(D11:N11)</f>
        <v>305702</v>
      </c>
      <c r="P11" s="41">
        <f>(O11/P$20)</f>
        <v>211.41217150760718</v>
      </c>
      <c r="Q11" s="10"/>
    </row>
    <row r="12" spans="1:134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300923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5" si="1">SUM(D12:N12)</f>
        <v>300923</v>
      </c>
      <c r="P12" s="44">
        <f>(O12/P$20)</f>
        <v>208.10719225449515</v>
      </c>
      <c r="Q12" s="9"/>
    </row>
    <row r="13" spans="1:134">
      <c r="A13" s="12"/>
      <c r="B13" s="42">
        <v>539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4779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4779</v>
      </c>
      <c r="P13" s="44">
        <f>(O13/P$20)</f>
        <v>3.304979253112033</v>
      </c>
      <c r="Q13" s="9"/>
    </row>
    <row r="14" spans="1:134" ht="15.75">
      <c r="A14" s="26" t="s">
        <v>28</v>
      </c>
      <c r="B14" s="27"/>
      <c r="C14" s="28"/>
      <c r="D14" s="29">
        <f>SUM(D15:D15)</f>
        <v>332960</v>
      </c>
      <c r="E14" s="29">
        <f>SUM(E15:E15)</f>
        <v>0</v>
      </c>
      <c r="F14" s="29">
        <f>SUM(F15:F15)</f>
        <v>0</v>
      </c>
      <c r="G14" s="29">
        <f>SUM(G15:G15)</f>
        <v>0</v>
      </c>
      <c r="H14" s="29">
        <f>SUM(H15:H15)</f>
        <v>0</v>
      </c>
      <c r="I14" s="29">
        <f>SUM(I15:I15)</f>
        <v>0</v>
      </c>
      <c r="J14" s="29">
        <f>SUM(J15:J15)</f>
        <v>0</v>
      </c>
      <c r="K14" s="29">
        <f>SUM(K15:K15)</f>
        <v>0</v>
      </c>
      <c r="L14" s="29">
        <f>SUM(L15:L15)</f>
        <v>0</v>
      </c>
      <c r="M14" s="29">
        <f>SUM(M15:M15)</f>
        <v>0</v>
      </c>
      <c r="N14" s="29">
        <f>SUM(N15:N15)</f>
        <v>0</v>
      </c>
      <c r="O14" s="29">
        <f t="shared" si="1"/>
        <v>332960</v>
      </c>
      <c r="P14" s="41">
        <f>(O14/P$20)</f>
        <v>230.2627939142462</v>
      </c>
      <c r="Q14" s="10"/>
    </row>
    <row r="15" spans="1:134">
      <c r="A15" s="12"/>
      <c r="B15" s="42">
        <v>541</v>
      </c>
      <c r="C15" s="19" t="s">
        <v>29</v>
      </c>
      <c r="D15" s="43">
        <v>332960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332960</v>
      </c>
      <c r="P15" s="44">
        <f>(O15/P$20)</f>
        <v>230.2627939142462</v>
      </c>
      <c r="Q15" s="9"/>
    </row>
    <row r="16" spans="1:134" ht="15.75">
      <c r="A16" s="26" t="s">
        <v>32</v>
      </c>
      <c r="B16" s="27"/>
      <c r="C16" s="28"/>
      <c r="D16" s="29">
        <f>SUM(D17:D17)</f>
        <v>29091</v>
      </c>
      <c r="E16" s="29">
        <f>SUM(E17:E17)</f>
        <v>0</v>
      </c>
      <c r="F16" s="29">
        <f>SUM(F17:F17)</f>
        <v>0</v>
      </c>
      <c r="G16" s="29">
        <f>SUM(G17:G17)</f>
        <v>0</v>
      </c>
      <c r="H16" s="29">
        <f>SUM(H17:H17)</f>
        <v>0</v>
      </c>
      <c r="I16" s="29">
        <f>SUM(I17:I17)</f>
        <v>8750</v>
      </c>
      <c r="J16" s="29">
        <f>SUM(J17:J17)</f>
        <v>0</v>
      </c>
      <c r="K16" s="29">
        <f>SUM(K17:K17)</f>
        <v>0</v>
      </c>
      <c r="L16" s="29">
        <f>SUM(L17:L17)</f>
        <v>0</v>
      </c>
      <c r="M16" s="29">
        <f>SUM(M17:M17)</f>
        <v>0</v>
      </c>
      <c r="N16" s="29">
        <f>SUM(N17:N17)</f>
        <v>0</v>
      </c>
      <c r="O16" s="29">
        <f>SUM(D16:N16)</f>
        <v>37841</v>
      </c>
      <c r="P16" s="41">
        <f>(O16/P$20)</f>
        <v>26.169432918395575</v>
      </c>
      <c r="Q16" s="9"/>
    </row>
    <row r="17" spans="1:120" ht="15.75" thickBot="1">
      <c r="A17" s="12"/>
      <c r="B17" s="42">
        <v>581</v>
      </c>
      <c r="C17" s="19" t="s">
        <v>74</v>
      </c>
      <c r="D17" s="43">
        <v>29091</v>
      </c>
      <c r="E17" s="43">
        <v>0</v>
      </c>
      <c r="F17" s="43">
        <v>0</v>
      </c>
      <c r="G17" s="43">
        <v>0</v>
      </c>
      <c r="H17" s="43">
        <v>0</v>
      </c>
      <c r="I17" s="43">
        <v>8750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>SUM(D17:N17)</f>
        <v>37841</v>
      </c>
      <c r="P17" s="44">
        <f>(O17/P$20)</f>
        <v>26.169432918395575</v>
      </c>
      <c r="Q17" s="9"/>
    </row>
    <row r="18" spans="1:120" ht="16.5" thickBot="1">
      <c r="A18" s="13" t="s">
        <v>10</v>
      </c>
      <c r="B18" s="21"/>
      <c r="C18" s="20"/>
      <c r="D18" s="14">
        <f>SUM(D5,D9,D11,D14,D16)</f>
        <v>980975</v>
      </c>
      <c r="E18" s="14">
        <f t="shared" ref="E18:N18" si="2">SUM(E5,E9,E11,E14,E16)</f>
        <v>0</v>
      </c>
      <c r="F18" s="14">
        <f t="shared" si="2"/>
        <v>0</v>
      </c>
      <c r="G18" s="14">
        <f t="shared" si="2"/>
        <v>0</v>
      </c>
      <c r="H18" s="14">
        <f t="shared" si="2"/>
        <v>0</v>
      </c>
      <c r="I18" s="14">
        <f t="shared" si="2"/>
        <v>314452</v>
      </c>
      <c r="J18" s="14">
        <f t="shared" si="2"/>
        <v>0</v>
      </c>
      <c r="K18" s="14">
        <f t="shared" si="2"/>
        <v>0</v>
      </c>
      <c r="L18" s="14">
        <f t="shared" si="2"/>
        <v>0</v>
      </c>
      <c r="M18" s="14">
        <f t="shared" si="2"/>
        <v>0</v>
      </c>
      <c r="N18" s="14">
        <f t="shared" si="2"/>
        <v>0</v>
      </c>
      <c r="O18" s="14">
        <f>SUM(D18:N18)</f>
        <v>1295427</v>
      </c>
      <c r="P18" s="35">
        <f>(O18/P$20)</f>
        <v>895.86929460580916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78</v>
      </c>
      <c r="N20" s="90"/>
      <c r="O20" s="90"/>
      <c r="P20" s="39">
        <v>1446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293541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8" si="1">SUM(D5:M5)</f>
        <v>293541</v>
      </c>
      <c r="O5" s="58">
        <f t="shared" ref="O5:O18" si="2">(N5/O$20)</f>
        <v>220.37612612612614</v>
      </c>
      <c r="P5" s="59"/>
    </row>
    <row r="6" spans="1:133">
      <c r="A6" s="61"/>
      <c r="B6" s="62">
        <v>511</v>
      </c>
      <c r="C6" s="63" t="s">
        <v>19</v>
      </c>
      <c r="D6" s="64">
        <v>91868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91868</v>
      </c>
      <c r="O6" s="65">
        <f t="shared" si="2"/>
        <v>68.969969969969966</v>
      </c>
      <c r="P6" s="66"/>
    </row>
    <row r="7" spans="1:133">
      <c r="A7" s="61"/>
      <c r="B7" s="62">
        <v>512</v>
      </c>
      <c r="C7" s="63" t="s">
        <v>20</v>
      </c>
      <c r="D7" s="64">
        <v>134573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134573</v>
      </c>
      <c r="O7" s="65">
        <f t="shared" si="2"/>
        <v>101.03078078078079</v>
      </c>
      <c r="P7" s="66"/>
    </row>
    <row r="8" spans="1:133">
      <c r="A8" s="61"/>
      <c r="B8" s="62">
        <v>519</v>
      </c>
      <c r="C8" s="63" t="s">
        <v>49</v>
      </c>
      <c r="D8" s="64">
        <v>67100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67100</v>
      </c>
      <c r="O8" s="65">
        <f t="shared" si="2"/>
        <v>50.375375375375377</v>
      </c>
      <c r="P8" s="66"/>
    </row>
    <row r="9" spans="1:133" ht="15.75">
      <c r="A9" s="67" t="s">
        <v>23</v>
      </c>
      <c r="B9" s="68"/>
      <c r="C9" s="69"/>
      <c r="D9" s="70">
        <f t="shared" ref="D9:M9" si="3">SUM(D10:D10)</f>
        <v>225145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225145</v>
      </c>
      <c r="O9" s="72">
        <f t="shared" si="2"/>
        <v>169.02777777777777</v>
      </c>
      <c r="P9" s="73"/>
    </row>
    <row r="10" spans="1:133">
      <c r="A10" s="61"/>
      <c r="B10" s="62">
        <v>521</v>
      </c>
      <c r="C10" s="63" t="s">
        <v>24</v>
      </c>
      <c r="D10" s="64">
        <v>225145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225145</v>
      </c>
      <c r="O10" s="65">
        <f t="shared" si="2"/>
        <v>169.02777777777777</v>
      </c>
      <c r="P10" s="66"/>
    </row>
    <row r="11" spans="1:133" ht="15.75">
      <c r="A11" s="67" t="s">
        <v>25</v>
      </c>
      <c r="B11" s="68"/>
      <c r="C11" s="69"/>
      <c r="D11" s="70">
        <f t="shared" ref="D11:M11" si="4">SUM(D12:D13)</f>
        <v>71056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202869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273925</v>
      </c>
      <c r="O11" s="72">
        <f t="shared" si="2"/>
        <v>205.64939939939939</v>
      </c>
      <c r="P11" s="73"/>
    </row>
    <row r="12" spans="1:133">
      <c r="A12" s="61"/>
      <c r="B12" s="62">
        <v>533</v>
      </c>
      <c r="C12" s="63" t="s">
        <v>26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199375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199375</v>
      </c>
      <c r="O12" s="65">
        <f t="shared" si="2"/>
        <v>149.68093093093094</v>
      </c>
      <c r="P12" s="66"/>
    </row>
    <row r="13" spans="1:133">
      <c r="A13" s="61"/>
      <c r="B13" s="62">
        <v>539</v>
      </c>
      <c r="C13" s="63" t="s">
        <v>27</v>
      </c>
      <c r="D13" s="64">
        <v>71056</v>
      </c>
      <c r="E13" s="64">
        <v>0</v>
      </c>
      <c r="F13" s="64">
        <v>0</v>
      </c>
      <c r="G13" s="64">
        <v>0</v>
      </c>
      <c r="H13" s="64">
        <v>0</v>
      </c>
      <c r="I13" s="64">
        <v>3494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74550</v>
      </c>
      <c r="O13" s="65">
        <f t="shared" si="2"/>
        <v>55.968468468468465</v>
      </c>
      <c r="P13" s="66"/>
    </row>
    <row r="14" spans="1:133" ht="15.75">
      <c r="A14" s="67" t="s">
        <v>28</v>
      </c>
      <c r="B14" s="68"/>
      <c r="C14" s="69"/>
      <c r="D14" s="70">
        <f t="shared" ref="D14:M14" si="5">SUM(D15:D15)</f>
        <v>281773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281773</v>
      </c>
      <c r="O14" s="72">
        <f t="shared" si="2"/>
        <v>211.54129129129129</v>
      </c>
      <c r="P14" s="73"/>
    </row>
    <row r="15" spans="1:133">
      <c r="A15" s="61"/>
      <c r="B15" s="62">
        <v>541</v>
      </c>
      <c r="C15" s="63" t="s">
        <v>50</v>
      </c>
      <c r="D15" s="64">
        <v>281773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281773</v>
      </c>
      <c r="O15" s="65">
        <f t="shared" si="2"/>
        <v>211.54129129129129</v>
      </c>
      <c r="P15" s="66"/>
    </row>
    <row r="16" spans="1:133" ht="15.75">
      <c r="A16" s="67" t="s">
        <v>51</v>
      </c>
      <c r="B16" s="68"/>
      <c r="C16" s="69"/>
      <c r="D16" s="70">
        <f t="shared" ref="D16:M16" si="6">SUM(D17:D17)</f>
        <v>0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6100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6100</v>
      </c>
      <c r="O16" s="72">
        <f t="shared" si="2"/>
        <v>4.5795795795795797</v>
      </c>
      <c r="P16" s="66"/>
    </row>
    <row r="17" spans="1:119" ht="15.75" thickBot="1">
      <c r="A17" s="61"/>
      <c r="B17" s="62">
        <v>581</v>
      </c>
      <c r="C17" s="63" t="s">
        <v>52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6100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6100</v>
      </c>
      <c r="O17" s="65">
        <f t="shared" si="2"/>
        <v>4.5795795795795797</v>
      </c>
      <c r="P17" s="66"/>
    </row>
    <row r="18" spans="1:119" ht="16.5" thickBot="1">
      <c r="A18" s="74" t="s">
        <v>10</v>
      </c>
      <c r="B18" s="75"/>
      <c r="C18" s="76"/>
      <c r="D18" s="77">
        <f>SUM(D5,D9,D11,D14,D16)</f>
        <v>871515</v>
      </c>
      <c r="E18" s="77">
        <f t="shared" ref="E18:M18" si="7">SUM(E5,E9,E11,E14,E16)</f>
        <v>0</v>
      </c>
      <c r="F18" s="77">
        <f t="shared" si="7"/>
        <v>0</v>
      </c>
      <c r="G18" s="77">
        <f t="shared" si="7"/>
        <v>0</v>
      </c>
      <c r="H18" s="77">
        <f t="shared" si="7"/>
        <v>0</v>
      </c>
      <c r="I18" s="77">
        <f t="shared" si="7"/>
        <v>208969</v>
      </c>
      <c r="J18" s="77">
        <f t="shared" si="7"/>
        <v>0</v>
      </c>
      <c r="K18" s="77">
        <f t="shared" si="7"/>
        <v>0</v>
      </c>
      <c r="L18" s="77">
        <f t="shared" si="7"/>
        <v>0</v>
      </c>
      <c r="M18" s="77">
        <f t="shared" si="7"/>
        <v>0</v>
      </c>
      <c r="N18" s="77">
        <f t="shared" si="1"/>
        <v>1080484</v>
      </c>
      <c r="O18" s="78">
        <f t="shared" si="2"/>
        <v>811.17417417417414</v>
      </c>
      <c r="P18" s="59"/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</row>
    <row r="19" spans="1:119">
      <c r="A19" s="81"/>
      <c r="B19" s="8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</row>
    <row r="20" spans="1:119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114" t="s">
        <v>53</v>
      </c>
      <c r="M20" s="114"/>
      <c r="N20" s="114"/>
      <c r="O20" s="88">
        <v>1332</v>
      </c>
    </row>
    <row r="21" spans="1:119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7"/>
    </row>
    <row r="22" spans="1:119" ht="15.75" customHeight="1" thickBot="1">
      <c r="A22" s="118" t="s">
        <v>37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266884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266884</v>
      </c>
      <c r="O5" s="30">
        <f t="shared" ref="O5:O18" si="2">(N5/O$20)</f>
        <v>195.51941391941392</v>
      </c>
      <c r="P5" s="6"/>
    </row>
    <row r="6" spans="1:133">
      <c r="A6" s="12"/>
      <c r="B6" s="42">
        <v>511</v>
      </c>
      <c r="C6" s="19" t="s">
        <v>19</v>
      </c>
      <c r="D6" s="43">
        <v>89640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89640</v>
      </c>
      <c r="O6" s="44">
        <f t="shared" si="2"/>
        <v>65.670329670329664</v>
      </c>
      <c r="P6" s="9"/>
    </row>
    <row r="7" spans="1:133">
      <c r="A7" s="12"/>
      <c r="B7" s="42">
        <v>512</v>
      </c>
      <c r="C7" s="19" t="s">
        <v>20</v>
      </c>
      <c r="D7" s="43">
        <v>128786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128786</v>
      </c>
      <c r="O7" s="44">
        <f t="shared" si="2"/>
        <v>94.348717948717947</v>
      </c>
      <c r="P7" s="9"/>
    </row>
    <row r="8" spans="1:133">
      <c r="A8" s="12"/>
      <c r="B8" s="42">
        <v>519</v>
      </c>
      <c r="C8" s="19" t="s">
        <v>22</v>
      </c>
      <c r="D8" s="43">
        <v>48458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48458</v>
      </c>
      <c r="O8" s="44">
        <f t="shared" si="2"/>
        <v>35.500366300366302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236145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236145</v>
      </c>
      <c r="O9" s="41">
        <f t="shared" si="2"/>
        <v>173</v>
      </c>
      <c r="P9" s="10"/>
    </row>
    <row r="10" spans="1:133">
      <c r="A10" s="12"/>
      <c r="B10" s="42">
        <v>521</v>
      </c>
      <c r="C10" s="19" t="s">
        <v>24</v>
      </c>
      <c r="D10" s="43">
        <v>236145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236145</v>
      </c>
      <c r="O10" s="44">
        <f t="shared" si="2"/>
        <v>173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17328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185891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203219</v>
      </c>
      <c r="O11" s="41">
        <f t="shared" si="2"/>
        <v>148.87838827838829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182095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182095</v>
      </c>
      <c r="O12" s="44">
        <f t="shared" si="2"/>
        <v>133.40293040293039</v>
      </c>
      <c r="P12" s="9"/>
    </row>
    <row r="13" spans="1:133">
      <c r="A13" s="12"/>
      <c r="B13" s="42">
        <v>539</v>
      </c>
      <c r="C13" s="19" t="s">
        <v>27</v>
      </c>
      <c r="D13" s="43">
        <v>17328</v>
      </c>
      <c r="E13" s="43">
        <v>0</v>
      </c>
      <c r="F13" s="43">
        <v>0</v>
      </c>
      <c r="G13" s="43">
        <v>0</v>
      </c>
      <c r="H13" s="43">
        <v>0</v>
      </c>
      <c r="I13" s="43">
        <v>3796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21124</v>
      </c>
      <c r="O13" s="44">
        <f t="shared" si="2"/>
        <v>15.475457875457876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265792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265792</v>
      </c>
      <c r="O14" s="41">
        <f t="shared" si="2"/>
        <v>194.71941391941391</v>
      </c>
      <c r="P14" s="10"/>
    </row>
    <row r="15" spans="1:133">
      <c r="A15" s="12"/>
      <c r="B15" s="42">
        <v>541</v>
      </c>
      <c r="C15" s="19" t="s">
        <v>29</v>
      </c>
      <c r="D15" s="43">
        <v>265792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265792</v>
      </c>
      <c r="O15" s="44">
        <f t="shared" si="2"/>
        <v>194.71941391941391</v>
      </c>
      <c r="P15" s="9"/>
    </row>
    <row r="16" spans="1:133" ht="15.75">
      <c r="A16" s="26" t="s">
        <v>32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6100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6100</v>
      </c>
      <c r="O16" s="41">
        <f t="shared" si="2"/>
        <v>4.468864468864469</v>
      </c>
      <c r="P16" s="9"/>
    </row>
    <row r="17" spans="1:119" ht="15.75" thickBot="1">
      <c r="A17" s="12"/>
      <c r="B17" s="42">
        <v>581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6100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6100</v>
      </c>
      <c r="O17" s="44">
        <f t="shared" si="2"/>
        <v>4.468864468864469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786149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191991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978140</v>
      </c>
      <c r="O18" s="35">
        <f t="shared" si="2"/>
        <v>716.58608058608058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47</v>
      </c>
      <c r="M20" s="90"/>
      <c r="N20" s="90"/>
      <c r="O20" s="39">
        <v>1365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275324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275324</v>
      </c>
      <c r="O5" s="30">
        <f t="shared" ref="O5:O18" si="2">(N5/O$20)</f>
        <v>200.23563636363636</v>
      </c>
      <c r="P5" s="6"/>
    </row>
    <row r="6" spans="1:133">
      <c r="A6" s="12"/>
      <c r="B6" s="42">
        <v>511</v>
      </c>
      <c r="C6" s="19" t="s">
        <v>19</v>
      </c>
      <c r="D6" s="43">
        <v>107087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107087</v>
      </c>
      <c r="O6" s="44">
        <f t="shared" si="2"/>
        <v>77.881454545454545</v>
      </c>
      <c r="P6" s="9"/>
    </row>
    <row r="7" spans="1:133">
      <c r="A7" s="12"/>
      <c r="B7" s="42">
        <v>512</v>
      </c>
      <c r="C7" s="19" t="s">
        <v>20</v>
      </c>
      <c r="D7" s="43">
        <v>129017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129017</v>
      </c>
      <c r="O7" s="44">
        <f t="shared" si="2"/>
        <v>93.830545454545458</v>
      </c>
      <c r="P7" s="9"/>
    </row>
    <row r="8" spans="1:133">
      <c r="A8" s="12"/>
      <c r="B8" s="42">
        <v>519</v>
      </c>
      <c r="C8" s="19" t="s">
        <v>22</v>
      </c>
      <c r="D8" s="43">
        <v>39220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39220</v>
      </c>
      <c r="O8" s="44">
        <f t="shared" si="2"/>
        <v>28.523636363636363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272309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272309</v>
      </c>
      <c r="O9" s="41">
        <f t="shared" si="2"/>
        <v>198.04290909090909</v>
      </c>
      <c r="P9" s="10"/>
    </row>
    <row r="10" spans="1:133">
      <c r="A10" s="12"/>
      <c r="B10" s="42">
        <v>521</v>
      </c>
      <c r="C10" s="19" t="s">
        <v>24</v>
      </c>
      <c r="D10" s="43">
        <v>272309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272309</v>
      </c>
      <c r="O10" s="44">
        <f t="shared" si="2"/>
        <v>198.04290909090909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998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171363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172361</v>
      </c>
      <c r="O11" s="41">
        <f t="shared" si="2"/>
        <v>125.35345454545454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167333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167333</v>
      </c>
      <c r="O12" s="44">
        <f t="shared" si="2"/>
        <v>121.69672727272727</v>
      </c>
      <c r="P12" s="9"/>
    </row>
    <row r="13" spans="1:133">
      <c r="A13" s="12"/>
      <c r="B13" s="42">
        <v>539</v>
      </c>
      <c r="C13" s="19" t="s">
        <v>27</v>
      </c>
      <c r="D13" s="43">
        <v>998</v>
      </c>
      <c r="E13" s="43">
        <v>0</v>
      </c>
      <c r="F13" s="43">
        <v>0</v>
      </c>
      <c r="G13" s="43">
        <v>0</v>
      </c>
      <c r="H13" s="43">
        <v>0</v>
      </c>
      <c r="I13" s="43">
        <v>4030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5028</v>
      </c>
      <c r="O13" s="44">
        <f t="shared" si="2"/>
        <v>3.6567272727272728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251600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251600</v>
      </c>
      <c r="O14" s="41">
        <f t="shared" si="2"/>
        <v>182.98181818181817</v>
      </c>
      <c r="P14" s="10"/>
    </row>
    <row r="15" spans="1:133">
      <c r="A15" s="12"/>
      <c r="B15" s="42">
        <v>541</v>
      </c>
      <c r="C15" s="19" t="s">
        <v>29</v>
      </c>
      <c r="D15" s="43">
        <v>251600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251600</v>
      </c>
      <c r="O15" s="44">
        <f t="shared" si="2"/>
        <v>182.98181818181817</v>
      </c>
      <c r="P15" s="9"/>
    </row>
    <row r="16" spans="1:133" ht="15.75">
      <c r="A16" s="26" t="s">
        <v>32</v>
      </c>
      <c r="B16" s="27"/>
      <c r="C16" s="28"/>
      <c r="D16" s="29">
        <f t="shared" ref="D16:M16" si="6">SUM(D17:D17)</f>
        <v>64600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6100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70700</v>
      </c>
      <c r="O16" s="41">
        <f t="shared" si="2"/>
        <v>51.418181818181822</v>
      </c>
      <c r="P16" s="9"/>
    </row>
    <row r="17" spans="1:119" ht="15.75" thickBot="1">
      <c r="A17" s="12"/>
      <c r="B17" s="42">
        <v>581</v>
      </c>
      <c r="C17" s="19" t="s">
        <v>31</v>
      </c>
      <c r="D17" s="43">
        <v>64600</v>
      </c>
      <c r="E17" s="43">
        <v>0</v>
      </c>
      <c r="F17" s="43">
        <v>0</v>
      </c>
      <c r="G17" s="43">
        <v>0</v>
      </c>
      <c r="H17" s="43">
        <v>0</v>
      </c>
      <c r="I17" s="43">
        <v>6100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70700</v>
      </c>
      <c r="O17" s="44">
        <f t="shared" si="2"/>
        <v>51.418181818181822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864831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177463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1042294</v>
      </c>
      <c r="O18" s="35">
        <f t="shared" si="2"/>
        <v>758.03200000000004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41</v>
      </c>
      <c r="M20" s="90"/>
      <c r="N20" s="90"/>
      <c r="O20" s="39">
        <v>1375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273102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273102</v>
      </c>
      <c r="O5" s="30">
        <f t="shared" ref="O5:O18" si="2">(N5/O$20)</f>
        <v>193.00494699646643</v>
      </c>
      <c r="P5" s="6"/>
    </row>
    <row r="6" spans="1:133">
      <c r="A6" s="12"/>
      <c r="B6" s="42">
        <v>511</v>
      </c>
      <c r="C6" s="19" t="s">
        <v>19</v>
      </c>
      <c r="D6" s="43">
        <v>114545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114545</v>
      </c>
      <c r="O6" s="44">
        <f t="shared" si="2"/>
        <v>80.950530035335689</v>
      </c>
      <c r="P6" s="9"/>
    </row>
    <row r="7" spans="1:133">
      <c r="A7" s="12"/>
      <c r="B7" s="42">
        <v>512</v>
      </c>
      <c r="C7" s="19" t="s">
        <v>20</v>
      </c>
      <c r="D7" s="43">
        <v>128756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128756</v>
      </c>
      <c r="O7" s="44">
        <f t="shared" si="2"/>
        <v>90.993639575971727</v>
      </c>
      <c r="P7" s="9"/>
    </row>
    <row r="8" spans="1:133">
      <c r="A8" s="12"/>
      <c r="B8" s="42">
        <v>519</v>
      </c>
      <c r="C8" s="19" t="s">
        <v>22</v>
      </c>
      <c r="D8" s="43">
        <v>29801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29801</v>
      </c>
      <c r="O8" s="44">
        <f t="shared" si="2"/>
        <v>21.06077738515901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236468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236468</v>
      </c>
      <c r="O9" s="41">
        <f t="shared" si="2"/>
        <v>167.11519434628974</v>
      </c>
      <c r="P9" s="10"/>
    </row>
    <row r="10" spans="1:133">
      <c r="A10" s="12"/>
      <c r="B10" s="42">
        <v>521</v>
      </c>
      <c r="C10" s="19" t="s">
        <v>24</v>
      </c>
      <c r="D10" s="43">
        <v>236468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236468</v>
      </c>
      <c r="O10" s="44">
        <f t="shared" si="2"/>
        <v>167.11519434628974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35407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175739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211146</v>
      </c>
      <c r="O11" s="41">
        <f t="shared" si="2"/>
        <v>149.21978798586574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171124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171124</v>
      </c>
      <c r="O12" s="44">
        <f t="shared" si="2"/>
        <v>120.9356890459364</v>
      </c>
      <c r="P12" s="9"/>
    </row>
    <row r="13" spans="1:133">
      <c r="A13" s="12"/>
      <c r="B13" s="42">
        <v>539</v>
      </c>
      <c r="C13" s="19" t="s">
        <v>27</v>
      </c>
      <c r="D13" s="43">
        <v>35407</v>
      </c>
      <c r="E13" s="43">
        <v>0</v>
      </c>
      <c r="F13" s="43">
        <v>0</v>
      </c>
      <c r="G13" s="43">
        <v>0</v>
      </c>
      <c r="H13" s="43">
        <v>0</v>
      </c>
      <c r="I13" s="43">
        <v>4615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40022</v>
      </c>
      <c r="O13" s="44">
        <f t="shared" si="2"/>
        <v>28.284098939929329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254225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254225</v>
      </c>
      <c r="O14" s="41">
        <f t="shared" si="2"/>
        <v>179.66431095406361</v>
      </c>
      <c r="P14" s="10"/>
    </row>
    <row r="15" spans="1:133">
      <c r="A15" s="12"/>
      <c r="B15" s="42">
        <v>541</v>
      </c>
      <c r="C15" s="19" t="s">
        <v>29</v>
      </c>
      <c r="D15" s="43">
        <v>254225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254225</v>
      </c>
      <c r="O15" s="44">
        <f t="shared" si="2"/>
        <v>179.66431095406361</v>
      </c>
      <c r="P15" s="9"/>
    </row>
    <row r="16" spans="1:133" ht="15.75">
      <c r="A16" s="26" t="s">
        <v>32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6100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6100</v>
      </c>
      <c r="O16" s="41">
        <f t="shared" si="2"/>
        <v>4.3109540636042407</v>
      </c>
      <c r="P16" s="9"/>
    </row>
    <row r="17" spans="1:119" ht="15.75" thickBot="1">
      <c r="A17" s="12"/>
      <c r="B17" s="42">
        <v>581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6100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6100</v>
      </c>
      <c r="O17" s="44">
        <f t="shared" si="2"/>
        <v>4.3109540636042407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799202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181839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981041</v>
      </c>
      <c r="O18" s="35">
        <f t="shared" si="2"/>
        <v>693.31519434628979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39</v>
      </c>
      <c r="M20" s="90"/>
      <c r="N20" s="90"/>
      <c r="O20" s="39">
        <v>1415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247598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247598</v>
      </c>
      <c r="O5" s="30">
        <f t="shared" ref="O5:O19" si="2">(N5/O$21)</f>
        <v>176.47754811119032</v>
      </c>
      <c r="P5" s="6"/>
    </row>
    <row r="6" spans="1:133">
      <c r="A6" s="12"/>
      <c r="B6" s="42">
        <v>511</v>
      </c>
      <c r="C6" s="19" t="s">
        <v>19</v>
      </c>
      <c r="D6" s="43">
        <v>83351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83351</v>
      </c>
      <c r="O6" s="44">
        <f t="shared" si="2"/>
        <v>59.409123307198861</v>
      </c>
      <c r="P6" s="9"/>
    </row>
    <row r="7" spans="1:133">
      <c r="A7" s="12"/>
      <c r="B7" s="42">
        <v>512</v>
      </c>
      <c r="C7" s="19" t="s">
        <v>20</v>
      </c>
      <c r="D7" s="43">
        <v>127591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127591</v>
      </c>
      <c r="O7" s="44">
        <f t="shared" si="2"/>
        <v>90.9415538132573</v>
      </c>
      <c r="P7" s="9"/>
    </row>
    <row r="8" spans="1:133">
      <c r="A8" s="12"/>
      <c r="B8" s="42">
        <v>519</v>
      </c>
      <c r="C8" s="19" t="s">
        <v>22</v>
      </c>
      <c r="D8" s="43">
        <v>36656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36656</v>
      </c>
      <c r="O8" s="44">
        <f t="shared" si="2"/>
        <v>26.12687099073414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290935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290935</v>
      </c>
      <c r="O9" s="41">
        <f t="shared" si="2"/>
        <v>207.36635780470419</v>
      </c>
      <c r="P9" s="10"/>
    </row>
    <row r="10" spans="1:133">
      <c r="A10" s="12"/>
      <c r="B10" s="42">
        <v>521</v>
      </c>
      <c r="C10" s="19" t="s">
        <v>24</v>
      </c>
      <c r="D10" s="43">
        <v>290935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290935</v>
      </c>
      <c r="O10" s="44">
        <f t="shared" si="2"/>
        <v>207.36635780470419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52160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183876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236036</v>
      </c>
      <c r="O11" s="41">
        <f t="shared" si="2"/>
        <v>168.23663578047041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179180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179180</v>
      </c>
      <c r="O12" s="44">
        <f t="shared" si="2"/>
        <v>127.71204561653599</v>
      </c>
      <c r="P12" s="9"/>
    </row>
    <row r="13" spans="1:133">
      <c r="A13" s="12"/>
      <c r="B13" s="42">
        <v>539</v>
      </c>
      <c r="C13" s="19" t="s">
        <v>27</v>
      </c>
      <c r="D13" s="43">
        <v>52160</v>
      </c>
      <c r="E13" s="43">
        <v>0</v>
      </c>
      <c r="F13" s="43">
        <v>0</v>
      </c>
      <c r="G13" s="43">
        <v>0</v>
      </c>
      <c r="H13" s="43">
        <v>0</v>
      </c>
      <c r="I13" s="43">
        <v>4696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56856</v>
      </c>
      <c r="O13" s="44">
        <f t="shared" si="2"/>
        <v>40.524590163934427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SUM(D15:D16)</f>
        <v>281853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281853</v>
      </c>
      <c r="O14" s="41">
        <f t="shared" si="2"/>
        <v>200.89308624376338</v>
      </c>
      <c r="P14" s="10"/>
    </row>
    <row r="15" spans="1:133">
      <c r="A15" s="12"/>
      <c r="B15" s="42">
        <v>541</v>
      </c>
      <c r="C15" s="19" t="s">
        <v>29</v>
      </c>
      <c r="D15" s="43">
        <v>242026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242026</v>
      </c>
      <c r="O15" s="44">
        <f t="shared" si="2"/>
        <v>172.50605844618676</v>
      </c>
      <c r="P15" s="9"/>
    </row>
    <row r="16" spans="1:133">
      <c r="A16" s="12"/>
      <c r="B16" s="42">
        <v>549</v>
      </c>
      <c r="C16" s="19" t="s">
        <v>30</v>
      </c>
      <c r="D16" s="43">
        <v>39827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39827</v>
      </c>
      <c r="O16" s="44">
        <f t="shared" si="2"/>
        <v>28.387027797576621</v>
      </c>
      <c r="P16" s="9"/>
    </row>
    <row r="17" spans="1:119" ht="15.75">
      <c r="A17" s="26" t="s">
        <v>32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6100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6100</v>
      </c>
      <c r="O17" s="41">
        <f t="shared" si="2"/>
        <v>4.3478260869565215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6100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6100</v>
      </c>
      <c r="O18" s="44">
        <f t="shared" si="2"/>
        <v>4.3478260869565215</v>
      </c>
      <c r="P18" s="9"/>
    </row>
    <row r="19" spans="1:119" ht="16.5" thickBot="1">
      <c r="A19" s="13" t="s">
        <v>10</v>
      </c>
      <c r="B19" s="21"/>
      <c r="C19" s="20"/>
      <c r="D19" s="14">
        <f>SUM(D5,D9,D11,D14,D17)</f>
        <v>872546</v>
      </c>
      <c r="E19" s="14">
        <f t="shared" ref="E19:M19" si="7">SUM(E5,E9,E11,E14,E17)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189976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1062522</v>
      </c>
      <c r="O19" s="35">
        <f t="shared" si="2"/>
        <v>757.32145402708477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36</v>
      </c>
      <c r="M21" s="90"/>
      <c r="N21" s="90"/>
      <c r="O21" s="39">
        <v>1403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thickBot="1">
      <c r="A23" s="94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A23:O23"/>
    <mergeCell ref="L21:N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304486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304486</v>
      </c>
      <c r="O5" s="30">
        <f t="shared" ref="O5:O20" si="2">(N5/O$22)</f>
        <v>196.18943298969072</v>
      </c>
      <c r="P5" s="6"/>
    </row>
    <row r="6" spans="1:133">
      <c r="A6" s="12"/>
      <c r="B6" s="42">
        <v>511</v>
      </c>
      <c r="C6" s="19" t="s">
        <v>19</v>
      </c>
      <c r="D6" s="43">
        <v>124285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124285</v>
      </c>
      <c r="O6" s="44">
        <f t="shared" si="2"/>
        <v>80.080541237113408</v>
      </c>
      <c r="P6" s="9"/>
    </row>
    <row r="7" spans="1:133">
      <c r="A7" s="12"/>
      <c r="B7" s="42">
        <v>512</v>
      </c>
      <c r="C7" s="19" t="s">
        <v>20</v>
      </c>
      <c r="D7" s="43">
        <v>123374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123374</v>
      </c>
      <c r="O7" s="44">
        <f t="shared" si="2"/>
        <v>79.493556701030926</v>
      </c>
      <c r="P7" s="9"/>
    </row>
    <row r="8" spans="1:133">
      <c r="A8" s="12"/>
      <c r="B8" s="42">
        <v>517</v>
      </c>
      <c r="C8" s="19" t="s">
        <v>21</v>
      </c>
      <c r="D8" s="43">
        <v>14605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14605</v>
      </c>
      <c r="O8" s="44">
        <f t="shared" si="2"/>
        <v>9.4104381443298966</v>
      </c>
      <c r="P8" s="9"/>
    </row>
    <row r="9" spans="1:133">
      <c r="A9" s="12"/>
      <c r="B9" s="42">
        <v>519</v>
      </c>
      <c r="C9" s="19" t="s">
        <v>22</v>
      </c>
      <c r="D9" s="43">
        <v>42222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42222</v>
      </c>
      <c r="O9" s="44">
        <f t="shared" si="2"/>
        <v>27.204896907216494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206267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206267</v>
      </c>
      <c r="O10" s="41">
        <f t="shared" si="2"/>
        <v>132.90399484536081</v>
      </c>
      <c r="P10" s="10"/>
    </row>
    <row r="11" spans="1:133">
      <c r="A11" s="12"/>
      <c r="B11" s="42">
        <v>521</v>
      </c>
      <c r="C11" s="19" t="s">
        <v>24</v>
      </c>
      <c r="D11" s="43">
        <v>206267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206267</v>
      </c>
      <c r="O11" s="44">
        <f t="shared" si="2"/>
        <v>132.90399484536081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167804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167804</v>
      </c>
      <c r="O12" s="41">
        <f t="shared" si="2"/>
        <v>108.12113402061856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162723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162723</v>
      </c>
      <c r="O13" s="44">
        <f t="shared" si="2"/>
        <v>104.84729381443299</v>
      </c>
      <c r="P13" s="9"/>
    </row>
    <row r="14" spans="1:133">
      <c r="A14" s="12"/>
      <c r="B14" s="42">
        <v>539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5081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5081</v>
      </c>
      <c r="O14" s="44">
        <f t="shared" si="2"/>
        <v>3.2738402061855671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325131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325131</v>
      </c>
      <c r="O15" s="41">
        <f t="shared" si="2"/>
        <v>209.4916237113402</v>
      </c>
      <c r="P15" s="10"/>
    </row>
    <row r="16" spans="1:133">
      <c r="A16" s="12"/>
      <c r="B16" s="42">
        <v>541</v>
      </c>
      <c r="C16" s="19" t="s">
        <v>29</v>
      </c>
      <c r="D16" s="43">
        <v>222778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222778</v>
      </c>
      <c r="O16" s="44">
        <f t="shared" si="2"/>
        <v>143.54252577319588</v>
      </c>
      <c r="P16" s="9"/>
    </row>
    <row r="17" spans="1:119">
      <c r="A17" s="12"/>
      <c r="B17" s="42">
        <v>549</v>
      </c>
      <c r="C17" s="19" t="s">
        <v>30</v>
      </c>
      <c r="D17" s="43">
        <v>102353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102353</v>
      </c>
      <c r="O17" s="44">
        <f t="shared" si="2"/>
        <v>65.949097938144334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6058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6058</v>
      </c>
      <c r="O18" s="41">
        <f t="shared" si="2"/>
        <v>3.9033505154639174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6058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6058</v>
      </c>
      <c r="O19" s="44">
        <f t="shared" si="2"/>
        <v>3.9033505154639174</v>
      </c>
      <c r="P19" s="9"/>
    </row>
    <row r="20" spans="1:119" ht="16.5" thickBot="1">
      <c r="A20" s="13" t="s">
        <v>10</v>
      </c>
      <c r="B20" s="21"/>
      <c r="C20" s="20"/>
      <c r="D20" s="14">
        <f>SUM(D5,D10,D12,D15,D18)</f>
        <v>835884</v>
      </c>
      <c r="E20" s="14">
        <f t="shared" ref="E20:M20" si="7">SUM(E5,E10,E12,E15,E18)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173862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1009746</v>
      </c>
      <c r="O20" s="35">
        <f t="shared" si="2"/>
        <v>650.60953608247428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33</v>
      </c>
      <c r="M22" s="90"/>
      <c r="N22" s="90"/>
      <c r="O22" s="39">
        <v>1552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310160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310160</v>
      </c>
      <c r="O5" s="30">
        <f t="shared" ref="O5:O22" si="2">(N5/O$24)</f>
        <v>198.31202046035807</v>
      </c>
      <c r="P5" s="6"/>
    </row>
    <row r="6" spans="1:133">
      <c r="A6" s="12"/>
      <c r="B6" s="42">
        <v>511</v>
      </c>
      <c r="C6" s="19" t="s">
        <v>19</v>
      </c>
      <c r="D6" s="43">
        <v>117690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117690</v>
      </c>
      <c r="O6" s="44">
        <f t="shared" si="2"/>
        <v>75.249360613810737</v>
      </c>
      <c r="P6" s="9"/>
    </row>
    <row r="7" spans="1:133">
      <c r="A7" s="12"/>
      <c r="B7" s="42">
        <v>512</v>
      </c>
      <c r="C7" s="19" t="s">
        <v>20</v>
      </c>
      <c r="D7" s="43">
        <v>117863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117863</v>
      </c>
      <c r="O7" s="44">
        <f t="shared" si="2"/>
        <v>75.359974424552433</v>
      </c>
      <c r="P7" s="9"/>
    </row>
    <row r="8" spans="1:133">
      <c r="A8" s="12"/>
      <c r="B8" s="42">
        <v>517</v>
      </c>
      <c r="C8" s="19" t="s">
        <v>21</v>
      </c>
      <c r="D8" s="43">
        <v>23095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23095</v>
      </c>
      <c r="O8" s="44">
        <f t="shared" si="2"/>
        <v>14.766624040920716</v>
      </c>
      <c r="P8" s="9"/>
    </row>
    <row r="9" spans="1:133">
      <c r="A9" s="12"/>
      <c r="B9" s="42">
        <v>519</v>
      </c>
      <c r="C9" s="19" t="s">
        <v>22</v>
      </c>
      <c r="D9" s="43">
        <v>51512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51512</v>
      </c>
      <c r="O9" s="44">
        <f t="shared" si="2"/>
        <v>32.936061381074168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194710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194710</v>
      </c>
      <c r="O10" s="41">
        <f t="shared" si="2"/>
        <v>124.49488491048594</v>
      </c>
      <c r="P10" s="10"/>
    </row>
    <row r="11" spans="1:133">
      <c r="A11" s="12"/>
      <c r="B11" s="42">
        <v>521</v>
      </c>
      <c r="C11" s="19" t="s">
        <v>24</v>
      </c>
      <c r="D11" s="43">
        <v>194710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194710</v>
      </c>
      <c r="O11" s="44">
        <f t="shared" si="2"/>
        <v>124.49488491048594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122674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153852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276526</v>
      </c>
      <c r="O12" s="41">
        <f t="shared" si="2"/>
        <v>176.80690537084399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144952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144952</v>
      </c>
      <c r="O13" s="44">
        <f t="shared" si="2"/>
        <v>92.680306905370841</v>
      </c>
      <c r="P13" s="9"/>
    </row>
    <row r="14" spans="1:133">
      <c r="A14" s="12"/>
      <c r="B14" s="42">
        <v>539</v>
      </c>
      <c r="C14" s="19" t="s">
        <v>27</v>
      </c>
      <c r="D14" s="43">
        <v>122674</v>
      </c>
      <c r="E14" s="43">
        <v>0</v>
      </c>
      <c r="F14" s="43">
        <v>0</v>
      </c>
      <c r="G14" s="43">
        <v>0</v>
      </c>
      <c r="H14" s="43">
        <v>0</v>
      </c>
      <c r="I14" s="43">
        <v>8900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131574</v>
      </c>
      <c r="O14" s="44">
        <f t="shared" si="2"/>
        <v>84.126598465473151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300496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300496</v>
      </c>
      <c r="O15" s="41">
        <f t="shared" si="2"/>
        <v>192.13299232736574</v>
      </c>
      <c r="P15" s="10"/>
    </row>
    <row r="16" spans="1:133">
      <c r="A16" s="12"/>
      <c r="B16" s="42">
        <v>541</v>
      </c>
      <c r="C16" s="19" t="s">
        <v>29</v>
      </c>
      <c r="D16" s="43">
        <v>211363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211363</v>
      </c>
      <c r="O16" s="44">
        <f t="shared" si="2"/>
        <v>135.14258312020459</v>
      </c>
      <c r="P16" s="9"/>
    </row>
    <row r="17" spans="1:119">
      <c r="A17" s="12"/>
      <c r="B17" s="42">
        <v>549</v>
      </c>
      <c r="C17" s="19" t="s">
        <v>30</v>
      </c>
      <c r="D17" s="43">
        <v>89133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89133</v>
      </c>
      <c r="O17" s="44">
        <f t="shared" si="2"/>
        <v>56.990409207161129</v>
      </c>
      <c r="P17" s="9"/>
    </row>
    <row r="18" spans="1:119" ht="15.75">
      <c r="A18" s="26" t="s">
        <v>43</v>
      </c>
      <c r="B18" s="27"/>
      <c r="C18" s="28"/>
      <c r="D18" s="29">
        <f t="shared" ref="D18:M18" si="6">SUM(D19:D19)</f>
        <v>5125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5125</v>
      </c>
      <c r="O18" s="41">
        <f t="shared" si="2"/>
        <v>3.2768542199488491</v>
      </c>
      <c r="P18" s="9"/>
    </row>
    <row r="19" spans="1:119">
      <c r="A19" s="12"/>
      <c r="B19" s="42">
        <v>572</v>
      </c>
      <c r="C19" s="19" t="s">
        <v>44</v>
      </c>
      <c r="D19" s="43">
        <v>5125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5125</v>
      </c>
      <c r="O19" s="44">
        <f t="shared" si="2"/>
        <v>3.2768542199488491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6000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6000</v>
      </c>
      <c r="O20" s="41">
        <f t="shared" si="2"/>
        <v>3.836317135549872</v>
      </c>
      <c r="P20" s="9"/>
    </row>
    <row r="21" spans="1:119" ht="15.75" thickBot="1">
      <c r="A21" s="12"/>
      <c r="B21" s="42">
        <v>581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6000</v>
      </c>
      <c r="O21" s="44">
        <f t="shared" si="2"/>
        <v>3.836317135549872</v>
      </c>
      <c r="P21" s="9"/>
    </row>
    <row r="22" spans="1:119" ht="16.5" thickBot="1">
      <c r="A22" s="13" t="s">
        <v>10</v>
      </c>
      <c r="B22" s="21"/>
      <c r="C22" s="20"/>
      <c r="D22" s="14">
        <f>SUM(D5,D10,D12,D15,D18,D20)</f>
        <v>933165</v>
      </c>
      <c r="E22" s="14">
        <f t="shared" ref="E22:M22" si="8">SUM(E5,E10,E12,E15,E18,E20)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159852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1093017</v>
      </c>
      <c r="O22" s="35">
        <f t="shared" si="2"/>
        <v>698.85997442455243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45</v>
      </c>
      <c r="M24" s="90"/>
      <c r="N24" s="90"/>
      <c r="O24" s="39">
        <v>1564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37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274718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274718</v>
      </c>
      <c r="O5" s="30">
        <f t="shared" ref="O5:O22" si="2">(N5/O$24)</f>
        <v>190.51178918169208</v>
      </c>
      <c r="P5" s="6"/>
    </row>
    <row r="6" spans="1:133">
      <c r="A6" s="12"/>
      <c r="B6" s="42">
        <v>511</v>
      </c>
      <c r="C6" s="19" t="s">
        <v>19</v>
      </c>
      <c r="D6" s="43">
        <v>87585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87585</v>
      </c>
      <c r="O6" s="44">
        <f t="shared" si="2"/>
        <v>60.738557558945907</v>
      </c>
      <c r="P6" s="9"/>
    </row>
    <row r="7" spans="1:133">
      <c r="A7" s="12"/>
      <c r="B7" s="42">
        <v>512</v>
      </c>
      <c r="C7" s="19" t="s">
        <v>20</v>
      </c>
      <c r="D7" s="43">
        <v>112495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112495</v>
      </c>
      <c r="O7" s="44">
        <f t="shared" si="2"/>
        <v>78.013176144244099</v>
      </c>
      <c r="P7" s="9"/>
    </row>
    <row r="8" spans="1:133">
      <c r="A8" s="12"/>
      <c r="B8" s="42">
        <v>517</v>
      </c>
      <c r="C8" s="19" t="s">
        <v>21</v>
      </c>
      <c r="D8" s="43">
        <v>23094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23094</v>
      </c>
      <c r="O8" s="44">
        <f t="shared" si="2"/>
        <v>16.015256588072123</v>
      </c>
      <c r="P8" s="9"/>
    </row>
    <row r="9" spans="1:133">
      <c r="A9" s="12"/>
      <c r="B9" s="42">
        <v>519</v>
      </c>
      <c r="C9" s="19" t="s">
        <v>22</v>
      </c>
      <c r="D9" s="43">
        <v>51544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51544</v>
      </c>
      <c r="O9" s="44">
        <f t="shared" si="2"/>
        <v>35.744798890429955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179115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179115</v>
      </c>
      <c r="O10" s="41">
        <f t="shared" si="2"/>
        <v>124.2128987517337</v>
      </c>
      <c r="P10" s="10"/>
    </row>
    <row r="11" spans="1:133">
      <c r="A11" s="12"/>
      <c r="B11" s="42">
        <v>521</v>
      </c>
      <c r="C11" s="19" t="s">
        <v>24</v>
      </c>
      <c r="D11" s="43">
        <v>179115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179115</v>
      </c>
      <c r="O11" s="44">
        <f t="shared" si="2"/>
        <v>124.2128987517337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385162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147902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533064</v>
      </c>
      <c r="O12" s="41">
        <f t="shared" si="2"/>
        <v>369.66990291262135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139117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139117</v>
      </c>
      <c r="O13" s="44">
        <f t="shared" si="2"/>
        <v>96.475034674063807</v>
      </c>
      <c r="P13" s="9"/>
    </row>
    <row r="14" spans="1:133">
      <c r="A14" s="12"/>
      <c r="B14" s="42">
        <v>539</v>
      </c>
      <c r="C14" s="19" t="s">
        <v>27</v>
      </c>
      <c r="D14" s="43">
        <v>385162</v>
      </c>
      <c r="E14" s="43">
        <v>0</v>
      </c>
      <c r="F14" s="43">
        <v>0</v>
      </c>
      <c r="G14" s="43">
        <v>0</v>
      </c>
      <c r="H14" s="43">
        <v>0</v>
      </c>
      <c r="I14" s="43">
        <v>8785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393947</v>
      </c>
      <c r="O14" s="44">
        <f t="shared" si="2"/>
        <v>273.19486823855755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465118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465118</v>
      </c>
      <c r="O15" s="41">
        <f t="shared" si="2"/>
        <v>322.5506241331484</v>
      </c>
      <c r="P15" s="10"/>
    </row>
    <row r="16" spans="1:133">
      <c r="A16" s="12"/>
      <c r="B16" s="42">
        <v>541</v>
      </c>
      <c r="C16" s="19" t="s">
        <v>29</v>
      </c>
      <c r="D16" s="43">
        <v>195962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195962</v>
      </c>
      <c r="O16" s="44">
        <f t="shared" si="2"/>
        <v>135.89597780859916</v>
      </c>
      <c r="P16" s="9"/>
    </row>
    <row r="17" spans="1:119">
      <c r="A17" s="12"/>
      <c r="B17" s="42">
        <v>549</v>
      </c>
      <c r="C17" s="19" t="s">
        <v>30</v>
      </c>
      <c r="D17" s="43">
        <v>269156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269156</v>
      </c>
      <c r="O17" s="44">
        <f t="shared" si="2"/>
        <v>186.65464632454925</v>
      </c>
      <c r="P17" s="9"/>
    </row>
    <row r="18" spans="1:119" ht="15.75">
      <c r="A18" s="26" t="s">
        <v>43</v>
      </c>
      <c r="B18" s="27"/>
      <c r="C18" s="28"/>
      <c r="D18" s="29">
        <f t="shared" ref="D18:M18" si="6">SUM(D19:D19)</f>
        <v>195007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195007</v>
      </c>
      <c r="O18" s="41">
        <f t="shared" si="2"/>
        <v>135.23370319001387</v>
      </c>
      <c r="P18" s="9"/>
    </row>
    <row r="19" spans="1:119">
      <c r="A19" s="12"/>
      <c r="B19" s="42">
        <v>572</v>
      </c>
      <c r="C19" s="19" t="s">
        <v>44</v>
      </c>
      <c r="D19" s="43">
        <v>195007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195007</v>
      </c>
      <c r="O19" s="44">
        <f t="shared" si="2"/>
        <v>135.23370319001387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6500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6500</v>
      </c>
      <c r="O20" s="41">
        <f t="shared" si="2"/>
        <v>4.5076282940360608</v>
      </c>
      <c r="P20" s="9"/>
    </row>
    <row r="21" spans="1:119" ht="15.75" thickBot="1">
      <c r="A21" s="12"/>
      <c r="B21" s="42">
        <v>581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6500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6500</v>
      </c>
      <c r="O21" s="44">
        <f t="shared" si="2"/>
        <v>4.5076282940360608</v>
      </c>
      <c r="P21" s="9"/>
    </row>
    <row r="22" spans="1:119" ht="16.5" thickBot="1">
      <c r="A22" s="13" t="s">
        <v>10</v>
      </c>
      <c r="B22" s="21"/>
      <c r="C22" s="20"/>
      <c r="D22" s="14">
        <f>SUM(D5,D10,D12,D15,D18,D20)</f>
        <v>1499120</v>
      </c>
      <c r="E22" s="14">
        <f t="shared" ref="E22:M22" si="8">SUM(E5,E10,E12,E15,E18,E20)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154402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1653522</v>
      </c>
      <c r="O22" s="35">
        <f t="shared" si="2"/>
        <v>1146.6865464632456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55</v>
      </c>
      <c r="M24" s="90"/>
      <c r="N24" s="90"/>
      <c r="O24" s="39">
        <v>1442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37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405627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405627</v>
      </c>
      <c r="P5" s="30">
        <f t="shared" ref="P5:P18" si="2">(O5/P$20)</f>
        <v>280.51659751037346</v>
      </c>
      <c r="Q5" s="6"/>
    </row>
    <row r="6" spans="1:134">
      <c r="A6" s="12"/>
      <c r="B6" s="42">
        <v>511</v>
      </c>
      <c r="C6" s="19" t="s">
        <v>19</v>
      </c>
      <c r="D6" s="43">
        <v>102683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102683</v>
      </c>
      <c r="P6" s="44">
        <f t="shared" si="2"/>
        <v>71.011756569847861</v>
      </c>
      <c r="Q6" s="9"/>
    </row>
    <row r="7" spans="1:134">
      <c r="A7" s="12"/>
      <c r="B7" s="42">
        <v>512</v>
      </c>
      <c r="C7" s="19" t="s">
        <v>20</v>
      </c>
      <c r="D7" s="43">
        <v>165633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165633</v>
      </c>
      <c r="P7" s="44">
        <f t="shared" si="2"/>
        <v>114.54564315352697</v>
      </c>
      <c r="Q7" s="9"/>
    </row>
    <row r="8" spans="1:134">
      <c r="A8" s="12"/>
      <c r="B8" s="42">
        <v>519</v>
      </c>
      <c r="C8" s="19" t="s">
        <v>22</v>
      </c>
      <c r="D8" s="43">
        <v>137311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137311</v>
      </c>
      <c r="P8" s="44">
        <f t="shared" si="2"/>
        <v>94.959197786998615</v>
      </c>
      <c r="Q8" s="9"/>
    </row>
    <row r="9" spans="1:134" ht="15.75">
      <c r="A9" s="26" t="s">
        <v>23</v>
      </c>
      <c r="B9" s="27"/>
      <c r="C9" s="28"/>
      <c r="D9" s="29">
        <f t="shared" ref="D9:N9" si="3">SUM(D10:D10)</f>
        <v>239043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239043</v>
      </c>
      <c r="P9" s="41">
        <f t="shared" si="2"/>
        <v>165.31327800829877</v>
      </c>
      <c r="Q9" s="10"/>
    </row>
    <row r="10" spans="1:134">
      <c r="A10" s="12"/>
      <c r="B10" s="42">
        <v>521</v>
      </c>
      <c r="C10" s="19" t="s">
        <v>24</v>
      </c>
      <c r="D10" s="43">
        <v>239043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239043</v>
      </c>
      <c r="P10" s="44">
        <f t="shared" si="2"/>
        <v>165.31327800829877</v>
      </c>
      <c r="Q10" s="9"/>
    </row>
    <row r="11" spans="1:134" ht="15.75">
      <c r="A11" s="26" t="s">
        <v>25</v>
      </c>
      <c r="B11" s="27"/>
      <c r="C11" s="28"/>
      <c r="D11" s="29">
        <f t="shared" ref="D11:N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276099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276099</v>
      </c>
      <c r="P11" s="41">
        <f t="shared" si="2"/>
        <v>190.93983402489627</v>
      </c>
      <c r="Q11" s="10"/>
    </row>
    <row r="12" spans="1:134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272082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272082</v>
      </c>
      <c r="P12" s="44">
        <f t="shared" si="2"/>
        <v>188.16182572614107</v>
      </c>
      <c r="Q12" s="9"/>
    </row>
    <row r="13" spans="1:134">
      <c r="A13" s="12"/>
      <c r="B13" s="42">
        <v>539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4017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4017</v>
      </c>
      <c r="P13" s="44">
        <f t="shared" si="2"/>
        <v>2.7780082987551866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SUM(D15:D15)</f>
        <v>334452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334452</v>
      </c>
      <c r="P14" s="41">
        <f t="shared" si="2"/>
        <v>231.29460580912863</v>
      </c>
      <c r="Q14" s="10"/>
    </row>
    <row r="15" spans="1:134">
      <c r="A15" s="12"/>
      <c r="B15" s="42">
        <v>541</v>
      </c>
      <c r="C15" s="19" t="s">
        <v>29</v>
      </c>
      <c r="D15" s="43">
        <v>334452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334452</v>
      </c>
      <c r="P15" s="44">
        <f t="shared" si="2"/>
        <v>231.29460580912863</v>
      </c>
      <c r="Q15" s="9"/>
    </row>
    <row r="16" spans="1:134" ht="15.75">
      <c r="A16" s="26" t="s">
        <v>32</v>
      </c>
      <c r="B16" s="27"/>
      <c r="C16" s="28"/>
      <c r="D16" s="29">
        <f t="shared" ref="D16:N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8250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8250</v>
      </c>
      <c r="P16" s="41">
        <f t="shared" si="2"/>
        <v>5.7053941908713695</v>
      </c>
      <c r="Q16" s="9"/>
    </row>
    <row r="17" spans="1:120" ht="15.75" thickBot="1">
      <c r="A17" s="12"/>
      <c r="B17" s="42">
        <v>581</v>
      </c>
      <c r="C17" s="19" t="s">
        <v>74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8250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8250</v>
      </c>
      <c r="P17" s="44">
        <f t="shared" si="2"/>
        <v>5.7053941908713695</v>
      </c>
      <c r="Q17" s="9"/>
    </row>
    <row r="18" spans="1:120" ht="16.5" thickBot="1">
      <c r="A18" s="13" t="s">
        <v>10</v>
      </c>
      <c r="B18" s="21"/>
      <c r="C18" s="20"/>
      <c r="D18" s="14">
        <f>SUM(D5,D9,D11,D14,D16)</f>
        <v>979122</v>
      </c>
      <c r="E18" s="14">
        <f t="shared" ref="E18:N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284349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 t="shared" si="1"/>
        <v>1263471</v>
      </c>
      <c r="P18" s="35">
        <f t="shared" si="2"/>
        <v>873.76970954356841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76</v>
      </c>
      <c r="N20" s="90"/>
      <c r="O20" s="90"/>
      <c r="P20" s="39">
        <v>1446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898002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898002</v>
      </c>
      <c r="P5" s="30">
        <f t="shared" ref="P5:P18" si="2">(O5/P$20)</f>
        <v>622.31600831600826</v>
      </c>
      <c r="Q5" s="6"/>
    </row>
    <row r="6" spans="1:134">
      <c r="A6" s="12"/>
      <c r="B6" s="42">
        <v>511</v>
      </c>
      <c r="C6" s="19" t="s">
        <v>19</v>
      </c>
      <c r="D6" s="43">
        <v>81264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81264</v>
      </c>
      <c r="P6" s="44">
        <f t="shared" si="2"/>
        <v>56.316008316008315</v>
      </c>
      <c r="Q6" s="9"/>
    </row>
    <row r="7" spans="1:134">
      <c r="A7" s="12"/>
      <c r="B7" s="42">
        <v>512</v>
      </c>
      <c r="C7" s="19" t="s">
        <v>20</v>
      </c>
      <c r="D7" s="43">
        <v>156274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156274</v>
      </c>
      <c r="P7" s="44">
        <f t="shared" si="2"/>
        <v>108.2979902979903</v>
      </c>
      <c r="Q7" s="9"/>
    </row>
    <row r="8" spans="1:134">
      <c r="A8" s="12"/>
      <c r="B8" s="42">
        <v>519</v>
      </c>
      <c r="C8" s="19" t="s">
        <v>22</v>
      </c>
      <c r="D8" s="43">
        <v>660464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660464</v>
      </c>
      <c r="P8" s="44">
        <f t="shared" si="2"/>
        <v>457.70200970200972</v>
      </c>
      <c r="Q8" s="9"/>
    </row>
    <row r="9" spans="1:134" ht="15.75">
      <c r="A9" s="26" t="s">
        <v>23</v>
      </c>
      <c r="B9" s="27"/>
      <c r="C9" s="28"/>
      <c r="D9" s="29">
        <f t="shared" ref="D9:N9" si="3">SUM(D10:D10)</f>
        <v>229230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229230</v>
      </c>
      <c r="P9" s="41">
        <f t="shared" si="2"/>
        <v>158.85654885654887</v>
      </c>
      <c r="Q9" s="10"/>
    </row>
    <row r="10" spans="1:134">
      <c r="A10" s="12"/>
      <c r="B10" s="42">
        <v>521</v>
      </c>
      <c r="C10" s="19" t="s">
        <v>24</v>
      </c>
      <c r="D10" s="43">
        <v>229230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229230</v>
      </c>
      <c r="P10" s="44">
        <f t="shared" si="2"/>
        <v>158.85654885654887</v>
      </c>
      <c r="Q10" s="9"/>
    </row>
    <row r="11" spans="1:134" ht="15.75">
      <c r="A11" s="26" t="s">
        <v>25</v>
      </c>
      <c r="B11" s="27"/>
      <c r="C11" s="28"/>
      <c r="D11" s="29">
        <f t="shared" ref="D11:N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250064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250064</v>
      </c>
      <c r="P11" s="41">
        <f t="shared" si="2"/>
        <v>173.2945252945253</v>
      </c>
      <c r="Q11" s="10"/>
    </row>
    <row r="12" spans="1:134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187356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187356</v>
      </c>
      <c r="P12" s="44">
        <f t="shared" si="2"/>
        <v>129.83783783783784</v>
      </c>
      <c r="Q12" s="9"/>
    </row>
    <row r="13" spans="1:134">
      <c r="A13" s="12"/>
      <c r="B13" s="42">
        <v>539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62708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62708</v>
      </c>
      <c r="P13" s="44">
        <f t="shared" si="2"/>
        <v>43.456687456687455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SUM(D15:D15)</f>
        <v>288951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288951</v>
      </c>
      <c r="P14" s="41">
        <f t="shared" si="2"/>
        <v>200.24324324324326</v>
      </c>
      <c r="Q14" s="10"/>
    </row>
    <row r="15" spans="1:134">
      <c r="A15" s="12"/>
      <c r="B15" s="42">
        <v>541</v>
      </c>
      <c r="C15" s="19" t="s">
        <v>29</v>
      </c>
      <c r="D15" s="43">
        <v>288951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288951</v>
      </c>
      <c r="P15" s="44">
        <f t="shared" si="2"/>
        <v>200.24324324324326</v>
      </c>
      <c r="Q15" s="9"/>
    </row>
    <row r="16" spans="1:134" ht="15.75">
      <c r="A16" s="26" t="s">
        <v>32</v>
      </c>
      <c r="B16" s="27"/>
      <c r="C16" s="28"/>
      <c r="D16" s="29">
        <f t="shared" ref="D16:N16" si="6">SUM(D17:D17)</f>
        <v>57574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57574</v>
      </c>
      <c r="P16" s="41">
        <f t="shared" si="2"/>
        <v>39.8988218988219</v>
      </c>
      <c r="Q16" s="9"/>
    </row>
    <row r="17" spans="1:120" ht="15.75" thickBot="1">
      <c r="A17" s="12"/>
      <c r="B17" s="42">
        <v>581</v>
      </c>
      <c r="C17" s="19" t="s">
        <v>74</v>
      </c>
      <c r="D17" s="43">
        <v>57574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57574</v>
      </c>
      <c r="P17" s="44">
        <f t="shared" si="2"/>
        <v>39.8988218988219</v>
      </c>
      <c r="Q17" s="9"/>
    </row>
    <row r="18" spans="1:120" ht="16.5" thickBot="1">
      <c r="A18" s="13" t="s">
        <v>10</v>
      </c>
      <c r="B18" s="21"/>
      <c r="C18" s="20"/>
      <c r="D18" s="14">
        <f>SUM(D5,D9,D11,D14,D16)</f>
        <v>1473757</v>
      </c>
      <c r="E18" s="14">
        <f t="shared" ref="E18:N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250064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 t="shared" si="1"/>
        <v>1723821</v>
      </c>
      <c r="P18" s="35">
        <f t="shared" si="2"/>
        <v>1194.6091476091476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70</v>
      </c>
      <c r="N20" s="90"/>
      <c r="O20" s="90"/>
      <c r="P20" s="39">
        <v>1443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417300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417300</v>
      </c>
      <c r="O5" s="30">
        <f t="shared" ref="O5:O16" si="2">(N5/O$18)</f>
        <v>304.15451895043731</v>
      </c>
      <c r="P5" s="6"/>
    </row>
    <row r="6" spans="1:133">
      <c r="A6" s="12"/>
      <c r="B6" s="42">
        <v>511</v>
      </c>
      <c r="C6" s="19" t="s">
        <v>19</v>
      </c>
      <c r="D6" s="43">
        <v>84075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84075</v>
      </c>
      <c r="O6" s="44">
        <f t="shared" si="2"/>
        <v>61.279154518950435</v>
      </c>
      <c r="P6" s="9"/>
    </row>
    <row r="7" spans="1:133">
      <c r="A7" s="12"/>
      <c r="B7" s="42">
        <v>512</v>
      </c>
      <c r="C7" s="19" t="s">
        <v>20</v>
      </c>
      <c r="D7" s="43">
        <v>170473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170473</v>
      </c>
      <c r="O7" s="44">
        <f t="shared" si="2"/>
        <v>124.25145772594752</v>
      </c>
      <c r="P7" s="9"/>
    </row>
    <row r="8" spans="1:133">
      <c r="A8" s="12"/>
      <c r="B8" s="42">
        <v>519</v>
      </c>
      <c r="C8" s="19" t="s">
        <v>49</v>
      </c>
      <c r="D8" s="43">
        <v>162752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162752</v>
      </c>
      <c r="O8" s="44">
        <f t="shared" si="2"/>
        <v>118.62390670553935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240269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240269</v>
      </c>
      <c r="O9" s="41">
        <f t="shared" si="2"/>
        <v>175.12317784256561</v>
      </c>
      <c r="P9" s="10"/>
    </row>
    <row r="10" spans="1:133">
      <c r="A10" s="12"/>
      <c r="B10" s="42">
        <v>521</v>
      </c>
      <c r="C10" s="19" t="s">
        <v>24</v>
      </c>
      <c r="D10" s="43">
        <v>240269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240269</v>
      </c>
      <c r="O10" s="44">
        <f t="shared" si="2"/>
        <v>175.12317784256561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250966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250966</v>
      </c>
      <c r="O11" s="41">
        <f t="shared" si="2"/>
        <v>182.91982507288631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245420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245420</v>
      </c>
      <c r="O12" s="44">
        <f t="shared" si="2"/>
        <v>178.87755102040816</v>
      </c>
      <c r="P12" s="9"/>
    </row>
    <row r="13" spans="1:133">
      <c r="A13" s="12"/>
      <c r="B13" s="42">
        <v>539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5546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5546</v>
      </c>
      <c r="O13" s="44">
        <f t="shared" si="2"/>
        <v>4.0422740524781338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296918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296918</v>
      </c>
      <c r="O14" s="41">
        <f t="shared" si="2"/>
        <v>216.4125364431487</v>
      </c>
      <c r="P14" s="10"/>
    </row>
    <row r="15" spans="1:133" ht="15.75" thickBot="1">
      <c r="A15" s="12"/>
      <c r="B15" s="42">
        <v>541</v>
      </c>
      <c r="C15" s="19" t="s">
        <v>50</v>
      </c>
      <c r="D15" s="43">
        <v>296918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296918</v>
      </c>
      <c r="O15" s="44">
        <f t="shared" si="2"/>
        <v>216.4125364431487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954487</v>
      </c>
      <c r="E16" s="14">
        <f t="shared" ref="E16:M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250966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1205453</v>
      </c>
      <c r="O16" s="35">
        <f t="shared" si="2"/>
        <v>878.61005830903787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68</v>
      </c>
      <c r="M18" s="90"/>
      <c r="N18" s="90"/>
      <c r="O18" s="39">
        <v>1372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37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344397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344397</v>
      </c>
      <c r="O5" s="30">
        <f t="shared" ref="O5:O16" si="2">(N5/O$18)</f>
        <v>255.10888888888888</v>
      </c>
      <c r="P5" s="6"/>
    </row>
    <row r="6" spans="1:133">
      <c r="A6" s="12"/>
      <c r="B6" s="42">
        <v>511</v>
      </c>
      <c r="C6" s="19" t="s">
        <v>19</v>
      </c>
      <c r="D6" s="43">
        <v>70105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70105</v>
      </c>
      <c r="O6" s="44">
        <f t="shared" si="2"/>
        <v>51.92962962962963</v>
      </c>
      <c r="P6" s="9"/>
    </row>
    <row r="7" spans="1:133">
      <c r="A7" s="12"/>
      <c r="B7" s="42">
        <v>512</v>
      </c>
      <c r="C7" s="19" t="s">
        <v>20</v>
      </c>
      <c r="D7" s="43">
        <v>165626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165626</v>
      </c>
      <c r="O7" s="44">
        <f t="shared" si="2"/>
        <v>122.68592592592593</v>
      </c>
      <c r="P7" s="9"/>
    </row>
    <row r="8" spans="1:133">
      <c r="A8" s="12"/>
      <c r="B8" s="42">
        <v>519</v>
      </c>
      <c r="C8" s="19" t="s">
        <v>49</v>
      </c>
      <c r="D8" s="43">
        <v>108666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108666</v>
      </c>
      <c r="O8" s="44">
        <f t="shared" si="2"/>
        <v>80.493333333333339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345632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345632</v>
      </c>
      <c r="O9" s="41">
        <f t="shared" si="2"/>
        <v>256.02370370370369</v>
      </c>
      <c r="P9" s="10"/>
    </row>
    <row r="10" spans="1:133">
      <c r="A10" s="12"/>
      <c r="B10" s="42">
        <v>521</v>
      </c>
      <c r="C10" s="19" t="s">
        <v>24</v>
      </c>
      <c r="D10" s="43">
        <v>345632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345632</v>
      </c>
      <c r="O10" s="44">
        <f t="shared" si="2"/>
        <v>256.02370370370369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243994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243994</v>
      </c>
      <c r="O11" s="41">
        <f t="shared" si="2"/>
        <v>180.7362962962963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238186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238186</v>
      </c>
      <c r="O12" s="44">
        <f t="shared" si="2"/>
        <v>176.43407407407406</v>
      </c>
      <c r="P12" s="9"/>
    </row>
    <row r="13" spans="1:133">
      <c r="A13" s="12"/>
      <c r="B13" s="42">
        <v>539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5808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5808</v>
      </c>
      <c r="O13" s="44">
        <f t="shared" si="2"/>
        <v>4.3022222222222224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276851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276851</v>
      </c>
      <c r="O14" s="41">
        <f t="shared" si="2"/>
        <v>205.07481481481483</v>
      </c>
      <c r="P14" s="10"/>
    </row>
    <row r="15" spans="1:133" ht="15.75" thickBot="1">
      <c r="A15" s="12"/>
      <c r="B15" s="42">
        <v>541</v>
      </c>
      <c r="C15" s="19" t="s">
        <v>50</v>
      </c>
      <c r="D15" s="43">
        <v>276851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276851</v>
      </c>
      <c r="O15" s="44">
        <f t="shared" si="2"/>
        <v>205.07481481481483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966880</v>
      </c>
      <c r="E16" s="14">
        <f t="shared" ref="E16:M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243994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1210874</v>
      </c>
      <c r="O16" s="35">
        <f t="shared" si="2"/>
        <v>896.9437037037037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66</v>
      </c>
      <c r="M18" s="90"/>
      <c r="N18" s="90"/>
      <c r="O18" s="39">
        <v>1350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37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311004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311004</v>
      </c>
      <c r="O5" s="30">
        <f t="shared" ref="O5:O20" si="2">(N5/O$22)</f>
        <v>232.26587005227782</v>
      </c>
      <c r="P5" s="6"/>
    </row>
    <row r="6" spans="1:133">
      <c r="A6" s="12"/>
      <c r="B6" s="42">
        <v>511</v>
      </c>
      <c r="C6" s="19" t="s">
        <v>19</v>
      </c>
      <c r="D6" s="43">
        <v>86992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86992</v>
      </c>
      <c r="O6" s="44">
        <f t="shared" si="2"/>
        <v>64.967886482449586</v>
      </c>
      <c r="P6" s="9"/>
    </row>
    <row r="7" spans="1:133">
      <c r="A7" s="12"/>
      <c r="B7" s="42">
        <v>512</v>
      </c>
      <c r="C7" s="19" t="s">
        <v>20</v>
      </c>
      <c r="D7" s="43">
        <v>153405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153405</v>
      </c>
      <c r="O7" s="44">
        <f t="shared" si="2"/>
        <v>114.56684092606423</v>
      </c>
      <c r="P7" s="9"/>
    </row>
    <row r="8" spans="1:133">
      <c r="A8" s="12"/>
      <c r="B8" s="42">
        <v>519</v>
      </c>
      <c r="C8" s="19" t="s">
        <v>49</v>
      </c>
      <c r="D8" s="43">
        <v>70607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70607</v>
      </c>
      <c r="O8" s="44">
        <f t="shared" si="2"/>
        <v>52.731142643764002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245029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245029</v>
      </c>
      <c r="O9" s="41">
        <f t="shared" si="2"/>
        <v>182.99402539208364</v>
      </c>
      <c r="P9" s="10"/>
    </row>
    <row r="10" spans="1:133">
      <c r="A10" s="12"/>
      <c r="B10" s="42">
        <v>521</v>
      </c>
      <c r="C10" s="19" t="s">
        <v>24</v>
      </c>
      <c r="D10" s="43">
        <v>245029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245029</v>
      </c>
      <c r="O10" s="44">
        <f t="shared" si="2"/>
        <v>182.99402539208364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187060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234245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421305</v>
      </c>
      <c r="O11" s="41">
        <f t="shared" si="2"/>
        <v>314.64152352501867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221878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221878</v>
      </c>
      <c r="O12" s="44">
        <f t="shared" si="2"/>
        <v>165.70425690814039</v>
      </c>
      <c r="P12" s="9"/>
    </row>
    <row r="13" spans="1:133">
      <c r="A13" s="12"/>
      <c r="B13" s="42">
        <v>539</v>
      </c>
      <c r="C13" s="19" t="s">
        <v>27</v>
      </c>
      <c r="D13" s="43">
        <v>187060</v>
      </c>
      <c r="E13" s="43">
        <v>0</v>
      </c>
      <c r="F13" s="43">
        <v>0</v>
      </c>
      <c r="G13" s="43">
        <v>0</v>
      </c>
      <c r="H13" s="43">
        <v>0</v>
      </c>
      <c r="I13" s="43">
        <v>12367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199427</v>
      </c>
      <c r="O13" s="44">
        <f t="shared" si="2"/>
        <v>148.93726661687828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640198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640198</v>
      </c>
      <c r="O14" s="41">
        <f t="shared" si="2"/>
        <v>478.11650485436894</v>
      </c>
      <c r="P14" s="10"/>
    </row>
    <row r="15" spans="1:133">
      <c r="A15" s="12"/>
      <c r="B15" s="42">
        <v>541</v>
      </c>
      <c r="C15" s="19" t="s">
        <v>50</v>
      </c>
      <c r="D15" s="43">
        <v>640198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640198</v>
      </c>
      <c r="O15" s="44">
        <f t="shared" si="2"/>
        <v>478.11650485436894</v>
      </c>
      <c r="P15" s="9"/>
    </row>
    <row r="16" spans="1:133" ht="15.75">
      <c r="A16" s="26" t="s">
        <v>43</v>
      </c>
      <c r="B16" s="27"/>
      <c r="C16" s="28"/>
      <c r="D16" s="29">
        <f t="shared" ref="D16:M16" si="6">SUM(D17:D17)</f>
        <v>95818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95818</v>
      </c>
      <c r="O16" s="41">
        <f t="shared" si="2"/>
        <v>71.559372666168784</v>
      </c>
      <c r="P16" s="9"/>
    </row>
    <row r="17" spans="1:119">
      <c r="A17" s="12"/>
      <c r="B17" s="42">
        <v>575</v>
      </c>
      <c r="C17" s="19" t="s">
        <v>63</v>
      </c>
      <c r="D17" s="43">
        <v>95818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95818</v>
      </c>
      <c r="O17" s="44">
        <f t="shared" si="2"/>
        <v>71.559372666168784</v>
      </c>
      <c r="P17" s="9"/>
    </row>
    <row r="18" spans="1:119" ht="15.75">
      <c r="A18" s="26" t="s">
        <v>51</v>
      </c>
      <c r="B18" s="27"/>
      <c r="C18" s="28"/>
      <c r="D18" s="29">
        <f t="shared" ref="D18:M18" si="7">SUM(D19:D19)</f>
        <v>950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10600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11550</v>
      </c>
      <c r="O18" s="41">
        <f t="shared" si="2"/>
        <v>8.6258401792382369</v>
      </c>
      <c r="P18" s="9"/>
    </row>
    <row r="19" spans="1:119" ht="15.75" thickBot="1">
      <c r="A19" s="12"/>
      <c r="B19" s="42">
        <v>581</v>
      </c>
      <c r="C19" s="19" t="s">
        <v>52</v>
      </c>
      <c r="D19" s="43">
        <v>950</v>
      </c>
      <c r="E19" s="43">
        <v>0</v>
      </c>
      <c r="F19" s="43">
        <v>0</v>
      </c>
      <c r="G19" s="43">
        <v>0</v>
      </c>
      <c r="H19" s="43">
        <v>0</v>
      </c>
      <c r="I19" s="43">
        <v>10600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11550</v>
      </c>
      <c r="O19" s="44">
        <f t="shared" si="2"/>
        <v>8.6258401792382369</v>
      </c>
      <c r="P19" s="9"/>
    </row>
    <row r="20" spans="1:119" ht="16.5" thickBot="1">
      <c r="A20" s="13" t="s">
        <v>10</v>
      </c>
      <c r="B20" s="21"/>
      <c r="C20" s="20"/>
      <c r="D20" s="14">
        <f>SUM(D5,D9,D11,D14,D16,D18)</f>
        <v>1480059</v>
      </c>
      <c r="E20" s="14">
        <f t="shared" ref="E20:M20" si="8">SUM(E5,E9,E11,E14,E16,E18)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244845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1724904</v>
      </c>
      <c r="O20" s="35">
        <f t="shared" si="2"/>
        <v>1288.203136669156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64</v>
      </c>
      <c r="M22" s="90"/>
      <c r="N22" s="90"/>
      <c r="O22" s="39">
        <v>1339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304720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304720</v>
      </c>
      <c r="O5" s="30">
        <f t="shared" ref="O5:O18" si="2">(N5/O$20)</f>
        <v>226.72619047619048</v>
      </c>
      <c r="P5" s="6"/>
    </row>
    <row r="6" spans="1:133">
      <c r="A6" s="12"/>
      <c r="B6" s="42">
        <v>511</v>
      </c>
      <c r="C6" s="19" t="s">
        <v>19</v>
      </c>
      <c r="D6" s="43">
        <v>82406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82406</v>
      </c>
      <c r="O6" s="44">
        <f t="shared" si="2"/>
        <v>61.313988095238095</v>
      </c>
      <c r="P6" s="9"/>
    </row>
    <row r="7" spans="1:133">
      <c r="A7" s="12"/>
      <c r="B7" s="42">
        <v>512</v>
      </c>
      <c r="C7" s="19" t="s">
        <v>20</v>
      </c>
      <c r="D7" s="43">
        <v>151270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151270</v>
      </c>
      <c r="O7" s="44">
        <f t="shared" si="2"/>
        <v>112.55208333333333</v>
      </c>
      <c r="P7" s="9"/>
    </row>
    <row r="8" spans="1:133">
      <c r="A8" s="12"/>
      <c r="B8" s="42">
        <v>519</v>
      </c>
      <c r="C8" s="19" t="s">
        <v>49</v>
      </c>
      <c r="D8" s="43">
        <v>71044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71044</v>
      </c>
      <c r="O8" s="44">
        <f t="shared" si="2"/>
        <v>52.860119047619051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244978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244978</v>
      </c>
      <c r="O9" s="41">
        <f t="shared" si="2"/>
        <v>182.27529761904762</v>
      </c>
      <c r="P9" s="10"/>
    </row>
    <row r="10" spans="1:133">
      <c r="A10" s="12"/>
      <c r="B10" s="42">
        <v>521</v>
      </c>
      <c r="C10" s="19" t="s">
        <v>24</v>
      </c>
      <c r="D10" s="43">
        <v>244978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244978</v>
      </c>
      <c r="O10" s="44">
        <f t="shared" si="2"/>
        <v>182.27529761904762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1531799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227560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1759359</v>
      </c>
      <c r="O11" s="41">
        <f t="shared" si="2"/>
        <v>1309.046875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223294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223294</v>
      </c>
      <c r="O12" s="44">
        <f t="shared" si="2"/>
        <v>166.14136904761904</v>
      </c>
      <c r="P12" s="9"/>
    </row>
    <row r="13" spans="1:133">
      <c r="A13" s="12"/>
      <c r="B13" s="42">
        <v>539</v>
      </c>
      <c r="C13" s="19" t="s">
        <v>27</v>
      </c>
      <c r="D13" s="43">
        <v>1531799</v>
      </c>
      <c r="E13" s="43">
        <v>0</v>
      </c>
      <c r="F13" s="43">
        <v>0</v>
      </c>
      <c r="G13" s="43">
        <v>0</v>
      </c>
      <c r="H13" s="43">
        <v>0</v>
      </c>
      <c r="I13" s="43">
        <v>4266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1536065</v>
      </c>
      <c r="O13" s="44">
        <f t="shared" si="2"/>
        <v>1142.905505952381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276298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276298</v>
      </c>
      <c r="O14" s="41">
        <f t="shared" si="2"/>
        <v>205.57886904761904</v>
      </c>
      <c r="P14" s="10"/>
    </row>
    <row r="15" spans="1:133">
      <c r="A15" s="12"/>
      <c r="B15" s="42">
        <v>541</v>
      </c>
      <c r="C15" s="19" t="s">
        <v>50</v>
      </c>
      <c r="D15" s="43">
        <v>276298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276298</v>
      </c>
      <c r="O15" s="44">
        <f t="shared" si="2"/>
        <v>205.57886904761904</v>
      </c>
      <c r="P15" s="9"/>
    </row>
    <row r="16" spans="1:133" ht="15.75">
      <c r="A16" s="26" t="s">
        <v>51</v>
      </c>
      <c r="B16" s="27"/>
      <c r="C16" s="28"/>
      <c r="D16" s="29">
        <f t="shared" ref="D16:M16" si="6">SUM(D17:D17)</f>
        <v>100930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6629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107559</v>
      </c>
      <c r="O16" s="41">
        <f t="shared" si="2"/>
        <v>80.029017857142861</v>
      </c>
      <c r="P16" s="9"/>
    </row>
    <row r="17" spans="1:119" ht="15.75" thickBot="1">
      <c r="A17" s="12"/>
      <c r="B17" s="42">
        <v>581</v>
      </c>
      <c r="C17" s="19" t="s">
        <v>52</v>
      </c>
      <c r="D17" s="43">
        <v>100930</v>
      </c>
      <c r="E17" s="43">
        <v>0</v>
      </c>
      <c r="F17" s="43">
        <v>0</v>
      </c>
      <c r="G17" s="43">
        <v>0</v>
      </c>
      <c r="H17" s="43">
        <v>0</v>
      </c>
      <c r="I17" s="43">
        <v>6629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107559</v>
      </c>
      <c r="O17" s="44">
        <f t="shared" si="2"/>
        <v>80.029017857142861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2458725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234189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2692914</v>
      </c>
      <c r="O18" s="35">
        <f t="shared" si="2"/>
        <v>2003.65625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61</v>
      </c>
      <c r="M20" s="90"/>
      <c r="N20" s="90"/>
      <c r="O20" s="39">
        <v>1344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285789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285789</v>
      </c>
      <c r="O5" s="30">
        <f t="shared" ref="O5:O18" si="2">(N5/O$20)</f>
        <v>215.20256024096386</v>
      </c>
      <c r="P5" s="6"/>
    </row>
    <row r="6" spans="1:133">
      <c r="A6" s="12"/>
      <c r="B6" s="42">
        <v>511</v>
      </c>
      <c r="C6" s="19" t="s">
        <v>19</v>
      </c>
      <c r="D6" s="43">
        <v>90626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90626</v>
      </c>
      <c r="O6" s="44">
        <f t="shared" si="2"/>
        <v>68.242469879518069</v>
      </c>
      <c r="P6" s="9"/>
    </row>
    <row r="7" spans="1:133">
      <c r="A7" s="12"/>
      <c r="B7" s="42">
        <v>512</v>
      </c>
      <c r="C7" s="19" t="s">
        <v>20</v>
      </c>
      <c r="D7" s="43">
        <v>144412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144412</v>
      </c>
      <c r="O7" s="44">
        <f t="shared" si="2"/>
        <v>108.74397590361446</v>
      </c>
      <c r="P7" s="9"/>
    </row>
    <row r="8" spans="1:133">
      <c r="A8" s="12"/>
      <c r="B8" s="42">
        <v>519</v>
      </c>
      <c r="C8" s="19" t="s">
        <v>49</v>
      </c>
      <c r="D8" s="43">
        <v>50751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50751</v>
      </c>
      <c r="O8" s="44">
        <f t="shared" si="2"/>
        <v>38.216114457831324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242542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242542</v>
      </c>
      <c r="O9" s="41">
        <f t="shared" si="2"/>
        <v>182.63704819277109</v>
      </c>
      <c r="P9" s="10"/>
    </row>
    <row r="10" spans="1:133">
      <c r="A10" s="12"/>
      <c r="B10" s="42">
        <v>521</v>
      </c>
      <c r="C10" s="19" t="s">
        <v>24</v>
      </c>
      <c r="D10" s="43">
        <v>242542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242542</v>
      </c>
      <c r="O10" s="44">
        <f t="shared" si="2"/>
        <v>182.63704819277109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159520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207806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367326</v>
      </c>
      <c r="O11" s="41">
        <f t="shared" si="2"/>
        <v>276.60090361445782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205552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205552</v>
      </c>
      <c r="O12" s="44">
        <f t="shared" si="2"/>
        <v>154.78313253012047</v>
      </c>
      <c r="P12" s="9"/>
    </row>
    <row r="13" spans="1:133">
      <c r="A13" s="12"/>
      <c r="B13" s="42">
        <v>539</v>
      </c>
      <c r="C13" s="19" t="s">
        <v>27</v>
      </c>
      <c r="D13" s="43">
        <v>159520</v>
      </c>
      <c r="E13" s="43">
        <v>0</v>
      </c>
      <c r="F13" s="43">
        <v>0</v>
      </c>
      <c r="G13" s="43">
        <v>0</v>
      </c>
      <c r="H13" s="43">
        <v>0</v>
      </c>
      <c r="I13" s="43">
        <v>2254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161774</v>
      </c>
      <c r="O13" s="44">
        <f t="shared" si="2"/>
        <v>121.81777108433735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271524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271524</v>
      </c>
      <c r="O14" s="41">
        <f t="shared" si="2"/>
        <v>204.46084337349399</v>
      </c>
      <c r="P14" s="10"/>
    </row>
    <row r="15" spans="1:133">
      <c r="A15" s="12"/>
      <c r="B15" s="42">
        <v>541</v>
      </c>
      <c r="C15" s="19" t="s">
        <v>50</v>
      </c>
      <c r="D15" s="43">
        <v>271524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271524</v>
      </c>
      <c r="O15" s="44">
        <f t="shared" si="2"/>
        <v>204.46084337349399</v>
      </c>
      <c r="P15" s="9"/>
    </row>
    <row r="16" spans="1:133" ht="15.75">
      <c r="A16" s="26" t="s">
        <v>51</v>
      </c>
      <c r="B16" s="27"/>
      <c r="C16" s="28"/>
      <c r="D16" s="29">
        <f t="shared" ref="D16:M16" si="6">SUM(D17:D17)</f>
        <v>116378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7200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123578</v>
      </c>
      <c r="O16" s="41">
        <f t="shared" si="2"/>
        <v>93.055722891566262</v>
      </c>
      <c r="P16" s="9"/>
    </row>
    <row r="17" spans="1:119" ht="15.75" thickBot="1">
      <c r="A17" s="12"/>
      <c r="B17" s="42">
        <v>581</v>
      </c>
      <c r="C17" s="19" t="s">
        <v>52</v>
      </c>
      <c r="D17" s="43">
        <v>116378</v>
      </c>
      <c r="E17" s="43">
        <v>0</v>
      </c>
      <c r="F17" s="43">
        <v>0</v>
      </c>
      <c r="G17" s="43">
        <v>0</v>
      </c>
      <c r="H17" s="43">
        <v>0</v>
      </c>
      <c r="I17" s="43">
        <v>7200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123578</v>
      </c>
      <c r="O17" s="44">
        <f t="shared" si="2"/>
        <v>93.055722891566262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1075753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215006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1290759</v>
      </c>
      <c r="O18" s="35">
        <f t="shared" si="2"/>
        <v>971.95707831325296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59</v>
      </c>
      <c r="M20" s="90"/>
      <c r="N20" s="90"/>
      <c r="O20" s="39">
        <v>1328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273312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273312</v>
      </c>
      <c r="O5" s="30">
        <f t="shared" ref="O5:O18" si="2">(N5/O$20)</f>
        <v>204.42183994016455</v>
      </c>
      <c r="P5" s="6"/>
    </row>
    <row r="6" spans="1:133">
      <c r="A6" s="12"/>
      <c r="B6" s="42">
        <v>511</v>
      </c>
      <c r="C6" s="19" t="s">
        <v>19</v>
      </c>
      <c r="D6" s="43">
        <v>87642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87642</v>
      </c>
      <c r="O6" s="44">
        <f t="shared" si="2"/>
        <v>65.551234106207929</v>
      </c>
      <c r="P6" s="9"/>
    </row>
    <row r="7" spans="1:133">
      <c r="A7" s="12"/>
      <c r="B7" s="42">
        <v>512</v>
      </c>
      <c r="C7" s="19" t="s">
        <v>20</v>
      </c>
      <c r="D7" s="43">
        <v>137038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137038</v>
      </c>
      <c r="O7" s="44">
        <f t="shared" si="2"/>
        <v>102.49663425579656</v>
      </c>
      <c r="P7" s="9"/>
    </row>
    <row r="8" spans="1:133">
      <c r="A8" s="12"/>
      <c r="B8" s="42">
        <v>519</v>
      </c>
      <c r="C8" s="19" t="s">
        <v>49</v>
      </c>
      <c r="D8" s="43">
        <v>48632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48632</v>
      </c>
      <c r="O8" s="44">
        <f t="shared" si="2"/>
        <v>36.373971578160059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229049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229049</v>
      </c>
      <c r="O9" s="41">
        <f t="shared" si="2"/>
        <v>171.3156320119671</v>
      </c>
      <c r="P9" s="10"/>
    </row>
    <row r="10" spans="1:133">
      <c r="A10" s="12"/>
      <c r="B10" s="42">
        <v>521</v>
      </c>
      <c r="C10" s="19" t="s">
        <v>24</v>
      </c>
      <c r="D10" s="43">
        <v>229049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229049</v>
      </c>
      <c r="O10" s="44">
        <f t="shared" si="2"/>
        <v>171.3156320119671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SUM(D12:D13)</f>
        <v>76722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210644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287366</v>
      </c>
      <c r="O11" s="41">
        <f t="shared" si="2"/>
        <v>214.93343305908752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206125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206125</v>
      </c>
      <c r="O12" s="44">
        <f t="shared" si="2"/>
        <v>154.16978309648468</v>
      </c>
      <c r="P12" s="9"/>
    </row>
    <row r="13" spans="1:133">
      <c r="A13" s="12"/>
      <c r="B13" s="42">
        <v>539</v>
      </c>
      <c r="C13" s="19" t="s">
        <v>27</v>
      </c>
      <c r="D13" s="43">
        <v>76722</v>
      </c>
      <c r="E13" s="43">
        <v>0</v>
      </c>
      <c r="F13" s="43">
        <v>0</v>
      </c>
      <c r="G13" s="43">
        <v>0</v>
      </c>
      <c r="H13" s="43">
        <v>0</v>
      </c>
      <c r="I13" s="43">
        <v>4519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81241</v>
      </c>
      <c r="O13" s="44">
        <f t="shared" si="2"/>
        <v>60.763649962602841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290127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290127</v>
      </c>
      <c r="O14" s="41">
        <f t="shared" si="2"/>
        <v>216.99850411368735</v>
      </c>
      <c r="P14" s="10"/>
    </row>
    <row r="15" spans="1:133">
      <c r="A15" s="12"/>
      <c r="B15" s="42">
        <v>541</v>
      </c>
      <c r="C15" s="19" t="s">
        <v>50</v>
      </c>
      <c r="D15" s="43">
        <v>290127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290127</v>
      </c>
      <c r="O15" s="44">
        <f t="shared" si="2"/>
        <v>216.99850411368735</v>
      </c>
      <c r="P15" s="9"/>
    </row>
    <row r="16" spans="1:133" ht="15.75">
      <c r="A16" s="26" t="s">
        <v>51</v>
      </c>
      <c r="B16" s="27"/>
      <c r="C16" s="28"/>
      <c r="D16" s="29">
        <f t="shared" ref="D16:M16" si="6">SUM(D17:D17)</f>
        <v>86800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6100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92900</v>
      </c>
      <c r="O16" s="41">
        <f t="shared" si="2"/>
        <v>69.483919222139122</v>
      </c>
      <c r="P16" s="9"/>
    </row>
    <row r="17" spans="1:119" ht="15.75" thickBot="1">
      <c r="A17" s="12"/>
      <c r="B17" s="42">
        <v>581</v>
      </c>
      <c r="C17" s="19" t="s">
        <v>52</v>
      </c>
      <c r="D17" s="43">
        <v>86800</v>
      </c>
      <c r="E17" s="43">
        <v>0</v>
      </c>
      <c r="F17" s="43">
        <v>0</v>
      </c>
      <c r="G17" s="43">
        <v>0</v>
      </c>
      <c r="H17" s="43">
        <v>0</v>
      </c>
      <c r="I17" s="43">
        <v>6100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92900</v>
      </c>
      <c r="O17" s="44">
        <f t="shared" si="2"/>
        <v>69.483919222139122</v>
      </c>
      <c r="P17" s="9"/>
    </row>
    <row r="18" spans="1:119" ht="16.5" thickBot="1">
      <c r="A18" s="13" t="s">
        <v>10</v>
      </c>
      <c r="B18" s="21"/>
      <c r="C18" s="20"/>
      <c r="D18" s="14">
        <f>SUM(D5,D9,D11,D14,D16)</f>
        <v>956010</v>
      </c>
      <c r="E18" s="14">
        <f t="shared" ref="E18:M18" si="7">SUM(E5,E9,E11,E14,E16)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216744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1172754</v>
      </c>
      <c r="O18" s="35">
        <f t="shared" si="2"/>
        <v>877.15332834704566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57</v>
      </c>
      <c r="M20" s="90"/>
      <c r="N20" s="90"/>
      <c r="O20" s="39">
        <v>1337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2024-05-23T14:50:23Z</cp:lastPrinted>
  <dcterms:created xsi:type="dcterms:W3CDTF">2000-08-31T21:26:31Z</dcterms:created>
  <dcterms:modified xsi:type="dcterms:W3CDTF">2024-05-23T14:50:29Z</dcterms:modified>
</cp:coreProperties>
</file>