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3A169D1055D8333139F2B3C2B040B5639A9FF331" xr6:coauthVersionLast="47" xr6:coauthVersionMax="47" xr10:uidLastSave="{85A9174A-DFF6-4FD6-BF3B-E7F858D10C42}"/>
  <bookViews>
    <workbookView xWindow="-108" yWindow="-108" windowWidth="23256" windowHeight="13896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4" r:id="rId13"/>
    <sheet name="2010" sheetId="35" r:id="rId14"/>
    <sheet name="2009" sheetId="33" r:id="rId15"/>
    <sheet name="2008" sheetId="37" r:id="rId16"/>
    <sheet name="2007" sheetId="40" r:id="rId17"/>
  </sheets>
  <definedNames>
    <definedName name="_xlnm.Print_Area" localSheetId="16">'2007'!$A$1:$O$26</definedName>
    <definedName name="_xlnm.Print_Area" localSheetId="15">'2008'!$A$1:$O$30</definedName>
    <definedName name="_xlnm.Print_Area" localSheetId="14">'2009'!$A$1:$O$26</definedName>
    <definedName name="_xlnm.Print_Area" localSheetId="13">'2010'!$A$1:$O$25</definedName>
    <definedName name="_xlnm.Print_Area" localSheetId="12">'2011'!$A$1:$O$29</definedName>
    <definedName name="_xlnm.Print_Area" localSheetId="11">'2012'!$A$1:$O$30</definedName>
    <definedName name="_xlnm.Print_Area" localSheetId="10">'2013'!$A$1:$O$29</definedName>
    <definedName name="_xlnm.Print_Area" localSheetId="9">'2014'!$A$1:$O$25</definedName>
    <definedName name="_xlnm.Print_Area" localSheetId="8">'2015'!$A$1:$O$34</definedName>
    <definedName name="_xlnm.Print_Area" localSheetId="7">'2016'!$A$1:$O$34</definedName>
    <definedName name="_xlnm.Print_Area" localSheetId="6">'2017'!$A$1:$O$35</definedName>
    <definedName name="_xlnm.Print_Area" localSheetId="5">'2018'!$A$1:$O$35</definedName>
    <definedName name="_xlnm.Print_Area" localSheetId="4">'2019'!$A$1:$O$35</definedName>
    <definedName name="_xlnm.Print_Area" localSheetId="3">'2020'!$A$1:$O$33</definedName>
    <definedName name="_xlnm.Print_Area" localSheetId="2">'2021'!$A$1:$P$32</definedName>
    <definedName name="_xlnm.Print_Area" localSheetId="1">'2022'!$A$1:$P$34</definedName>
    <definedName name="_xlnm.Print_Area" localSheetId="0">'2023'!$A$1:$P$33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50" l="1"/>
  <c r="F29" i="50"/>
  <c r="G29" i="50"/>
  <c r="H29" i="50"/>
  <c r="I29" i="50"/>
  <c r="J29" i="50"/>
  <c r="K29" i="50"/>
  <c r="L29" i="50"/>
  <c r="M29" i="50"/>
  <c r="N29" i="50"/>
  <c r="D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7" i="50" l="1"/>
  <c r="P27" i="50" s="1"/>
  <c r="O22" i="50"/>
  <c r="P22" i="50" s="1"/>
  <c r="O20" i="50"/>
  <c r="P20" i="50" s="1"/>
  <c r="O18" i="50"/>
  <c r="P18" i="50" s="1"/>
  <c r="O16" i="50"/>
  <c r="P16" i="50" s="1"/>
  <c r="O10" i="50"/>
  <c r="P10" i="50" s="1"/>
  <c r="O5" i="50"/>
  <c r="P5" i="50" s="1"/>
  <c r="O14" i="50"/>
  <c r="P14" i="50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50" l="1"/>
  <c r="P29" i="50" s="1"/>
  <c r="O28" i="49"/>
  <c r="P28" i="49" s="1"/>
  <c r="O22" i="49"/>
  <c r="P22" i="49" s="1"/>
  <c r="O18" i="49"/>
  <c r="P18" i="49" s="1"/>
  <c r="O16" i="49"/>
  <c r="P16" i="49" s="1"/>
  <c r="O14" i="49"/>
  <c r="P14" i="49" s="1"/>
  <c r="O10" i="49"/>
  <c r="P10" i="49" s="1"/>
  <c r="O5" i="49"/>
  <c r="P5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O26" i="48" s="1"/>
  <c r="P26" i="48" s="1"/>
  <c r="D26" i="48"/>
  <c r="O25" i="48"/>
  <c r="P25" i="48"/>
  <c r="O24" i="48"/>
  <c r="P24" i="48" s="1"/>
  <c r="O23" i="48"/>
  <c r="P23" i="48" s="1"/>
  <c r="O22" i="48"/>
  <c r="P22" i="48"/>
  <c r="N21" i="48"/>
  <c r="M21" i="48"/>
  <c r="L21" i="48"/>
  <c r="O21" i="48" s="1"/>
  <c r="P21" i="48" s="1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9" i="48" s="1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/>
  <c r="N15" i="48"/>
  <c r="M15" i="48"/>
  <c r="L15" i="48"/>
  <c r="K15" i="48"/>
  <c r="J15" i="48"/>
  <c r="I15" i="48"/>
  <c r="O15" i="48" s="1"/>
  <c r="P15" i="48" s="1"/>
  <c r="H15" i="48"/>
  <c r="G15" i="48"/>
  <c r="F15" i="48"/>
  <c r="E15" i="48"/>
  <c r="D15" i="48"/>
  <c r="O14" i="48"/>
  <c r="P14" i="48" s="1"/>
  <c r="O13" i="48"/>
  <c r="P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F28" i="48" s="1"/>
  <c r="E10" i="48"/>
  <c r="D10" i="48"/>
  <c r="O9" i="48"/>
  <c r="P9" i="48" s="1"/>
  <c r="O8" i="48"/>
  <c r="P8" i="48" s="1"/>
  <c r="O7" i="48"/>
  <c r="P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28" i="46"/>
  <c r="O28" i="46"/>
  <c r="M27" i="46"/>
  <c r="M29" i="46" s="1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N23" i="46" s="1"/>
  <c r="O23" i="46" s="1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N19" i="46" s="1"/>
  <c r="O19" i="46" s="1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/>
  <c r="N12" i="46"/>
  <c r="O12" i="46" s="1"/>
  <c r="N11" i="46"/>
  <c r="O11" i="46" s="1"/>
  <c r="M10" i="46"/>
  <c r="L10" i="46"/>
  <c r="K10" i="46"/>
  <c r="J10" i="46"/>
  <c r="J29" i="46" s="1"/>
  <c r="I10" i="46"/>
  <c r="H10" i="46"/>
  <c r="G10" i="46"/>
  <c r="G29" i="46" s="1"/>
  <c r="F10" i="46"/>
  <c r="N10" i="46" s="1"/>
  <c r="O10" i="46" s="1"/>
  <c r="E10" i="46"/>
  <c r="D10" i="46"/>
  <c r="N9" i="46"/>
  <c r="O9" i="46" s="1"/>
  <c r="N8" i="46"/>
  <c r="O8" i="46"/>
  <c r="N7" i="46"/>
  <c r="O7" i="46" s="1"/>
  <c r="N6" i="46"/>
  <c r="O6" i="46" s="1"/>
  <c r="M5" i="46"/>
  <c r="L5" i="46"/>
  <c r="L29" i="46" s="1"/>
  <c r="K5" i="46"/>
  <c r="K29" i="46" s="1"/>
  <c r="J5" i="46"/>
  <c r="I5" i="46"/>
  <c r="H5" i="46"/>
  <c r="G5" i="46"/>
  <c r="F5" i="46"/>
  <c r="F29" i="46" s="1"/>
  <c r="E5" i="46"/>
  <c r="D5" i="46"/>
  <c r="D29" i="46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9" i="45" s="1"/>
  <c r="O29" i="45" s="1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M20" i="45"/>
  <c r="L20" i="45"/>
  <c r="K20" i="45"/>
  <c r="J20" i="45"/>
  <c r="I20" i="45"/>
  <c r="N20" i="45" s="1"/>
  <c r="O20" i="45" s="1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 s="1"/>
  <c r="M16" i="45"/>
  <c r="L16" i="45"/>
  <c r="K16" i="45"/>
  <c r="N16" i="45" s="1"/>
  <c r="O16" i="45" s="1"/>
  <c r="J16" i="45"/>
  <c r="I16" i="45"/>
  <c r="H16" i="45"/>
  <c r="G16" i="45"/>
  <c r="F16" i="45"/>
  <c r="E16" i="45"/>
  <c r="D16" i="45"/>
  <c r="N15" i="45"/>
  <c r="O15" i="45" s="1"/>
  <c r="N14" i="45"/>
  <c r="O14" i="45"/>
  <c r="N13" i="45"/>
  <c r="O13" i="45" s="1"/>
  <c r="N12" i="45"/>
  <c r="O12" i="45" s="1"/>
  <c r="N11" i="45"/>
  <c r="O11" i="45"/>
  <c r="M10" i="45"/>
  <c r="L10" i="45"/>
  <c r="L31" i="45" s="1"/>
  <c r="K10" i="45"/>
  <c r="J10" i="45"/>
  <c r="I10" i="45"/>
  <c r="H10" i="45"/>
  <c r="H31" i="45" s="1"/>
  <c r="G10" i="45"/>
  <c r="F10" i="45"/>
  <c r="E10" i="45"/>
  <c r="D10" i="45"/>
  <c r="N9" i="45"/>
  <c r="O9" i="45"/>
  <c r="N8" i="45"/>
  <c r="O8" i="45" s="1"/>
  <c r="N7" i="45"/>
  <c r="O7" i="45" s="1"/>
  <c r="N6" i="45"/>
  <c r="O6" i="45"/>
  <c r="M5" i="45"/>
  <c r="L5" i="45"/>
  <c r="K5" i="45"/>
  <c r="J5" i="45"/>
  <c r="J31" i="45" s="1"/>
  <c r="I5" i="45"/>
  <c r="H5" i="45"/>
  <c r="G5" i="45"/>
  <c r="G31" i="45" s="1"/>
  <c r="F5" i="45"/>
  <c r="F31" i="45" s="1"/>
  <c r="E5" i="45"/>
  <c r="E31" i="45" s="1"/>
  <c r="D5" i="45"/>
  <c r="D31" i="45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N12" i="44"/>
  <c r="O12" i="44"/>
  <c r="N11" i="44"/>
  <c r="O11" i="44" s="1"/>
  <c r="M10" i="44"/>
  <c r="L10" i="44"/>
  <c r="K10" i="44"/>
  <c r="J10" i="44"/>
  <c r="I10" i="44"/>
  <c r="H10" i="44"/>
  <c r="H31" i="44" s="1"/>
  <c r="G10" i="44"/>
  <c r="F10" i="44"/>
  <c r="F31" i="44" s="1"/>
  <c r="E10" i="44"/>
  <c r="D10" i="44"/>
  <c r="N9" i="44"/>
  <c r="O9" i="44" s="1"/>
  <c r="N8" i="44"/>
  <c r="O8" i="44" s="1"/>
  <c r="N7" i="44"/>
  <c r="O7" i="44"/>
  <c r="N6" i="44"/>
  <c r="O6" i="44" s="1"/>
  <c r="M5" i="44"/>
  <c r="M31" i="44" s="1"/>
  <c r="L5" i="44"/>
  <c r="L31" i="44" s="1"/>
  <c r="K5" i="44"/>
  <c r="J5" i="44"/>
  <c r="J31" i="44" s="1"/>
  <c r="I5" i="44"/>
  <c r="H5" i="44"/>
  <c r="G5" i="44"/>
  <c r="F5" i="44"/>
  <c r="E5" i="44"/>
  <c r="D5" i="44"/>
  <c r="D31" i="44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N25" i="43" s="1"/>
  <c r="O25" i="43" s="1"/>
  <c r="D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L19" i="43"/>
  <c r="K19" i="43"/>
  <c r="K31" i="43" s="1"/>
  <c r="J19" i="43"/>
  <c r="I19" i="43"/>
  <c r="H19" i="43"/>
  <c r="G19" i="43"/>
  <c r="F19" i="43"/>
  <c r="E19" i="43"/>
  <c r="D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D31" i="43" s="1"/>
  <c r="N16" i="43"/>
  <c r="O16" i="43" s="1"/>
  <c r="N15" i="43"/>
  <c r="O15" i="43" s="1"/>
  <c r="N14" i="43"/>
  <c r="O14" i="43" s="1"/>
  <c r="N13" i="43"/>
  <c r="O13" i="43"/>
  <c r="N12" i="43"/>
  <c r="O12" i="43" s="1"/>
  <c r="M11" i="43"/>
  <c r="L11" i="43"/>
  <c r="L31" i="43" s="1"/>
  <c r="K11" i="43"/>
  <c r="J11" i="43"/>
  <c r="J31" i="43" s="1"/>
  <c r="I11" i="43"/>
  <c r="H11" i="43"/>
  <c r="G11" i="43"/>
  <c r="F11" i="43"/>
  <c r="E11" i="43"/>
  <c r="D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G31" i="43" s="1"/>
  <c r="F5" i="43"/>
  <c r="F31" i="43" s="1"/>
  <c r="E5" i="43"/>
  <c r="D5" i="43"/>
  <c r="N29" i="42"/>
  <c r="O29" i="42" s="1"/>
  <c r="M28" i="42"/>
  <c r="L28" i="42"/>
  <c r="K28" i="42"/>
  <c r="J28" i="42"/>
  <c r="J30" i="42" s="1"/>
  <c r="I28" i="42"/>
  <c r="H28" i="42"/>
  <c r="G28" i="42"/>
  <c r="F28" i="42"/>
  <c r="E28" i="42"/>
  <c r="D28" i="42"/>
  <c r="N27" i="42"/>
  <c r="O27" i="42" s="1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/>
  <c r="N12" i="42"/>
  <c r="O12" i="42" s="1"/>
  <c r="N11" i="42"/>
  <c r="O11" i="42" s="1"/>
  <c r="M10" i="42"/>
  <c r="L10" i="42"/>
  <c r="L30" i="42" s="1"/>
  <c r="K10" i="42"/>
  <c r="J10" i="42"/>
  <c r="I10" i="42"/>
  <c r="H10" i="42"/>
  <c r="G10" i="42"/>
  <c r="F10" i="42"/>
  <c r="E10" i="42"/>
  <c r="E30" i="42" s="1"/>
  <c r="D10" i="42"/>
  <c r="D30" i="42" s="1"/>
  <c r="N9" i="42"/>
  <c r="O9" i="42" s="1"/>
  <c r="N8" i="42"/>
  <c r="O8" i="42"/>
  <c r="N7" i="42"/>
  <c r="O7" i="42" s="1"/>
  <c r="N6" i="42"/>
  <c r="O6" i="42" s="1"/>
  <c r="M5" i="42"/>
  <c r="L5" i="42"/>
  <c r="K5" i="42"/>
  <c r="K30" i="42" s="1"/>
  <c r="J5" i="42"/>
  <c r="I5" i="42"/>
  <c r="H5" i="42"/>
  <c r="H30" i="42" s="1"/>
  <c r="G5" i="42"/>
  <c r="G30" i="42" s="1"/>
  <c r="F5" i="42"/>
  <c r="F30" i="42" s="1"/>
  <c r="E5" i="42"/>
  <c r="D5" i="42"/>
  <c r="N29" i="41"/>
  <c r="O29" i="41" s="1"/>
  <c r="M28" i="41"/>
  <c r="L28" i="41"/>
  <c r="K28" i="41"/>
  <c r="J28" i="41"/>
  <c r="I28" i="41"/>
  <c r="H28" i="41"/>
  <c r="G28" i="41"/>
  <c r="N28" i="41" s="1"/>
  <c r="O28" i="41" s="1"/>
  <c r="F28" i="41"/>
  <c r="E28" i="41"/>
  <c r="D28" i="41"/>
  <c r="N27" i="41"/>
  <c r="O27" i="41" s="1"/>
  <c r="N26" i="41"/>
  <c r="O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M30" i="41" s="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E30" i="41" s="1"/>
  <c r="D16" i="41"/>
  <c r="N15" i="41"/>
  <c r="O15" i="41" s="1"/>
  <c r="N14" i="41"/>
  <c r="O14" i="41" s="1"/>
  <c r="N13" i="41"/>
  <c r="O13" i="41"/>
  <c r="N12" i="41"/>
  <c r="O12" i="41" s="1"/>
  <c r="N11" i="41"/>
  <c r="O11" i="41" s="1"/>
  <c r="M10" i="41"/>
  <c r="L10" i="41"/>
  <c r="L30" i="41" s="1"/>
  <c r="K10" i="41"/>
  <c r="K30" i="41" s="1"/>
  <c r="J10" i="41"/>
  <c r="I10" i="41"/>
  <c r="H10" i="41"/>
  <c r="G10" i="41"/>
  <c r="F10" i="41"/>
  <c r="E10" i="41"/>
  <c r="D10" i="41"/>
  <c r="D3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H30" i="41" s="1"/>
  <c r="G5" i="41"/>
  <c r="F5" i="41"/>
  <c r="F30" i="41" s="1"/>
  <c r="E5" i="41"/>
  <c r="D5" i="41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M14" i="40"/>
  <c r="M22" i="40" s="1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M10" i="40"/>
  <c r="L10" i="40"/>
  <c r="K10" i="40"/>
  <c r="J10" i="40"/>
  <c r="I10" i="40"/>
  <c r="H10" i="40"/>
  <c r="G10" i="40"/>
  <c r="G22" i="40" s="1"/>
  <c r="F10" i="40"/>
  <c r="E10" i="40"/>
  <c r="D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E22" i="40"/>
  <c r="D5" i="40"/>
  <c r="D22" i="40" s="1"/>
  <c r="N20" i="39"/>
  <c r="O20" i="39" s="1"/>
  <c r="M19" i="39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 s="1"/>
  <c r="N12" i="39"/>
  <c r="O12" i="39" s="1"/>
  <c r="N11" i="39"/>
  <c r="O11" i="39"/>
  <c r="M10" i="39"/>
  <c r="M21" i="39" s="1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/>
  <c r="M5" i="39"/>
  <c r="L5" i="39"/>
  <c r="L21" i="39"/>
  <c r="K5" i="39"/>
  <c r="K21" i="39" s="1"/>
  <c r="J5" i="39"/>
  <c r="J21" i="39" s="1"/>
  <c r="I5" i="39"/>
  <c r="H5" i="39"/>
  <c r="G5" i="39"/>
  <c r="F5" i="39"/>
  <c r="E5" i="39"/>
  <c r="D5" i="39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 s="1"/>
  <c r="N12" i="38"/>
  <c r="O12" i="38" s="1"/>
  <c r="N11" i="38"/>
  <c r="O11" i="38" s="1"/>
  <c r="M10" i="38"/>
  <c r="L10" i="38"/>
  <c r="K10" i="38"/>
  <c r="J10" i="38"/>
  <c r="J25" i="38" s="1"/>
  <c r="I10" i="38"/>
  <c r="H10" i="38"/>
  <c r="G10" i="38"/>
  <c r="F10" i="38"/>
  <c r="F25" i="38" s="1"/>
  <c r="E10" i="38"/>
  <c r="N10" i="38" s="1"/>
  <c r="O10" i="38" s="1"/>
  <c r="D10" i="38"/>
  <c r="N9" i="38"/>
  <c r="O9" i="38"/>
  <c r="N8" i="38"/>
  <c r="O8" i="38"/>
  <c r="N7" i="38"/>
  <c r="O7" i="38" s="1"/>
  <c r="N6" i="38"/>
  <c r="O6" i="38" s="1"/>
  <c r="M5" i="38"/>
  <c r="M25" i="38" s="1"/>
  <c r="L5" i="38"/>
  <c r="L25" i="38"/>
  <c r="K5" i="38"/>
  <c r="J5" i="38"/>
  <c r="I5" i="38"/>
  <c r="H5" i="38"/>
  <c r="G5" i="38"/>
  <c r="F5" i="38"/>
  <c r="E5" i="38"/>
  <c r="D5" i="38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N21" i="37" s="1"/>
  <c r="O21" i="37" s="1"/>
  <c r="F21" i="37"/>
  <c r="E21" i="37"/>
  <c r="D21" i="37"/>
  <c r="N20" i="37"/>
  <c r="O20" i="37"/>
  <c r="M19" i="37"/>
  <c r="L19" i="37"/>
  <c r="K19" i="37"/>
  <c r="J19" i="37"/>
  <c r="I19" i="37"/>
  <c r="I26" i="37" s="1"/>
  <c r="H19" i="37"/>
  <c r="G19" i="37"/>
  <c r="F19" i="37"/>
  <c r="E19" i="37"/>
  <c r="D19" i="37"/>
  <c r="N18" i="37"/>
  <c r="O18" i="37" s="1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M10" i="37"/>
  <c r="L10" i="37"/>
  <c r="K10" i="37"/>
  <c r="K26" i="37" s="1"/>
  <c r="J10" i="37"/>
  <c r="I10" i="37"/>
  <c r="H10" i="37"/>
  <c r="G10" i="37"/>
  <c r="F10" i="37"/>
  <c r="E10" i="37"/>
  <c r="D10" i="37"/>
  <c r="N9" i="37"/>
  <c r="O9" i="37"/>
  <c r="N8" i="37"/>
  <c r="O8" i="37" s="1"/>
  <c r="N7" i="37"/>
  <c r="O7" i="37" s="1"/>
  <c r="N6" i="37"/>
  <c r="O6" i="37" s="1"/>
  <c r="M5" i="37"/>
  <c r="M26" i="37" s="1"/>
  <c r="L5" i="37"/>
  <c r="K5" i="37"/>
  <c r="J5" i="37"/>
  <c r="I5" i="37"/>
  <c r="H5" i="37"/>
  <c r="G5" i="37"/>
  <c r="F5" i="37"/>
  <c r="E5" i="37"/>
  <c r="D5" i="37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N22" i="36" s="1"/>
  <c r="O22" i="36" s="1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/>
  <c r="N12" i="36"/>
  <c r="O12" i="36" s="1"/>
  <c r="N11" i="36"/>
  <c r="O11" i="36" s="1"/>
  <c r="M10" i="36"/>
  <c r="L10" i="36"/>
  <c r="K10" i="36"/>
  <c r="K26" i="36" s="1"/>
  <c r="J10" i="36"/>
  <c r="I10" i="36"/>
  <c r="H10" i="36"/>
  <c r="G10" i="36"/>
  <c r="F10" i="36"/>
  <c r="E10" i="36"/>
  <c r="D10" i="36"/>
  <c r="D26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I5" i="36"/>
  <c r="H5" i="36"/>
  <c r="H26" i="36" s="1"/>
  <c r="G5" i="36"/>
  <c r="G26" i="36" s="1"/>
  <c r="F5" i="36"/>
  <c r="F26" i="36" s="1"/>
  <c r="E5" i="36"/>
  <c r="D5" i="36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/>
  <c r="N11" i="35"/>
  <c r="O11" i="35" s="1"/>
  <c r="M10" i="35"/>
  <c r="L10" i="35"/>
  <c r="K10" i="35"/>
  <c r="J10" i="35"/>
  <c r="I10" i="35"/>
  <c r="H10" i="35"/>
  <c r="H21" i="35" s="1"/>
  <c r="G10" i="35"/>
  <c r="F10" i="35"/>
  <c r="E10" i="35"/>
  <c r="D10" i="35"/>
  <c r="N9" i="35"/>
  <c r="O9" i="35" s="1"/>
  <c r="N8" i="35"/>
  <c r="O8" i="35" s="1"/>
  <c r="N7" i="35"/>
  <c r="O7" i="35" s="1"/>
  <c r="N6" i="35"/>
  <c r="O6" i="35"/>
  <c r="M5" i="35"/>
  <c r="M21" i="35" s="1"/>
  <c r="L5" i="35"/>
  <c r="L21" i="35" s="1"/>
  <c r="K5" i="35"/>
  <c r="J5" i="35"/>
  <c r="I5" i="35"/>
  <c r="H5" i="35"/>
  <c r="G5" i="35"/>
  <c r="G21" i="35" s="1"/>
  <c r="F5" i="35"/>
  <c r="E5" i="35"/>
  <c r="D5" i="35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0" i="33"/>
  <c r="F20" i="33"/>
  <c r="N20" i="33" s="1"/>
  <c r="O20" i="33" s="1"/>
  <c r="G20" i="33"/>
  <c r="G22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5" i="33"/>
  <c r="F15" i="33"/>
  <c r="G15" i="33"/>
  <c r="H15" i="33"/>
  <c r="I15" i="33"/>
  <c r="J15" i="33"/>
  <c r="J22" i="33" s="1"/>
  <c r="K15" i="33"/>
  <c r="L15" i="33"/>
  <c r="M15" i="33"/>
  <c r="E10" i="33"/>
  <c r="F10" i="33"/>
  <c r="G10" i="33"/>
  <c r="H10" i="33"/>
  <c r="N10" i="33" s="1"/>
  <c r="O10" i="33" s="1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L22" i="33" s="1"/>
  <c r="M5" i="33"/>
  <c r="D20" i="33"/>
  <c r="D18" i="33"/>
  <c r="D15" i="33"/>
  <c r="D10" i="33"/>
  <c r="D5" i="33"/>
  <c r="N21" i="33"/>
  <c r="O21" i="33"/>
  <c r="N19" i="33"/>
  <c r="O19" i="33" s="1"/>
  <c r="N12" i="33"/>
  <c r="O12" i="33" s="1"/>
  <c r="N13" i="33"/>
  <c r="O13" i="33" s="1"/>
  <c r="N14" i="33"/>
  <c r="O14" i="33"/>
  <c r="N7" i="33"/>
  <c r="O7" i="33" s="1"/>
  <c r="N8" i="33"/>
  <c r="O8" i="33"/>
  <c r="N9" i="33"/>
  <c r="O9" i="33" s="1"/>
  <c r="N6" i="33"/>
  <c r="O6" i="33" s="1"/>
  <c r="N16" i="33"/>
  <c r="O16" i="33" s="1"/>
  <c r="N17" i="33"/>
  <c r="O17" i="33" s="1"/>
  <c r="N11" i="33"/>
  <c r="O11" i="33" s="1"/>
  <c r="D21" i="39"/>
  <c r="F22" i="40"/>
  <c r="J30" i="41"/>
  <c r="N10" i="41"/>
  <c r="O10" i="41" s="1"/>
  <c r="I30" i="41"/>
  <c r="N5" i="42"/>
  <c r="O5" i="42" s="1"/>
  <c r="E31" i="43"/>
  <c r="H31" i="43"/>
  <c r="N18" i="44"/>
  <c r="O18" i="44" s="1"/>
  <c r="H29" i="46"/>
  <c r="K22" i="33" l="1"/>
  <c r="N17" i="43"/>
  <c r="O17" i="43" s="1"/>
  <c r="J26" i="36"/>
  <c r="N10" i="45"/>
  <c r="O10" i="45" s="1"/>
  <c r="K22" i="40"/>
  <c r="N17" i="40"/>
  <c r="O17" i="40" s="1"/>
  <c r="N20" i="41"/>
  <c r="O20" i="41" s="1"/>
  <c r="E28" i="48"/>
  <c r="H28" i="48"/>
  <c r="O10" i="48"/>
  <c r="P10" i="48" s="1"/>
  <c r="N15" i="33"/>
  <c r="O15" i="33" s="1"/>
  <c r="N5" i="34"/>
  <c r="O5" i="34" s="1"/>
  <c r="N10" i="35"/>
  <c r="O10" i="35" s="1"/>
  <c r="M26" i="36"/>
  <c r="H22" i="40"/>
  <c r="N22" i="40" s="1"/>
  <c r="O22" i="40" s="1"/>
  <c r="E25" i="34"/>
  <c r="N21" i="34"/>
  <c r="O21" i="34" s="1"/>
  <c r="E22" i="33"/>
  <c r="N18" i="36"/>
  <c r="O18" i="36" s="1"/>
  <c r="N10" i="37"/>
  <c r="O10" i="37" s="1"/>
  <c r="J22" i="40"/>
  <c r="I30" i="42"/>
  <c r="N16" i="42"/>
  <c r="O16" i="42" s="1"/>
  <c r="I31" i="44"/>
  <c r="N5" i="46"/>
  <c r="O5" i="46" s="1"/>
  <c r="I28" i="48"/>
  <c r="N10" i="34"/>
  <c r="O10" i="34" s="1"/>
  <c r="N16" i="41"/>
  <c r="O16" i="41" s="1"/>
  <c r="H25" i="38"/>
  <c r="I22" i="33"/>
  <c r="N19" i="35"/>
  <c r="O19" i="35" s="1"/>
  <c r="H22" i="33"/>
  <c r="N17" i="34"/>
  <c r="O17" i="34" s="1"/>
  <c r="I21" i="35"/>
  <c r="N5" i="36"/>
  <c r="O5" i="36" s="1"/>
  <c r="N24" i="41"/>
  <c r="O24" i="41" s="1"/>
  <c r="N21" i="43"/>
  <c r="O21" i="43" s="1"/>
  <c r="E25" i="38"/>
  <c r="N15" i="39"/>
  <c r="O15" i="39" s="1"/>
  <c r="N25" i="45"/>
  <c r="O25" i="45" s="1"/>
  <c r="M22" i="33"/>
  <c r="G25" i="34"/>
  <c r="N23" i="38"/>
  <c r="O23" i="38" s="1"/>
  <c r="I22" i="40"/>
  <c r="N29" i="44"/>
  <c r="O29" i="44" s="1"/>
  <c r="N17" i="46"/>
  <c r="O17" i="46" s="1"/>
  <c r="J28" i="48"/>
  <c r="D28" i="48"/>
  <c r="O28" i="48" s="1"/>
  <c r="P28" i="48" s="1"/>
  <c r="H25" i="34"/>
  <c r="E21" i="35"/>
  <c r="N20" i="42"/>
  <c r="O20" i="42" s="1"/>
  <c r="I25" i="34"/>
  <c r="H26" i="37"/>
  <c r="L28" i="48"/>
  <c r="N24" i="42"/>
  <c r="O24" i="42" s="1"/>
  <c r="N10" i="44"/>
  <c r="O10" i="44" s="1"/>
  <c r="E29" i="46"/>
  <c r="N5" i="33"/>
  <c r="O5" i="33" s="1"/>
  <c r="N5" i="41"/>
  <c r="O5" i="41" s="1"/>
  <c r="I31" i="43"/>
  <c r="N31" i="43" s="1"/>
  <c r="O31" i="43" s="1"/>
  <c r="K31" i="44"/>
  <c r="N5" i="39"/>
  <c r="O5" i="39" s="1"/>
  <c r="N22" i="41"/>
  <c r="O22" i="41" s="1"/>
  <c r="I25" i="38"/>
  <c r="N23" i="45"/>
  <c r="O23" i="45" s="1"/>
  <c r="I26" i="36"/>
  <c r="N28" i="42"/>
  <c r="O28" i="42" s="1"/>
  <c r="E26" i="37"/>
  <c r="K28" i="48"/>
  <c r="N10" i="39"/>
  <c r="O10" i="39" s="1"/>
  <c r="N21" i="46"/>
  <c r="O21" i="46" s="1"/>
  <c r="J25" i="34"/>
  <c r="I21" i="39"/>
  <c r="M28" i="48"/>
  <c r="K25" i="34"/>
  <c r="F21" i="39"/>
  <c r="N18" i="41"/>
  <c r="O18" i="41" s="1"/>
  <c r="L25" i="34"/>
  <c r="N19" i="43"/>
  <c r="O19" i="43" s="1"/>
  <c r="M25" i="34"/>
  <c r="N18" i="33"/>
  <c r="O18" i="33" s="1"/>
  <c r="N19" i="34"/>
  <c r="O19" i="34" s="1"/>
  <c r="K21" i="35"/>
  <c r="E26" i="36"/>
  <c r="K25" i="38"/>
  <c r="G21" i="39"/>
  <c r="N20" i="44"/>
  <c r="O20" i="44" s="1"/>
  <c r="I31" i="45"/>
  <c r="G26" i="37"/>
  <c r="H21" i="39"/>
  <c r="M31" i="43"/>
  <c r="G25" i="38"/>
  <c r="F25" i="34"/>
  <c r="F21" i="35"/>
  <c r="D26" i="37"/>
  <c r="N26" i="37" s="1"/>
  <c r="O26" i="37" s="1"/>
  <c r="J21" i="35"/>
  <c r="L26" i="37"/>
  <c r="N23" i="37"/>
  <c r="O23" i="37" s="1"/>
  <c r="N10" i="40"/>
  <c r="O10" i="40" s="1"/>
  <c r="N23" i="43"/>
  <c r="O23" i="43" s="1"/>
  <c r="N15" i="46"/>
  <c r="O15" i="46" s="1"/>
  <c r="O17" i="48"/>
  <c r="P17" i="48" s="1"/>
  <c r="N14" i="37"/>
  <c r="O14" i="37" s="1"/>
  <c r="N17" i="39"/>
  <c r="O17" i="39" s="1"/>
  <c r="N22" i="42"/>
  <c r="O22" i="42" s="1"/>
  <c r="N23" i="34"/>
  <c r="O23" i="34" s="1"/>
  <c r="D25" i="38"/>
  <c r="N25" i="38" s="1"/>
  <c r="O25" i="38" s="1"/>
  <c r="N21" i="38"/>
  <c r="O21" i="38" s="1"/>
  <c r="N14" i="40"/>
  <c r="O14" i="40" s="1"/>
  <c r="N28" i="48"/>
  <c r="N17" i="35"/>
  <c r="O17" i="35" s="1"/>
  <c r="N5" i="37"/>
  <c r="O5" i="37" s="1"/>
  <c r="N10" i="36"/>
  <c r="O10" i="36" s="1"/>
  <c r="J26" i="37"/>
  <c r="N19" i="40"/>
  <c r="O19" i="40" s="1"/>
  <c r="G28" i="48"/>
  <c r="F22" i="33"/>
  <c r="N24" i="36"/>
  <c r="O24" i="36" s="1"/>
  <c r="N19" i="38"/>
  <c r="O19" i="38" s="1"/>
  <c r="L22" i="40"/>
  <c r="N18" i="42"/>
  <c r="O18" i="42" s="1"/>
  <c r="N25" i="44"/>
  <c r="O25" i="44" s="1"/>
  <c r="N30" i="41"/>
  <c r="O30" i="41" s="1"/>
  <c r="N26" i="36"/>
  <c r="O26" i="36" s="1"/>
  <c r="N5" i="44"/>
  <c r="O5" i="44" s="1"/>
  <c r="G31" i="44"/>
  <c r="G30" i="41"/>
  <c r="L26" i="36"/>
  <c r="F26" i="37"/>
  <c r="D22" i="33"/>
  <c r="N5" i="45"/>
  <c r="O5" i="45" s="1"/>
  <c r="N23" i="44"/>
  <c r="O23" i="44" s="1"/>
  <c r="N11" i="43"/>
  <c r="O11" i="43" s="1"/>
  <c r="N19" i="37"/>
  <c r="O19" i="37" s="1"/>
  <c r="I29" i="46"/>
  <c r="M31" i="45"/>
  <c r="D21" i="35"/>
  <c r="N5" i="40"/>
  <c r="O5" i="40" s="1"/>
  <c r="K31" i="45"/>
  <c r="N16" i="44"/>
  <c r="O16" i="44" s="1"/>
  <c r="M30" i="42"/>
  <c r="N30" i="42" s="1"/>
  <c r="O30" i="42" s="1"/>
  <c r="N16" i="38"/>
  <c r="O16" i="38" s="1"/>
  <c r="N14" i="34"/>
  <c r="O14" i="34" s="1"/>
  <c r="N5" i="35"/>
  <c r="O5" i="35" s="1"/>
  <c r="O5" i="48"/>
  <c r="P5" i="48" s="1"/>
  <c r="N27" i="46"/>
  <c r="O27" i="46" s="1"/>
  <c r="E31" i="44"/>
  <c r="N31" i="44" s="1"/>
  <c r="O31" i="44" s="1"/>
  <c r="D25" i="34"/>
  <c r="N10" i="42"/>
  <c r="O10" i="42" s="1"/>
  <c r="E21" i="39"/>
  <c r="N21" i="39" s="1"/>
  <c r="O21" i="39" s="1"/>
  <c r="N5" i="43"/>
  <c r="O5" i="43" s="1"/>
  <c r="N5" i="38"/>
  <c r="O5" i="38" s="1"/>
  <c r="N25" i="34" l="1"/>
  <c r="O25" i="34" s="1"/>
  <c r="N22" i="33"/>
  <c r="O22" i="33" s="1"/>
  <c r="N21" i="35"/>
  <c r="O21" i="35" s="1"/>
  <c r="N31" i="45"/>
  <c r="O31" i="45" s="1"/>
  <c r="N29" i="46"/>
  <c r="O29" i="46" s="1"/>
  <c r="D20" i="49"/>
  <c r="D30" i="49" s="1"/>
  <c r="E20" i="49"/>
  <c r="E30" i="49" s="1"/>
  <c r="F20" i="49"/>
  <c r="F30" i="49" s="1"/>
  <c r="G20" i="49" l="1"/>
  <c r="G30" i="49" s="1"/>
  <c r="H20" i="49"/>
  <c r="H30" i="49" s="1"/>
  <c r="I20" i="49"/>
  <c r="I30" i="49" s="1"/>
  <c r="N20" i="49"/>
  <c r="N30" i="49" s="1"/>
  <c r="M20" i="49"/>
  <c r="M30" i="49" s="1"/>
  <c r="L20" i="49"/>
  <c r="L30" i="49" s="1"/>
  <c r="K20" i="49"/>
  <c r="K30" i="49" s="1"/>
  <c r="J20" i="49"/>
  <c r="J30" i="49" s="1"/>
  <c r="O21" i="49"/>
  <c r="P21" i="49" s="1"/>
  <c r="O20" i="49" l="1"/>
  <c r="P20" i="49" s="1"/>
  <c r="O30" i="49"/>
  <c r="P30" i="49" s="1"/>
</calcChain>
</file>

<file path=xl/sharedStrings.xml><?xml version="1.0" encoding="utf-8"?>
<sst xmlns="http://schemas.openxmlformats.org/spreadsheetml/2006/main" count="732" uniqueCount="97">
  <si>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</si>
  <si>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</si>
  <si>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</si>
  <si>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</si>
  <si>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</si>
  <si>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</si>
  <si>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</si>
  <si>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</si>
  <si>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</si>
  <si>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</si>
  <si>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</si>
  <si>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</si>
  <si>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</si>
  <si>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</si>
  <si>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</si>
  <si>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</si>
  <si>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</si>
  <si>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</si>
  <si>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</si>
  <si>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</si>
  <si>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</si>
  <si>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Comprehensive Planning</t>
  </si>
  <si>
    <t>Other General Government Services</t>
  </si>
  <si>
    <t>Public Safety</t>
  </si>
  <si>
    <t>Law Enforcement</t>
  </si>
  <si>
    <t>Fire Control</t>
  </si>
  <si>
    <t>Emergency and Disaster Relief Services</t>
  </si>
  <si>
    <t>Other Public Safety</t>
  </si>
  <si>
    <t>Physical Environment</t>
  </si>
  <si>
    <t>Water Utility Services</t>
  </si>
  <si>
    <t>Flood Control / Stormwater Management</t>
  </si>
  <si>
    <t>Transportation</t>
  </si>
  <si>
    <t>Road and Street Facilities</t>
  </si>
  <si>
    <t>Culture / Recreation</t>
  </si>
  <si>
    <t>Parks and Recreation</t>
  </si>
  <si>
    <t>2009 Municipal Population:</t>
  </si>
  <si>
    <t>Inglis Expenditures Reported by Account Code and Fund Type</t>
  </si>
  <si>
    <t>Compiled from data obtained from the Florida Department of Financial Services, Division of Accounting and Auditing, Bureau of Local Government.</t>
  </si>
  <si>
    <t>Local Fiscal Year Ended September 30, 2011</t>
  </si>
  <si>
    <t>Economic Environment</t>
  </si>
  <si>
    <t>Housing and Urban Development</t>
  </si>
  <si>
    <t>Other Uses and Non-Operating</t>
  </si>
  <si>
    <t>Inter-Fund Group Transfers Out</t>
  </si>
  <si>
    <t>2011 Municipal Population:</t>
  </si>
  <si>
    <t>Local Fiscal Year Ended September 30, 2010</t>
  </si>
  <si>
    <t>2010 Municipal Census Population:</t>
  </si>
  <si>
    <t>Local Fiscal Year Ended September 30, 2012</t>
  </si>
  <si>
    <t>Protective Inspections</t>
  </si>
  <si>
    <t>2012 Municipal Population:</t>
  </si>
  <si>
    <t>Local Fiscal Year Ended September 30, 2008</t>
  </si>
  <si>
    <t>Gas Utility Services</t>
  </si>
  <si>
    <t>Conservation and Resource Management</t>
  </si>
  <si>
    <t>Proprietary - Non-Operating Interest Expense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</si>
  <si>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</si>
  <si>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</si>
  <si>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</si>
  <si>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</si>
  <si>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</si>
  <si>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</si>
  <si>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</si>
  <si>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2014 Municipal Population:</t>
  </si>
  <si>
    <t>Local Fiscal Year Ended September 30, 2007</t>
  </si>
  <si>
    <t>Libraries</t>
  </si>
  <si>
    <t>2007 Municipal Population:</t>
  </si>
  <si>
    <t>Local Fiscal Year Ended September 30, 2015</t>
  </si>
  <si>
    <t>Human Services</t>
  </si>
  <si>
    <t>Health</t>
  </si>
  <si>
    <t>Cultural Services</t>
  </si>
  <si>
    <t>Other Uses</t>
  </si>
  <si>
    <t>Interfund Transfers Out</t>
  </si>
  <si>
    <t>2015 Municipal Population:</t>
  </si>
  <si>
    <t>Local Fiscal Year Ended September 30, 2016</t>
  </si>
  <si>
    <t>2016 Municipal Population:</t>
  </si>
  <si>
    <t>Local Fiscal Year Ended September 30, 2017</t>
  </si>
  <si>
    <t>Executive</t>
  </si>
  <si>
    <t>2017 Municipal Population:</t>
  </si>
  <si>
    <t>Local Fiscal Year Ended September 30, 2018</t>
  </si>
  <si>
    <t>Other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</si>
  <si>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</si>
  <si>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</si>
  <si>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</si>
  <si>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</si>
  <si>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</si>
  <si>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</si>
  <si>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Special Events</t>
  </si>
  <si>
    <t>2021 Municipal Population:</t>
  </si>
  <si>
    <t>Per Capita Account</t>
  </si>
  <si>
    <t>Custodial</t>
  </si>
  <si>
    <t>Total Account</t>
  </si>
  <si>
    <t>Health Services</t>
  </si>
  <si>
    <t>Inter-fund Group Transfers Out</t>
  </si>
  <si>
    <t>Local Fiscal Year Ended September 30, 2022</t>
  </si>
  <si>
    <t>Legal Counsel</t>
  </si>
  <si>
    <t>Special Recreation Facilities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</si>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</sst>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42" fontId="4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D132-0F9F-4690-83E5-7C20A095A71A}">
  <sheetPr>
    <pageSetUpPr fitToPage="1"/>
  </sheetPr>
  <dimension ref="A1:ED33"/>
  <sheetViews>
    <sheetView tabSelected="1" workbookViewId="0">
      <selection sqref="A1:P1"/>
    </sheetView>
  </sheetViews>
  <sheetFormatPr defaultColWidth="9.81640625" defaultRowHeight="15"/>
  <cols>
    <col min="1" max="1" width="1.81640625" style="108" customWidth="1"/>
    <col min="2" max="2" width="6.81640625" style="108" customWidth="1"/>
    <col min="3" max="3" width="55.81640625" style="108" customWidth="1"/>
    <col min="4" max="5" width="16.81640625" style="139" customWidth="1"/>
    <col min="6" max="7" width="15.81640625" style="139" customWidth="1"/>
    <col min="8" max="8" width="13.81640625" style="139" customWidth="1"/>
    <col min="9" max="10" width="15.81640625" style="139" customWidth="1"/>
    <col min="11" max="14" width="13.81640625" style="139" customWidth="1"/>
    <col min="15" max="15" width="16.81640625" style="139" customWidth="1"/>
    <col min="16" max="16" width="13.81640625" style="108" customWidth="1"/>
    <col min="17" max="18" width="9.81640625" style="108"/>
  </cols>
  <sheetData>
    <row r="1" spans="1:134" ht="28.2">
      <c r="A1" s="147" t="s">
        <v>36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9"/>
      <c r="Q1" s="94"/>
      <c r="R1"/>
    </row>
    <row r="2" spans="1:134" ht="23.4" thickBot="1">
      <c r="A2" s="150" t="s">
        <v>95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2"/>
      <c r="Q2" s="94"/>
      <c r="R2"/>
    </row>
    <row r="3" spans="1:134" ht="18" customHeight="1">
      <c r="A3" s="153" t="s">
        <v>12</v>
      </c>
      <c r="B3" s="154"/>
      <c r="C3" s="155"/>
      <c r="D3" s="159" t="s">
        <v>6</v>
      </c>
      <c r="E3" s="160"/>
      <c r="F3" s="160"/>
      <c r="G3" s="160"/>
      <c r="H3" s="161"/>
      <c r="I3" s="159" t="s">
        <v>7</v>
      </c>
      <c r="J3" s="161"/>
      <c r="K3" s="159" t="s">
        <v>9</v>
      </c>
      <c r="L3" s="160"/>
      <c r="M3" s="161"/>
      <c r="N3" s="95"/>
      <c r="O3" s="96"/>
      <c r="P3" s="162" t="s">
        <v>86</v>
      </c>
      <c r="Q3" s="97"/>
      <c r="R3"/>
    </row>
    <row r="4" spans="1:134" ht="32.25" customHeight="1" thickBot="1">
      <c r="A4" s="156"/>
      <c r="B4" s="157"/>
      <c r="C4" s="158"/>
      <c r="D4" s="98" t="s">
        <v>0</v>
      </c>
      <c r="E4" s="98" t="s">
        <v>13</v>
      </c>
      <c r="F4" s="98" t="s">
        <v>14</v>
      </c>
      <c r="G4" s="98" t="s">
        <v>15</v>
      </c>
      <c r="H4" s="98" t="s">
        <v>1</v>
      </c>
      <c r="I4" s="98" t="s">
        <v>2</v>
      </c>
      <c r="J4" s="99" t="s">
        <v>16</v>
      </c>
      <c r="K4" s="99" t="s">
        <v>3</v>
      </c>
      <c r="L4" s="99" t="s">
        <v>4</v>
      </c>
      <c r="M4" s="99" t="s">
        <v>87</v>
      </c>
      <c r="N4" s="99" t="s">
        <v>5</v>
      </c>
      <c r="O4" s="99" t="s">
        <v>88</v>
      </c>
      <c r="P4" s="163"/>
      <c r="Q4" s="100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</row>
    <row r="5" spans="1:134" ht="15.6">
      <c r="A5" s="102" t="s">
        <v>18</v>
      </c>
      <c r="B5" s="103"/>
      <c r="C5" s="103"/>
      <c r="D5" s="104">
        <f>SUM(D6:D9)</f>
        <v>511895</v>
      </c>
      <c r="E5" s="104">
        <f>SUM(E6:E9)</f>
        <v>0</v>
      </c>
      <c r="F5" s="104">
        <f>SUM(F6:F9)</f>
        <v>0</v>
      </c>
      <c r="G5" s="104">
        <f>SUM(G6:G9)</f>
        <v>0</v>
      </c>
      <c r="H5" s="104">
        <f>SUM(H6:H9)</f>
        <v>0</v>
      </c>
      <c r="I5" s="104">
        <f>SUM(I6:I9)</f>
        <v>0</v>
      </c>
      <c r="J5" s="104">
        <f>SUM(J6:J9)</f>
        <v>0</v>
      </c>
      <c r="K5" s="104">
        <f>SUM(K6:K9)</f>
        <v>0</v>
      </c>
      <c r="L5" s="104">
        <f>SUM(L6:L9)</f>
        <v>0</v>
      </c>
      <c r="M5" s="104">
        <f>SUM(M6:M9)</f>
        <v>0</v>
      </c>
      <c r="N5" s="104">
        <f>SUM(N6:N9)</f>
        <v>0</v>
      </c>
      <c r="O5" s="105">
        <f>SUM(D5:N5)</f>
        <v>511895</v>
      </c>
      <c r="P5" s="106">
        <f>(O5/P$31)</f>
        <v>339.90371845949534</v>
      </c>
      <c r="Q5" s="107"/>
    </row>
    <row r="6" spans="1:134">
      <c r="A6" s="109"/>
      <c r="B6" s="110">
        <v>511</v>
      </c>
      <c r="C6" s="111" t="s">
        <v>19</v>
      </c>
      <c r="D6" s="112">
        <v>32643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12">
        <f>SUM(D6:N6)</f>
        <v>32643</v>
      </c>
      <c r="P6" s="113">
        <f>(O6/P$31)</f>
        <v>21.675298804780876</v>
      </c>
      <c r="Q6" s="114"/>
    </row>
    <row r="7" spans="1:134">
      <c r="A7" s="109"/>
      <c r="B7" s="110">
        <v>513</v>
      </c>
      <c r="C7" s="111" t="s">
        <v>20</v>
      </c>
      <c r="D7" s="112">
        <v>329214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f t="shared" ref="O7:O9" si="0">SUM(D7:N7)</f>
        <v>329214</v>
      </c>
      <c r="P7" s="113">
        <f>(O7/P$31)</f>
        <v>218.601593625498</v>
      </c>
      <c r="Q7" s="114"/>
    </row>
    <row r="8" spans="1:134">
      <c r="A8" s="109"/>
      <c r="B8" s="110">
        <v>514</v>
      </c>
      <c r="C8" s="111" t="s">
        <v>92</v>
      </c>
      <c r="D8" s="112">
        <v>9462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f t="shared" si="0"/>
        <v>9462</v>
      </c>
      <c r="P8" s="113">
        <f>(O8/P$31)</f>
        <v>6.2828685258964141</v>
      </c>
      <c r="Q8" s="114"/>
    </row>
    <row r="9" spans="1:134">
      <c r="A9" s="109"/>
      <c r="B9" s="110">
        <v>519</v>
      </c>
      <c r="C9" s="111" t="s">
        <v>22</v>
      </c>
      <c r="D9" s="112">
        <v>140576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f t="shared" si="0"/>
        <v>140576</v>
      </c>
      <c r="P9" s="113">
        <f>(O9/P$31)</f>
        <v>93.343957503320055</v>
      </c>
      <c r="Q9" s="114"/>
    </row>
    <row r="10" spans="1:134" ht="15.6">
      <c r="A10" s="115" t="s">
        <v>23</v>
      </c>
      <c r="B10" s="116"/>
      <c r="C10" s="117"/>
      <c r="D10" s="118">
        <f>SUM(D11:D13)</f>
        <v>635497</v>
      </c>
      <c r="E10" s="118">
        <f>SUM(E11:E13)</f>
        <v>0</v>
      </c>
      <c r="F10" s="118">
        <f>SUM(F11:F13)</f>
        <v>0</v>
      </c>
      <c r="G10" s="118">
        <f>SUM(G11:G13)</f>
        <v>0</v>
      </c>
      <c r="H10" s="118">
        <f>SUM(H11:H13)</f>
        <v>0</v>
      </c>
      <c r="I10" s="118">
        <f>SUM(I11:I13)</f>
        <v>0</v>
      </c>
      <c r="J10" s="118">
        <f>SUM(J11:J13)</f>
        <v>0</v>
      </c>
      <c r="K10" s="118">
        <f>SUM(K11:K13)</f>
        <v>0</v>
      </c>
      <c r="L10" s="118">
        <f>SUM(L11:L13)</f>
        <v>0</v>
      </c>
      <c r="M10" s="118">
        <f>SUM(M11:M13)</f>
        <v>0</v>
      </c>
      <c r="N10" s="118">
        <f>SUM(N11:N13)</f>
        <v>0</v>
      </c>
      <c r="O10" s="119">
        <f>SUM(D10:N10)</f>
        <v>635497</v>
      </c>
      <c r="P10" s="120">
        <f>(O10/P$31)</f>
        <v>421.97675962815407</v>
      </c>
      <c r="Q10" s="121"/>
    </row>
    <row r="11" spans="1:134">
      <c r="A11" s="109"/>
      <c r="B11" s="110">
        <v>521</v>
      </c>
      <c r="C11" s="111" t="s">
        <v>24</v>
      </c>
      <c r="D11" s="112">
        <v>313690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f>SUM(D11:N11)</f>
        <v>313690</v>
      </c>
      <c r="P11" s="113">
        <f>(O11/P$31)</f>
        <v>208.29349269588315</v>
      </c>
      <c r="Q11" s="114"/>
    </row>
    <row r="12" spans="1:134">
      <c r="A12" s="109"/>
      <c r="B12" s="110">
        <v>522</v>
      </c>
      <c r="C12" s="111" t="s">
        <v>25</v>
      </c>
      <c r="D12" s="112">
        <v>261291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f t="shared" ref="O12:O13" si="1">SUM(D12:N12)</f>
        <v>261291</v>
      </c>
      <c r="P12" s="113">
        <f>(O12/P$31)</f>
        <v>173.5</v>
      </c>
      <c r="Q12" s="114"/>
    </row>
    <row r="13" spans="1:134">
      <c r="A13" s="109"/>
      <c r="B13" s="110">
        <v>524</v>
      </c>
      <c r="C13" s="111" t="s">
        <v>47</v>
      </c>
      <c r="D13" s="112">
        <v>60516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f t="shared" si="1"/>
        <v>60516</v>
      </c>
      <c r="P13" s="113">
        <f>(O13/P$31)</f>
        <v>40.183266932270918</v>
      </c>
      <c r="Q13" s="114"/>
    </row>
    <row r="14" spans="1:134" ht="15.6">
      <c r="A14" s="115" t="s">
        <v>28</v>
      </c>
      <c r="B14" s="116"/>
      <c r="C14" s="117"/>
      <c r="D14" s="118">
        <f>SUM(D15:D15)</f>
        <v>0</v>
      </c>
      <c r="E14" s="118">
        <f>SUM(E15:E15)</f>
        <v>0</v>
      </c>
      <c r="F14" s="118">
        <f>SUM(F15:F15)</f>
        <v>0</v>
      </c>
      <c r="G14" s="118">
        <f>SUM(G15:G15)</f>
        <v>0</v>
      </c>
      <c r="H14" s="118">
        <f>SUM(H15:H15)</f>
        <v>0</v>
      </c>
      <c r="I14" s="118">
        <f>SUM(I15:I15)</f>
        <v>654503</v>
      </c>
      <c r="J14" s="118">
        <f>SUM(J15:J15)</f>
        <v>0</v>
      </c>
      <c r="K14" s="118">
        <f>SUM(K15:K15)</f>
        <v>0</v>
      </c>
      <c r="L14" s="118">
        <f>SUM(L15:L15)</f>
        <v>0</v>
      </c>
      <c r="M14" s="118">
        <f>SUM(M15:M15)</f>
        <v>0</v>
      </c>
      <c r="N14" s="118">
        <f>SUM(N15:N15)</f>
        <v>0</v>
      </c>
      <c r="O14" s="119">
        <f>SUM(D14:N14)</f>
        <v>654503</v>
      </c>
      <c r="P14" s="120">
        <f>(O14/P$31)</f>
        <v>434.59694555112884</v>
      </c>
      <c r="Q14" s="121"/>
    </row>
    <row r="15" spans="1:134">
      <c r="A15" s="109"/>
      <c r="B15" s="110">
        <v>533</v>
      </c>
      <c r="C15" s="111" t="s">
        <v>29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12">
        <v>654503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f t="shared" ref="O15:O26" si="2">SUM(D15:N15)</f>
        <v>654503</v>
      </c>
      <c r="P15" s="113">
        <f>(O15/P$31)</f>
        <v>434.59694555112884</v>
      </c>
      <c r="Q15" s="114"/>
    </row>
    <row r="16" spans="1:134" ht="15.6">
      <c r="A16" s="115" t="s">
        <v>31</v>
      </c>
      <c r="B16" s="116"/>
      <c r="C16" s="117"/>
      <c r="D16" s="118">
        <f>SUM(D17:D17)</f>
        <v>0</v>
      </c>
      <c r="E16" s="118">
        <f>SUM(E17:E17)</f>
        <v>140301</v>
      </c>
      <c r="F16" s="118">
        <f>SUM(F17:F17)</f>
        <v>0</v>
      </c>
      <c r="G16" s="118">
        <f>SUM(G17:G17)</f>
        <v>0</v>
      </c>
      <c r="H16" s="118">
        <f>SUM(H17:H17)</f>
        <v>0</v>
      </c>
      <c r="I16" s="118">
        <f>SUM(I17:I17)</f>
        <v>0</v>
      </c>
      <c r="J16" s="118">
        <f>SUM(J17:J17)</f>
        <v>0</v>
      </c>
      <c r="K16" s="118">
        <f>SUM(K17:K17)</f>
        <v>0</v>
      </c>
      <c r="L16" s="118">
        <f>SUM(L17:L17)</f>
        <v>0</v>
      </c>
      <c r="M16" s="118">
        <f>SUM(M17:M17)</f>
        <v>0</v>
      </c>
      <c r="N16" s="118">
        <f>SUM(N17:N17)</f>
        <v>0</v>
      </c>
      <c r="O16" s="118">
        <f t="shared" si="2"/>
        <v>140301</v>
      </c>
      <c r="P16" s="120">
        <f>(O16/P$31)</f>
        <v>93.161354581673308</v>
      </c>
      <c r="Q16" s="121"/>
    </row>
    <row r="17" spans="1:120">
      <c r="A17" s="109"/>
      <c r="B17" s="110">
        <v>541</v>
      </c>
      <c r="C17" s="111" t="s">
        <v>32</v>
      </c>
      <c r="D17" s="112">
        <v>0</v>
      </c>
      <c r="E17" s="112">
        <v>140301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f t="shared" si="2"/>
        <v>140301</v>
      </c>
      <c r="P17" s="113">
        <f>(O17/P$31)</f>
        <v>93.161354581673308</v>
      </c>
      <c r="Q17" s="114"/>
    </row>
    <row r="18" spans="1:120" ht="15.6">
      <c r="A18" s="115" t="s">
        <v>39</v>
      </c>
      <c r="B18" s="116"/>
      <c r="C18" s="117"/>
      <c r="D18" s="118">
        <f>SUM(D19:D19)</f>
        <v>4400</v>
      </c>
      <c r="E18" s="118">
        <f>SUM(E19:E19)</f>
        <v>0</v>
      </c>
      <c r="F18" s="118">
        <f>SUM(F19:F19)</f>
        <v>0</v>
      </c>
      <c r="G18" s="118">
        <f>SUM(G19:G19)</f>
        <v>0</v>
      </c>
      <c r="H18" s="118">
        <f>SUM(H19:H19)</f>
        <v>0</v>
      </c>
      <c r="I18" s="118">
        <f>SUM(I19:I19)</f>
        <v>0</v>
      </c>
      <c r="J18" s="118">
        <f>SUM(J19:J19)</f>
        <v>0</v>
      </c>
      <c r="K18" s="118">
        <f>SUM(K19:K19)</f>
        <v>0</v>
      </c>
      <c r="L18" s="118">
        <f>SUM(L19:L19)</f>
        <v>0</v>
      </c>
      <c r="M18" s="118">
        <f>SUM(M19:M19)</f>
        <v>0</v>
      </c>
      <c r="N18" s="118">
        <f>SUM(N19:N19)</f>
        <v>0</v>
      </c>
      <c r="O18" s="118">
        <f t="shared" si="2"/>
        <v>4400</v>
      </c>
      <c r="P18" s="120">
        <f>(O18/P$31)</f>
        <v>2.9216467463479416</v>
      </c>
      <c r="Q18" s="121"/>
    </row>
    <row r="19" spans="1:120">
      <c r="A19" s="122"/>
      <c r="B19" s="123">
        <v>554</v>
      </c>
      <c r="C19" s="124" t="s">
        <v>40</v>
      </c>
      <c r="D19" s="112">
        <v>4400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f t="shared" si="2"/>
        <v>4400</v>
      </c>
      <c r="P19" s="113">
        <f>(O19/P$31)</f>
        <v>2.9216467463479416</v>
      </c>
      <c r="Q19" s="114"/>
    </row>
    <row r="20" spans="1:120" ht="15.6">
      <c r="A20" s="115" t="s">
        <v>65</v>
      </c>
      <c r="B20" s="116"/>
      <c r="C20" s="117"/>
      <c r="D20" s="118">
        <f>SUM(D21:D21)</f>
        <v>53412</v>
      </c>
      <c r="E20" s="118">
        <f>SUM(E21:E21)</f>
        <v>0</v>
      </c>
      <c r="F20" s="118">
        <f>SUM(F21:F21)</f>
        <v>0</v>
      </c>
      <c r="G20" s="118">
        <f>SUM(G21:G21)</f>
        <v>0</v>
      </c>
      <c r="H20" s="118">
        <f>SUM(H21:H21)</f>
        <v>0</v>
      </c>
      <c r="I20" s="118">
        <f>SUM(I21:I21)</f>
        <v>0</v>
      </c>
      <c r="J20" s="118">
        <f>SUM(J21:J21)</f>
        <v>0</v>
      </c>
      <c r="K20" s="118">
        <f>SUM(K21:K21)</f>
        <v>0</v>
      </c>
      <c r="L20" s="118">
        <f>SUM(L21:L21)</f>
        <v>0</v>
      </c>
      <c r="M20" s="118">
        <f>SUM(M21:M21)</f>
        <v>0</v>
      </c>
      <c r="N20" s="118">
        <f>SUM(N21:N21)</f>
        <v>0</v>
      </c>
      <c r="O20" s="118">
        <f t="shared" si="2"/>
        <v>53412</v>
      </c>
      <c r="P20" s="120">
        <f>(O20/P$31)</f>
        <v>35.466135458167329</v>
      </c>
      <c r="Q20" s="121"/>
    </row>
    <row r="21" spans="1:120">
      <c r="A21" s="109"/>
      <c r="B21" s="110">
        <v>562</v>
      </c>
      <c r="C21" s="111" t="s">
        <v>89</v>
      </c>
      <c r="D21" s="112">
        <v>53412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f t="shared" si="2"/>
        <v>53412</v>
      </c>
      <c r="P21" s="113">
        <f>(O21/P$31)</f>
        <v>35.466135458167329</v>
      </c>
      <c r="Q21" s="114"/>
    </row>
    <row r="22" spans="1:120" ht="15.6">
      <c r="A22" s="115" t="s">
        <v>33</v>
      </c>
      <c r="B22" s="116"/>
      <c r="C22" s="117"/>
      <c r="D22" s="118">
        <f>SUM(D23:D26)</f>
        <v>43517</v>
      </c>
      <c r="E22" s="118">
        <f>SUM(E23:E26)</f>
        <v>0</v>
      </c>
      <c r="F22" s="118">
        <f>SUM(F23:F26)</f>
        <v>0</v>
      </c>
      <c r="G22" s="118">
        <f>SUM(G23:G26)</f>
        <v>0</v>
      </c>
      <c r="H22" s="118">
        <f>SUM(H23:H26)</f>
        <v>0</v>
      </c>
      <c r="I22" s="118">
        <f>SUM(I23:I26)</f>
        <v>0</v>
      </c>
      <c r="J22" s="118">
        <f>SUM(J23:J26)</f>
        <v>0</v>
      </c>
      <c r="K22" s="118">
        <f>SUM(K23:K26)</f>
        <v>0</v>
      </c>
      <c r="L22" s="118">
        <f>SUM(L23:L26)</f>
        <v>0</v>
      </c>
      <c r="M22" s="118">
        <f>SUM(M23:M26)</f>
        <v>0</v>
      </c>
      <c r="N22" s="118">
        <f>SUM(N23:N26)</f>
        <v>0</v>
      </c>
      <c r="O22" s="118">
        <f>SUM(D22:N22)</f>
        <v>43517</v>
      </c>
      <c r="P22" s="120">
        <f>(O22/P$31)</f>
        <v>28.895750332005314</v>
      </c>
      <c r="Q22" s="114"/>
    </row>
    <row r="23" spans="1:120">
      <c r="A23" s="109"/>
      <c r="B23" s="110">
        <v>571</v>
      </c>
      <c r="C23" s="111" t="s">
        <v>62</v>
      </c>
      <c r="D23" s="112">
        <v>2700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f t="shared" si="2"/>
        <v>2700</v>
      </c>
      <c r="P23" s="113">
        <f>(O23/P$31)</f>
        <v>1.7928286852589641</v>
      </c>
      <c r="Q23" s="114"/>
    </row>
    <row r="24" spans="1:120">
      <c r="A24" s="109"/>
      <c r="B24" s="110">
        <v>572</v>
      </c>
      <c r="C24" s="111" t="s">
        <v>34</v>
      </c>
      <c r="D24" s="112">
        <v>15377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f t="shared" si="2"/>
        <v>15377</v>
      </c>
      <c r="P24" s="113">
        <f>(O24/P$31)</f>
        <v>10.210491367861886</v>
      </c>
      <c r="Q24" s="114"/>
    </row>
    <row r="25" spans="1:120">
      <c r="A25" s="109"/>
      <c r="B25" s="110">
        <v>573</v>
      </c>
      <c r="C25" s="111" t="s">
        <v>67</v>
      </c>
      <c r="D25" s="112">
        <v>10440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f t="shared" si="2"/>
        <v>10440</v>
      </c>
      <c r="P25" s="113">
        <f>(O25/P$31)</f>
        <v>6.9322709163346614</v>
      </c>
      <c r="Q25" s="114"/>
    </row>
    <row r="26" spans="1:120">
      <c r="A26" s="109"/>
      <c r="B26" s="110">
        <v>574</v>
      </c>
      <c r="C26" s="111" t="s">
        <v>84</v>
      </c>
      <c r="D26" s="112">
        <v>15000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f t="shared" si="2"/>
        <v>15000</v>
      </c>
      <c r="P26" s="113">
        <f>(O26/P$31)</f>
        <v>9.9601593625498008</v>
      </c>
      <c r="Q26" s="114"/>
    </row>
    <row r="27" spans="1:120" ht="15.6">
      <c r="A27" s="115" t="s">
        <v>41</v>
      </c>
      <c r="B27" s="116"/>
      <c r="C27" s="117"/>
      <c r="D27" s="118">
        <f>SUM(D28:D28)</f>
        <v>89635</v>
      </c>
      <c r="E27" s="118">
        <f>SUM(E28:E28)</f>
        <v>0</v>
      </c>
      <c r="F27" s="118">
        <f>SUM(F28:F28)</f>
        <v>0</v>
      </c>
      <c r="G27" s="118">
        <f>SUM(G28:G28)</f>
        <v>0</v>
      </c>
      <c r="H27" s="118">
        <f>SUM(H28:H28)</f>
        <v>0</v>
      </c>
      <c r="I27" s="118">
        <f>SUM(I28:I28)</f>
        <v>0</v>
      </c>
      <c r="J27" s="118">
        <f>SUM(J28:J28)</f>
        <v>0</v>
      </c>
      <c r="K27" s="118">
        <f>SUM(K28:K28)</f>
        <v>0</v>
      </c>
      <c r="L27" s="118">
        <f>SUM(L28:L28)</f>
        <v>0</v>
      </c>
      <c r="M27" s="118">
        <f>SUM(M28:M28)</f>
        <v>0</v>
      </c>
      <c r="N27" s="118">
        <f>SUM(N28:N28)</f>
        <v>0</v>
      </c>
      <c r="O27" s="118">
        <f>SUM(D27:N27)</f>
        <v>89635</v>
      </c>
      <c r="P27" s="120">
        <f>(O27/P$31)</f>
        <v>59.518592297476758</v>
      </c>
      <c r="Q27" s="114"/>
    </row>
    <row r="28" spans="1:120" ht="15.6" thickBot="1">
      <c r="A28" s="109"/>
      <c r="B28" s="110">
        <v>581</v>
      </c>
      <c r="C28" s="111" t="s">
        <v>90</v>
      </c>
      <c r="D28" s="112">
        <v>89635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f>SUM(D28:N28)</f>
        <v>89635</v>
      </c>
      <c r="P28" s="113">
        <f>(O28/P$31)</f>
        <v>59.518592297476758</v>
      </c>
      <c r="Q28" s="114"/>
    </row>
    <row r="29" spans="1:120" ht="16.2" thickBot="1">
      <c r="A29" s="125" t="s">
        <v>10</v>
      </c>
      <c r="B29" s="126"/>
      <c r="C29" s="127"/>
      <c r="D29" s="128">
        <f>SUM(D5,D10,D14,D16,D18,D20,D22,D27)</f>
        <v>1338356</v>
      </c>
      <c r="E29" s="128">
        <f t="shared" ref="E29:N29" si="3">SUM(E5,E10,E14,E16,E18,E20,E22,E27)</f>
        <v>140301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654503</v>
      </c>
      <c r="J29" s="128">
        <f t="shared" si="3"/>
        <v>0</v>
      </c>
      <c r="K29" s="128">
        <f t="shared" si="3"/>
        <v>0</v>
      </c>
      <c r="L29" s="128">
        <f t="shared" si="3"/>
        <v>0</v>
      </c>
      <c r="M29" s="128">
        <f t="shared" si="3"/>
        <v>0</v>
      </c>
      <c r="N29" s="128">
        <f t="shared" si="3"/>
        <v>0</v>
      </c>
      <c r="O29" s="128">
        <f>SUM(D29:N29)</f>
        <v>2133160</v>
      </c>
      <c r="P29" s="129">
        <f>(O29/P$31)</f>
        <v>1416.4409030544489</v>
      </c>
      <c r="Q29" s="107"/>
      <c r="R29" s="130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</row>
    <row r="30" spans="1:120">
      <c r="A30" s="131"/>
      <c r="B30" s="132"/>
      <c r="C30" s="132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4"/>
    </row>
    <row r="31" spans="1:120">
      <c r="A31" s="135"/>
      <c r="B31" s="136"/>
      <c r="C31" s="136"/>
      <c r="D31" s="137"/>
      <c r="E31" s="137"/>
      <c r="F31" s="137"/>
      <c r="G31" s="137"/>
      <c r="H31" s="137"/>
      <c r="I31" s="137"/>
      <c r="J31" s="137"/>
      <c r="K31" s="137"/>
      <c r="L31" s="137"/>
      <c r="M31" s="140" t="s">
        <v>96</v>
      </c>
      <c r="N31" s="140"/>
      <c r="O31" s="140"/>
      <c r="P31" s="138">
        <v>1506</v>
      </c>
    </row>
    <row r="32" spans="1:120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3"/>
    </row>
    <row r="33" spans="1:16" ht="15.75" customHeight="1" thickBot="1">
      <c r="A33" s="144" t="s">
        <v>37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6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5"/>
  <sheetViews>
    <sheetView workbookViewId="0">
      <selection sqref="A1:O1"/>
    </sheetView>
  </sheetViews>
  <sheetFormatPr defaultColWidth="9.81640625" defaultRowHeight="15"/>
  <cols>
    <col min="1" max="1" width="1.81640625" style="63" customWidth="1"/>
    <col min="2" max="2" width="6.81640625" style="63" customWidth="1"/>
    <col min="3" max="3" width="55.81640625" style="63" customWidth="1"/>
    <col min="4" max="5" width="16.81640625" style="92" customWidth="1"/>
    <col min="6" max="7" width="15.81640625" style="92" customWidth="1"/>
    <col min="8" max="8" width="13.81640625" style="92" customWidth="1"/>
    <col min="9" max="10" width="15.81640625" style="92" customWidth="1"/>
    <col min="11" max="13" width="13.81640625" style="92" customWidth="1"/>
    <col min="14" max="14" width="16.81640625" style="92" customWidth="1"/>
    <col min="15" max="15" width="13.81640625" style="63" customWidth="1"/>
    <col min="16" max="16" width="9.81640625" style="63" customWidth="1"/>
    <col min="17" max="17" width="9.81640625" style="63"/>
    <col min="18" max="16384" width="9.81640625" style="49"/>
  </cols>
  <sheetData>
    <row r="1" spans="1:133" ht="28.2">
      <c r="A1" s="185" t="s">
        <v>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7"/>
      <c r="P1" s="48"/>
      <c r="Q1" s="49"/>
    </row>
    <row r="2" spans="1:133" ht="23.4" thickBot="1">
      <c r="A2" s="188" t="s">
        <v>56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  <c r="P2" s="48"/>
      <c r="Q2" s="49"/>
    </row>
    <row r="3" spans="1:133" ht="18" customHeight="1">
      <c r="A3" s="191" t="s">
        <v>12</v>
      </c>
      <c r="B3" s="192"/>
      <c r="C3" s="193"/>
      <c r="D3" s="197" t="s">
        <v>6</v>
      </c>
      <c r="E3" s="198"/>
      <c r="F3" s="198"/>
      <c r="G3" s="198"/>
      <c r="H3" s="199"/>
      <c r="I3" s="197" t="s">
        <v>7</v>
      </c>
      <c r="J3" s="199"/>
      <c r="K3" s="197" t="s">
        <v>9</v>
      </c>
      <c r="L3" s="199"/>
      <c r="M3" s="50"/>
      <c r="N3" s="51"/>
      <c r="O3" s="200" t="s">
        <v>17</v>
      </c>
      <c r="P3" s="52"/>
      <c r="Q3" s="49"/>
    </row>
    <row r="4" spans="1:133" ht="32.25" customHeight="1" thickBot="1">
      <c r="A4" s="194"/>
      <c r="B4" s="195"/>
      <c r="C4" s="196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1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6">
      <c r="A5" s="57" t="s">
        <v>18</v>
      </c>
      <c r="B5" s="58"/>
      <c r="C5" s="58"/>
      <c r="D5" s="59">
        <f t="shared" ref="D5:M5" si="0">SUM(D6:D9)</f>
        <v>400001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1" si="1">SUM(D5:M5)</f>
        <v>400001</v>
      </c>
      <c r="O5" s="61">
        <f t="shared" ref="O5:O21" si="2">(N5/O$23)</f>
        <v>309.11978361669242</v>
      </c>
      <c r="P5" s="62"/>
    </row>
    <row r="6" spans="1:133">
      <c r="A6" s="64"/>
      <c r="B6" s="65">
        <v>511</v>
      </c>
      <c r="C6" s="66" t="s">
        <v>19</v>
      </c>
      <c r="D6" s="67">
        <v>23909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23909</v>
      </c>
      <c r="O6" s="68">
        <f t="shared" si="2"/>
        <v>18.476816074188562</v>
      </c>
      <c r="P6" s="69"/>
    </row>
    <row r="7" spans="1:133">
      <c r="A7" s="64"/>
      <c r="B7" s="65">
        <v>513</v>
      </c>
      <c r="C7" s="66" t="s">
        <v>20</v>
      </c>
      <c r="D7" s="67">
        <v>253429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253429</v>
      </c>
      <c r="O7" s="68">
        <f t="shared" si="2"/>
        <v>195.84930448222565</v>
      </c>
      <c r="P7" s="69"/>
    </row>
    <row r="8" spans="1:133">
      <c r="A8" s="64"/>
      <c r="B8" s="65">
        <v>515</v>
      </c>
      <c r="C8" s="66" t="s">
        <v>21</v>
      </c>
      <c r="D8" s="67">
        <v>2041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2041</v>
      </c>
      <c r="O8" s="68">
        <f t="shared" si="2"/>
        <v>1.5772797527047913</v>
      </c>
      <c r="P8" s="69"/>
    </row>
    <row r="9" spans="1:133">
      <c r="A9" s="64"/>
      <c r="B9" s="65">
        <v>519</v>
      </c>
      <c r="C9" s="66" t="s">
        <v>57</v>
      </c>
      <c r="D9" s="67">
        <v>120622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120622</v>
      </c>
      <c r="O9" s="68">
        <f t="shared" si="2"/>
        <v>93.216383307573409</v>
      </c>
      <c r="P9" s="69"/>
    </row>
    <row r="10" spans="1:133" ht="15.6">
      <c r="A10" s="70" t="s">
        <v>23</v>
      </c>
      <c r="B10" s="71"/>
      <c r="C10" s="72"/>
      <c r="D10" s="73">
        <f t="shared" ref="D10:M10" si="3">SUM(D11:D14)</f>
        <v>422553</v>
      </c>
      <c r="E10" s="73">
        <f t="shared" si="3"/>
        <v>0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422553</v>
      </c>
      <c r="O10" s="75">
        <f t="shared" si="2"/>
        <v>326.54791344667694</v>
      </c>
      <c r="P10" s="76"/>
    </row>
    <row r="11" spans="1:133">
      <c r="A11" s="64"/>
      <c r="B11" s="65">
        <v>521</v>
      </c>
      <c r="C11" s="66" t="s">
        <v>24</v>
      </c>
      <c r="D11" s="67">
        <v>314511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314511</v>
      </c>
      <c r="O11" s="68">
        <f t="shared" si="2"/>
        <v>243.05332302936631</v>
      </c>
      <c r="P11" s="69"/>
    </row>
    <row r="12" spans="1:133">
      <c r="A12" s="64"/>
      <c r="B12" s="65">
        <v>522</v>
      </c>
      <c r="C12" s="66" t="s">
        <v>25</v>
      </c>
      <c r="D12" s="67">
        <v>79538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79538</v>
      </c>
      <c r="O12" s="68">
        <f t="shared" si="2"/>
        <v>61.46676970633694</v>
      </c>
      <c r="P12" s="69"/>
    </row>
    <row r="13" spans="1:133">
      <c r="A13" s="64"/>
      <c r="B13" s="65">
        <v>524</v>
      </c>
      <c r="C13" s="66" t="s">
        <v>47</v>
      </c>
      <c r="D13" s="67">
        <v>9225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9225</v>
      </c>
      <c r="O13" s="68">
        <f t="shared" si="2"/>
        <v>7.1290571870170014</v>
      </c>
      <c r="P13" s="69"/>
    </row>
    <row r="14" spans="1:133">
      <c r="A14" s="64"/>
      <c r="B14" s="65">
        <v>529</v>
      </c>
      <c r="C14" s="66" t="s">
        <v>27</v>
      </c>
      <c r="D14" s="67">
        <v>19279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19279</v>
      </c>
      <c r="O14" s="68">
        <f t="shared" si="2"/>
        <v>14.898763523956724</v>
      </c>
      <c r="P14" s="69"/>
    </row>
    <row r="15" spans="1:133" ht="15.6">
      <c r="A15" s="70" t="s">
        <v>28</v>
      </c>
      <c r="B15" s="71"/>
      <c r="C15" s="72"/>
      <c r="D15" s="73">
        <f t="shared" ref="D15:M15" si="4">SUM(D16:D16)</f>
        <v>0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487904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487904</v>
      </c>
      <c r="O15" s="75">
        <f t="shared" si="2"/>
        <v>377.05100463678514</v>
      </c>
      <c r="P15" s="76"/>
    </row>
    <row r="16" spans="1:133">
      <c r="A16" s="64"/>
      <c r="B16" s="65">
        <v>533</v>
      </c>
      <c r="C16" s="66" t="s">
        <v>29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487904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487904</v>
      </c>
      <c r="O16" s="68">
        <f t="shared" si="2"/>
        <v>377.05100463678514</v>
      </c>
      <c r="P16" s="69"/>
    </row>
    <row r="17" spans="1:119" ht="15.6">
      <c r="A17" s="70" t="s">
        <v>31</v>
      </c>
      <c r="B17" s="71"/>
      <c r="C17" s="72"/>
      <c r="D17" s="73">
        <f t="shared" ref="D17:M17" si="5">SUM(D18:D18)</f>
        <v>0</v>
      </c>
      <c r="E17" s="73">
        <f t="shared" si="5"/>
        <v>47075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1"/>
        <v>47075</v>
      </c>
      <c r="O17" s="75">
        <f t="shared" si="2"/>
        <v>36.379443585780528</v>
      </c>
      <c r="P17" s="76"/>
    </row>
    <row r="18" spans="1:119">
      <c r="A18" s="64"/>
      <c r="B18" s="65">
        <v>541</v>
      </c>
      <c r="C18" s="66" t="s">
        <v>58</v>
      </c>
      <c r="D18" s="67">
        <v>0</v>
      </c>
      <c r="E18" s="67">
        <v>47075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47075</v>
      </c>
      <c r="O18" s="68">
        <f t="shared" si="2"/>
        <v>36.379443585780528</v>
      </c>
      <c r="P18" s="69"/>
    </row>
    <row r="19" spans="1:119" ht="15.6">
      <c r="A19" s="70" t="s">
        <v>33</v>
      </c>
      <c r="B19" s="71"/>
      <c r="C19" s="72"/>
      <c r="D19" s="73">
        <f t="shared" ref="D19:M19" si="6">SUM(D20:D20)</f>
        <v>20683</v>
      </c>
      <c r="E19" s="73">
        <f t="shared" si="6"/>
        <v>0</v>
      </c>
      <c r="F19" s="73">
        <f t="shared" si="6"/>
        <v>0</v>
      </c>
      <c r="G19" s="73">
        <f t="shared" si="6"/>
        <v>0</v>
      </c>
      <c r="H19" s="73">
        <f t="shared" si="6"/>
        <v>0</v>
      </c>
      <c r="I19" s="73">
        <f t="shared" si="6"/>
        <v>0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0</v>
      </c>
      <c r="N19" s="73">
        <f t="shared" si="1"/>
        <v>20683</v>
      </c>
      <c r="O19" s="75">
        <f t="shared" si="2"/>
        <v>15.983771251931994</v>
      </c>
      <c r="P19" s="69"/>
    </row>
    <row r="20" spans="1:119" ht="15.6" thickBot="1">
      <c r="A20" s="64"/>
      <c r="B20" s="65">
        <v>572</v>
      </c>
      <c r="C20" s="66" t="s">
        <v>59</v>
      </c>
      <c r="D20" s="67">
        <v>20683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20683</v>
      </c>
      <c r="O20" s="68">
        <f t="shared" si="2"/>
        <v>15.983771251931994</v>
      </c>
      <c r="P20" s="69"/>
    </row>
    <row r="21" spans="1:119" ht="16.2" thickBot="1">
      <c r="A21" s="77" t="s">
        <v>10</v>
      </c>
      <c r="B21" s="78"/>
      <c r="C21" s="79"/>
      <c r="D21" s="80">
        <f>SUM(D5,D10,D15,D17,D19)</f>
        <v>843237</v>
      </c>
      <c r="E21" s="80">
        <f t="shared" ref="E21:M21" si="7">SUM(E5,E10,E15,E17,E19)</f>
        <v>47075</v>
      </c>
      <c r="F21" s="80">
        <f t="shared" si="7"/>
        <v>0</v>
      </c>
      <c r="G21" s="80">
        <f t="shared" si="7"/>
        <v>0</v>
      </c>
      <c r="H21" s="80">
        <f t="shared" si="7"/>
        <v>0</v>
      </c>
      <c r="I21" s="80">
        <f t="shared" si="7"/>
        <v>487904</v>
      </c>
      <c r="J21" s="80">
        <f t="shared" si="7"/>
        <v>0</v>
      </c>
      <c r="K21" s="80">
        <f t="shared" si="7"/>
        <v>0</v>
      </c>
      <c r="L21" s="80">
        <f t="shared" si="7"/>
        <v>0</v>
      </c>
      <c r="M21" s="80">
        <f t="shared" si="7"/>
        <v>0</v>
      </c>
      <c r="N21" s="80">
        <f t="shared" si="1"/>
        <v>1378216</v>
      </c>
      <c r="O21" s="81">
        <f t="shared" si="2"/>
        <v>1065.0819165378671</v>
      </c>
      <c r="P21" s="62"/>
      <c r="Q21" s="82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</row>
    <row r="22" spans="1:119">
      <c r="A22" s="84"/>
      <c r="B22" s="85"/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</row>
    <row r="23" spans="1:119">
      <c r="A23" s="88"/>
      <c r="B23" s="89"/>
      <c r="C23" s="89"/>
      <c r="D23" s="90"/>
      <c r="E23" s="90"/>
      <c r="F23" s="90"/>
      <c r="G23" s="90"/>
      <c r="H23" s="90"/>
      <c r="I23" s="90"/>
      <c r="J23" s="90"/>
      <c r="K23" s="90"/>
      <c r="L23" s="178" t="s">
        <v>60</v>
      </c>
      <c r="M23" s="178"/>
      <c r="N23" s="178"/>
      <c r="O23" s="91">
        <v>1294</v>
      </c>
    </row>
    <row r="24" spans="1:119">
      <c r="A24" s="179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1"/>
    </row>
    <row r="25" spans="1:119" ht="15.75" customHeight="1" thickBot="1">
      <c r="A25" s="182" t="s">
        <v>37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4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54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361739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361739</v>
      </c>
      <c r="O5" s="30">
        <f t="shared" ref="O5:O25" si="2">(N5/O$27)</f>
        <v>275.29604261796044</v>
      </c>
      <c r="P5" s="6"/>
    </row>
    <row r="6" spans="1:133">
      <c r="A6" s="12"/>
      <c r="B6" s="42">
        <v>511</v>
      </c>
      <c r="C6" s="19" t="s">
        <v>19</v>
      </c>
      <c r="D6" s="43">
        <v>23253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23253</v>
      </c>
      <c r="O6" s="44">
        <f t="shared" si="2"/>
        <v>17.696347031963469</v>
      </c>
      <c r="P6" s="9"/>
    </row>
    <row r="7" spans="1:133">
      <c r="A7" s="12"/>
      <c r="B7" s="42">
        <v>513</v>
      </c>
      <c r="C7" s="19" t="s">
        <v>20</v>
      </c>
      <c r="D7" s="43">
        <v>222024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222024</v>
      </c>
      <c r="O7" s="44">
        <f t="shared" si="2"/>
        <v>168.96803652968038</v>
      </c>
      <c r="P7" s="9"/>
    </row>
    <row r="8" spans="1:133">
      <c r="A8" s="12"/>
      <c r="B8" s="42">
        <v>515</v>
      </c>
      <c r="C8" s="19" t="s">
        <v>21</v>
      </c>
      <c r="D8" s="43">
        <v>34276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34276</v>
      </c>
      <c r="O8" s="44">
        <f t="shared" si="2"/>
        <v>26.085235920852359</v>
      </c>
      <c r="P8" s="9"/>
    </row>
    <row r="9" spans="1:133">
      <c r="A9" s="12"/>
      <c r="B9" s="42">
        <v>519</v>
      </c>
      <c r="C9" s="19" t="s">
        <v>22</v>
      </c>
      <c r="D9" s="43">
        <v>82186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82186</v>
      </c>
      <c r="O9" s="44">
        <f t="shared" si="2"/>
        <v>62.546423135464231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SUM(D11:D15)</f>
        <v>457915</v>
      </c>
      <c r="E10" s="29">
        <f t="shared" si="3"/>
        <v>6497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464412</v>
      </c>
      <c r="O10" s="41">
        <f t="shared" si="2"/>
        <v>353.4337899543379</v>
      </c>
      <c r="P10" s="10"/>
    </row>
    <row r="11" spans="1:133">
      <c r="A11" s="12"/>
      <c r="B11" s="42">
        <v>521</v>
      </c>
      <c r="C11" s="19" t="s">
        <v>24</v>
      </c>
      <c r="D11" s="43">
        <v>370011</v>
      </c>
      <c r="E11" s="43">
        <v>6497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376508</v>
      </c>
      <c r="O11" s="44">
        <f t="shared" si="2"/>
        <v>286.53576864535768</v>
      </c>
      <c r="P11" s="9"/>
    </row>
    <row r="12" spans="1:133">
      <c r="A12" s="12"/>
      <c r="B12" s="42">
        <v>522</v>
      </c>
      <c r="C12" s="19" t="s">
        <v>25</v>
      </c>
      <c r="D12" s="43">
        <v>71071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71071</v>
      </c>
      <c r="O12" s="44">
        <f t="shared" si="2"/>
        <v>54.087519025875189</v>
      </c>
      <c r="P12" s="9"/>
    </row>
    <row r="13" spans="1:133">
      <c r="A13" s="12"/>
      <c r="B13" s="42">
        <v>524</v>
      </c>
      <c r="C13" s="19" t="s">
        <v>47</v>
      </c>
      <c r="D13" s="43">
        <v>1213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1213</v>
      </c>
      <c r="O13" s="44">
        <f t="shared" si="2"/>
        <v>0.92313546423135462</v>
      </c>
      <c r="P13" s="9"/>
    </row>
    <row r="14" spans="1:133">
      <c r="A14" s="12"/>
      <c r="B14" s="42">
        <v>525</v>
      </c>
      <c r="C14" s="19" t="s">
        <v>26</v>
      </c>
      <c r="D14" s="43">
        <v>495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495</v>
      </c>
      <c r="O14" s="44">
        <f t="shared" si="2"/>
        <v>0.37671232876712329</v>
      </c>
      <c r="P14" s="9"/>
    </row>
    <row r="15" spans="1:133">
      <c r="A15" s="12"/>
      <c r="B15" s="42">
        <v>529</v>
      </c>
      <c r="C15" s="19" t="s">
        <v>27</v>
      </c>
      <c r="D15" s="43">
        <v>15125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15125</v>
      </c>
      <c r="O15" s="44">
        <f t="shared" si="2"/>
        <v>11.510654490106544</v>
      </c>
      <c r="P15" s="9"/>
    </row>
    <row r="16" spans="1:133" ht="15.6">
      <c r="A16" s="26" t="s">
        <v>28</v>
      </c>
      <c r="B16" s="27"/>
      <c r="C16" s="28"/>
      <c r="D16" s="29">
        <f t="shared" ref="D16:M16" si="4">SUM(D17:D18)</f>
        <v>0</v>
      </c>
      <c r="E16" s="29">
        <f t="shared" si="4"/>
        <v>66530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565441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631971</v>
      </c>
      <c r="O16" s="41">
        <f t="shared" si="2"/>
        <v>480.95205479452056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565441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565441</v>
      </c>
      <c r="O17" s="44">
        <f t="shared" si="2"/>
        <v>430.32039573820396</v>
      </c>
      <c r="P17" s="9"/>
    </row>
    <row r="18" spans="1:119">
      <c r="A18" s="12"/>
      <c r="B18" s="42">
        <v>538</v>
      </c>
      <c r="C18" s="19" t="s">
        <v>30</v>
      </c>
      <c r="D18" s="43">
        <v>0</v>
      </c>
      <c r="E18" s="43">
        <v>66530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66530</v>
      </c>
      <c r="O18" s="44">
        <f t="shared" si="2"/>
        <v>50.631659056316593</v>
      </c>
      <c r="P18" s="9"/>
    </row>
    <row r="19" spans="1:119" ht="15.6">
      <c r="A19" s="26" t="s">
        <v>31</v>
      </c>
      <c r="B19" s="27"/>
      <c r="C19" s="28"/>
      <c r="D19" s="29">
        <f t="shared" ref="D19:M19" si="5">SUM(D20:D20)</f>
        <v>0</v>
      </c>
      <c r="E19" s="29">
        <f t="shared" si="5"/>
        <v>82906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82906</v>
      </c>
      <c r="O19" s="41">
        <f t="shared" si="2"/>
        <v>63.094368340943682</v>
      </c>
      <c r="P19" s="10"/>
    </row>
    <row r="20" spans="1:119">
      <c r="A20" s="12"/>
      <c r="B20" s="42">
        <v>541</v>
      </c>
      <c r="C20" s="19" t="s">
        <v>32</v>
      </c>
      <c r="D20" s="43">
        <v>0</v>
      </c>
      <c r="E20" s="43">
        <v>82906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82906</v>
      </c>
      <c r="O20" s="44">
        <f t="shared" si="2"/>
        <v>63.094368340943682</v>
      </c>
      <c r="P20" s="9"/>
    </row>
    <row r="21" spans="1:119" ht="15.6">
      <c r="A21" s="26" t="s">
        <v>33</v>
      </c>
      <c r="B21" s="27"/>
      <c r="C21" s="28"/>
      <c r="D21" s="29">
        <f t="shared" ref="D21:M21" si="6">SUM(D22:D22)</f>
        <v>20802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20802</v>
      </c>
      <c r="O21" s="41">
        <f t="shared" si="2"/>
        <v>15.831050228310502</v>
      </c>
      <c r="P21" s="9"/>
    </row>
    <row r="22" spans="1:119">
      <c r="A22" s="12"/>
      <c r="B22" s="42">
        <v>572</v>
      </c>
      <c r="C22" s="19" t="s">
        <v>34</v>
      </c>
      <c r="D22" s="43">
        <v>20802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20802</v>
      </c>
      <c r="O22" s="44">
        <f t="shared" si="2"/>
        <v>15.831050228310502</v>
      </c>
      <c r="P22" s="9"/>
    </row>
    <row r="23" spans="1:119" ht="15.6">
      <c r="A23" s="26" t="s">
        <v>41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17373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17373</v>
      </c>
      <c r="O23" s="41">
        <f t="shared" si="2"/>
        <v>13.221461187214611</v>
      </c>
      <c r="P23" s="9"/>
    </row>
    <row r="24" spans="1:119" ht="15.6" thickBot="1">
      <c r="A24" s="12"/>
      <c r="B24" s="42">
        <v>581</v>
      </c>
      <c r="C24" s="19" t="s">
        <v>42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17373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17373</v>
      </c>
      <c r="O24" s="44">
        <f t="shared" si="2"/>
        <v>13.221461187214611</v>
      </c>
      <c r="P24" s="9"/>
    </row>
    <row r="25" spans="1:119" ht="16.2" thickBot="1">
      <c r="A25" s="13" t="s">
        <v>10</v>
      </c>
      <c r="B25" s="21"/>
      <c r="C25" s="20"/>
      <c r="D25" s="14">
        <f>SUM(D5,D10,D16,D19,D21,D23)</f>
        <v>840456</v>
      </c>
      <c r="E25" s="14">
        <f t="shared" ref="E25:M25" si="8">SUM(E5,E10,E16,E19,E21,E23)</f>
        <v>155933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582814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1579203</v>
      </c>
      <c r="O25" s="35">
        <f t="shared" si="2"/>
        <v>1201.8287671232877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4" t="s">
        <v>55</v>
      </c>
      <c r="M27" s="164"/>
      <c r="N27" s="164"/>
      <c r="O27" s="39">
        <v>1314</v>
      </c>
    </row>
    <row r="28" spans="1:119">
      <c r="A28" s="165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3"/>
    </row>
    <row r="29" spans="1:119" ht="15.75" customHeight="1" thickBot="1">
      <c r="A29" s="166" t="s">
        <v>37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46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412594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412594</v>
      </c>
      <c r="O5" s="30">
        <f t="shared" ref="O5:O26" si="2">(N5/O$28)</f>
        <v>312.8081880212282</v>
      </c>
      <c r="P5" s="6"/>
    </row>
    <row r="6" spans="1:133">
      <c r="A6" s="12"/>
      <c r="B6" s="42">
        <v>511</v>
      </c>
      <c r="C6" s="19" t="s">
        <v>19</v>
      </c>
      <c r="D6" s="43">
        <v>23898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23898</v>
      </c>
      <c r="O6" s="44">
        <f t="shared" si="2"/>
        <v>18.118271417740711</v>
      </c>
      <c r="P6" s="9"/>
    </row>
    <row r="7" spans="1:133">
      <c r="A7" s="12"/>
      <c r="B7" s="42">
        <v>513</v>
      </c>
      <c r="C7" s="19" t="s">
        <v>20</v>
      </c>
      <c r="D7" s="43">
        <v>208440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208440</v>
      </c>
      <c r="O7" s="44">
        <f t="shared" si="2"/>
        <v>158.02880970432145</v>
      </c>
      <c r="P7" s="9"/>
    </row>
    <row r="8" spans="1:133">
      <c r="A8" s="12"/>
      <c r="B8" s="42">
        <v>515</v>
      </c>
      <c r="C8" s="19" t="s">
        <v>21</v>
      </c>
      <c r="D8" s="43">
        <v>51799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51799</v>
      </c>
      <c r="O8" s="44">
        <f t="shared" si="2"/>
        <v>39.271417740712664</v>
      </c>
      <c r="P8" s="9"/>
    </row>
    <row r="9" spans="1:133">
      <c r="A9" s="12"/>
      <c r="B9" s="42">
        <v>519</v>
      </c>
      <c r="C9" s="19" t="s">
        <v>22</v>
      </c>
      <c r="D9" s="43">
        <v>128457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128457</v>
      </c>
      <c r="O9" s="44">
        <f t="shared" si="2"/>
        <v>97.389689158453379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SUM(D11:D14)</f>
        <v>447714</v>
      </c>
      <c r="E10" s="29">
        <f t="shared" si="3"/>
        <v>7116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454830</v>
      </c>
      <c r="O10" s="41">
        <f t="shared" si="2"/>
        <v>344.82941622441245</v>
      </c>
      <c r="P10" s="10"/>
    </row>
    <row r="11" spans="1:133">
      <c r="A11" s="12"/>
      <c r="B11" s="42">
        <v>521</v>
      </c>
      <c r="C11" s="19" t="s">
        <v>24</v>
      </c>
      <c r="D11" s="43">
        <v>345206</v>
      </c>
      <c r="E11" s="43">
        <v>7116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352322</v>
      </c>
      <c r="O11" s="44">
        <f t="shared" si="2"/>
        <v>267.11296436694465</v>
      </c>
      <c r="P11" s="9"/>
    </row>
    <row r="12" spans="1:133">
      <c r="A12" s="12"/>
      <c r="B12" s="42">
        <v>522</v>
      </c>
      <c r="C12" s="19" t="s">
        <v>25</v>
      </c>
      <c r="D12" s="43">
        <v>83560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83560</v>
      </c>
      <c r="O12" s="44">
        <f t="shared" si="2"/>
        <v>63.351023502653526</v>
      </c>
      <c r="P12" s="9"/>
    </row>
    <row r="13" spans="1:133">
      <c r="A13" s="12"/>
      <c r="B13" s="42">
        <v>524</v>
      </c>
      <c r="C13" s="19" t="s">
        <v>47</v>
      </c>
      <c r="D13" s="43">
        <v>1508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1508</v>
      </c>
      <c r="O13" s="44">
        <f t="shared" si="2"/>
        <v>1.1432903714935558</v>
      </c>
      <c r="P13" s="9"/>
    </row>
    <row r="14" spans="1:133">
      <c r="A14" s="12"/>
      <c r="B14" s="42">
        <v>529</v>
      </c>
      <c r="C14" s="19" t="s">
        <v>27</v>
      </c>
      <c r="D14" s="43">
        <v>17440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17440</v>
      </c>
      <c r="O14" s="44">
        <f t="shared" si="2"/>
        <v>13.222137983320698</v>
      </c>
      <c r="P14" s="9"/>
    </row>
    <row r="15" spans="1:133" ht="15.6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94890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536133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631023</v>
      </c>
      <c r="O15" s="41">
        <f t="shared" si="2"/>
        <v>478.41015921152388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536133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536133</v>
      </c>
      <c r="O16" s="44">
        <f t="shared" si="2"/>
        <v>406.46929492039425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94890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94890</v>
      </c>
      <c r="O17" s="44">
        <f t="shared" si="2"/>
        <v>71.940864291129643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125135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125135</v>
      </c>
      <c r="O18" s="41">
        <f t="shared" si="2"/>
        <v>94.871114480667174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125135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125135</v>
      </c>
      <c r="O19" s="44">
        <f t="shared" si="2"/>
        <v>94.871114480667174</v>
      </c>
      <c r="P19" s="9"/>
    </row>
    <row r="20" spans="1:119" ht="15.6">
      <c r="A20" s="26" t="s">
        <v>39</v>
      </c>
      <c r="B20" s="27"/>
      <c r="C20" s="28"/>
      <c r="D20" s="29">
        <f t="shared" ref="D20:M20" si="6">SUM(D21:D21)</f>
        <v>419747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419747</v>
      </c>
      <c r="O20" s="41">
        <f t="shared" si="2"/>
        <v>318.2312357846854</v>
      </c>
      <c r="P20" s="10"/>
    </row>
    <row r="21" spans="1:119">
      <c r="A21" s="45"/>
      <c r="B21" s="46">
        <v>554</v>
      </c>
      <c r="C21" s="47" t="s">
        <v>40</v>
      </c>
      <c r="D21" s="43">
        <v>419747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419747</v>
      </c>
      <c r="O21" s="44">
        <f t="shared" si="2"/>
        <v>318.2312357846854</v>
      </c>
      <c r="P21" s="9"/>
    </row>
    <row r="22" spans="1:119" ht="15.6">
      <c r="A22" s="26" t="s">
        <v>33</v>
      </c>
      <c r="B22" s="27"/>
      <c r="C22" s="28"/>
      <c r="D22" s="29">
        <f t="shared" ref="D22:M22" si="7">SUM(D23:D23)</f>
        <v>8459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8459</v>
      </c>
      <c r="O22" s="41">
        <f t="shared" si="2"/>
        <v>6.4131918119787716</v>
      </c>
      <c r="P22" s="9"/>
    </row>
    <row r="23" spans="1:119">
      <c r="A23" s="12"/>
      <c r="B23" s="42">
        <v>572</v>
      </c>
      <c r="C23" s="19" t="s">
        <v>34</v>
      </c>
      <c r="D23" s="43">
        <v>8459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8459</v>
      </c>
      <c r="O23" s="44">
        <f t="shared" si="2"/>
        <v>6.4131918119787716</v>
      </c>
      <c r="P23" s="9"/>
    </row>
    <row r="24" spans="1:119" ht="15.6">
      <c r="A24" s="26" t="s">
        <v>41</v>
      </c>
      <c r="B24" s="27"/>
      <c r="C24" s="28"/>
      <c r="D24" s="29">
        <f t="shared" ref="D24:M24" si="8">SUM(D25:D25)</f>
        <v>180000</v>
      </c>
      <c r="E24" s="29">
        <f t="shared" si="8"/>
        <v>28437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23641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232078</v>
      </c>
      <c r="O24" s="41">
        <f t="shared" si="2"/>
        <v>175.9499620924943</v>
      </c>
      <c r="P24" s="9"/>
    </row>
    <row r="25" spans="1:119" ht="15.6" thickBot="1">
      <c r="A25" s="12"/>
      <c r="B25" s="42">
        <v>581</v>
      </c>
      <c r="C25" s="19" t="s">
        <v>42</v>
      </c>
      <c r="D25" s="43">
        <v>180000</v>
      </c>
      <c r="E25" s="43">
        <v>28437</v>
      </c>
      <c r="F25" s="43">
        <v>0</v>
      </c>
      <c r="G25" s="43">
        <v>0</v>
      </c>
      <c r="H25" s="43">
        <v>0</v>
      </c>
      <c r="I25" s="43">
        <v>23641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232078</v>
      </c>
      <c r="O25" s="44">
        <f t="shared" si="2"/>
        <v>175.9499620924943</v>
      </c>
      <c r="P25" s="9"/>
    </row>
    <row r="26" spans="1:119" ht="16.2" thickBot="1">
      <c r="A26" s="13" t="s">
        <v>10</v>
      </c>
      <c r="B26" s="21"/>
      <c r="C26" s="20"/>
      <c r="D26" s="14">
        <f>SUM(D5,D10,D15,D18,D20,D22,D24)</f>
        <v>1468514</v>
      </c>
      <c r="E26" s="14">
        <f t="shared" ref="E26:M26" si="9">SUM(E5,E10,E15,E18,E20,E22,E24)</f>
        <v>255578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559774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2283866</v>
      </c>
      <c r="O26" s="35">
        <f t="shared" si="2"/>
        <v>1731.5132676269902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4" t="s">
        <v>48</v>
      </c>
      <c r="M28" s="164"/>
      <c r="N28" s="164"/>
      <c r="O28" s="39">
        <v>1319</v>
      </c>
    </row>
    <row r="29" spans="1:119">
      <c r="A29" s="165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3"/>
    </row>
    <row r="30" spans="1:119" ht="15.75" customHeight="1" thickBot="1">
      <c r="A30" s="166" t="s">
        <v>37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470608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470608</v>
      </c>
      <c r="O5" s="30">
        <f t="shared" ref="O5:O25" si="2">(N5/O$27)</f>
        <v>354.37349397590361</v>
      </c>
      <c r="P5" s="6"/>
    </row>
    <row r="6" spans="1:133">
      <c r="A6" s="12"/>
      <c r="B6" s="42">
        <v>511</v>
      </c>
      <c r="C6" s="19" t="s">
        <v>19</v>
      </c>
      <c r="D6" s="43">
        <v>23575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23575</v>
      </c>
      <c r="O6" s="44">
        <f t="shared" si="2"/>
        <v>17.752259036144579</v>
      </c>
      <c r="P6" s="9"/>
    </row>
    <row r="7" spans="1:133">
      <c r="A7" s="12"/>
      <c r="B7" s="42">
        <v>513</v>
      </c>
      <c r="C7" s="19" t="s">
        <v>20</v>
      </c>
      <c r="D7" s="43">
        <v>257885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257885</v>
      </c>
      <c r="O7" s="44">
        <f t="shared" si="2"/>
        <v>194.19051204819277</v>
      </c>
      <c r="P7" s="9"/>
    </row>
    <row r="8" spans="1:133">
      <c r="A8" s="12"/>
      <c r="B8" s="42">
        <v>515</v>
      </c>
      <c r="C8" s="19" t="s">
        <v>21</v>
      </c>
      <c r="D8" s="43">
        <v>54947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54947</v>
      </c>
      <c r="O8" s="44">
        <f t="shared" si="2"/>
        <v>41.375753012048193</v>
      </c>
      <c r="P8" s="9"/>
    </row>
    <row r="9" spans="1:133">
      <c r="A9" s="12"/>
      <c r="B9" s="42">
        <v>519</v>
      </c>
      <c r="C9" s="19" t="s">
        <v>22</v>
      </c>
      <c r="D9" s="43">
        <v>134201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134201</v>
      </c>
      <c r="O9" s="44">
        <f t="shared" si="2"/>
        <v>101.05496987951807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SUM(D11:D13)</f>
        <v>557228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557228</v>
      </c>
      <c r="O10" s="41">
        <f t="shared" si="2"/>
        <v>419.59939759036143</v>
      </c>
      <c r="P10" s="10"/>
    </row>
    <row r="11" spans="1:133">
      <c r="A11" s="12"/>
      <c r="B11" s="42">
        <v>521</v>
      </c>
      <c r="C11" s="19" t="s">
        <v>24</v>
      </c>
      <c r="D11" s="43">
        <v>438273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438273</v>
      </c>
      <c r="O11" s="44">
        <f t="shared" si="2"/>
        <v>330.02484939759034</v>
      </c>
      <c r="P11" s="9"/>
    </row>
    <row r="12" spans="1:133">
      <c r="A12" s="12"/>
      <c r="B12" s="42">
        <v>522</v>
      </c>
      <c r="C12" s="19" t="s">
        <v>25</v>
      </c>
      <c r="D12" s="43">
        <v>94469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94469</v>
      </c>
      <c r="O12" s="44">
        <f t="shared" si="2"/>
        <v>71.136295180722897</v>
      </c>
      <c r="P12" s="9"/>
    </row>
    <row r="13" spans="1:133">
      <c r="A13" s="12"/>
      <c r="B13" s="42">
        <v>529</v>
      </c>
      <c r="C13" s="19" t="s">
        <v>27</v>
      </c>
      <c r="D13" s="43">
        <v>24486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24486</v>
      </c>
      <c r="O13" s="44">
        <f t="shared" si="2"/>
        <v>18.438253012048193</v>
      </c>
      <c r="P13" s="9"/>
    </row>
    <row r="14" spans="1:133" ht="15.6">
      <c r="A14" s="26" t="s">
        <v>28</v>
      </c>
      <c r="B14" s="27"/>
      <c r="C14" s="28"/>
      <c r="D14" s="29">
        <f t="shared" ref="D14:M14" si="4">SUM(D15:D16)</f>
        <v>0</v>
      </c>
      <c r="E14" s="29">
        <f t="shared" si="4"/>
        <v>62966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536251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599217</v>
      </c>
      <c r="O14" s="41">
        <f t="shared" si="2"/>
        <v>451.21762048192772</v>
      </c>
      <c r="P14" s="10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536251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536251</v>
      </c>
      <c r="O15" s="44">
        <f t="shared" si="2"/>
        <v>403.80346385542168</v>
      </c>
      <c r="P15" s="9"/>
    </row>
    <row r="16" spans="1:133">
      <c r="A16" s="12"/>
      <c r="B16" s="42">
        <v>538</v>
      </c>
      <c r="C16" s="19" t="s">
        <v>30</v>
      </c>
      <c r="D16" s="43">
        <v>0</v>
      </c>
      <c r="E16" s="43">
        <v>62966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62966</v>
      </c>
      <c r="O16" s="44">
        <f t="shared" si="2"/>
        <v>47.414156626506021</v>
      </c>
      <c r="P16" s="9"/>
    </row>
    <row r="17" spans="1:119" ht="15.6">
      <c r="A17" s="26" t="s">
        <v>31</v>
      </c>
      <c r="B17" s="27"/>
      <c r="C17" s="28"/>
      <c r="D17" s="29">
        <f t="shared" ref="D17:M17" si="5">SUM(D18:D18)</f>
        <v>0</v>
      </c>
      <c r="E17" s="29">
        <f t="shared" si="5"/>
        <v>70680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70680</v>
      </c>
      <c r="O17" s="41">
        <f t="shared" si="2"/>
        <v>53.222891566265062</v>
      </c>
      <c r="P17" s="10"/>
    </row>
    <row r="18" spans="1:119">
      <c r="A18" s="12"/>
      <c r="B18" s="42">
        <v>541</v>
      </c>
      <c r="C18" s="19" t="s">
        <v>32</v>
      </c>
      <c r="D18" s="43">
        <v>0</v>
      </c>
      <c r="E18" s="43">
        <v>70680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70680</v>
      </c>
      <c r="O18" s="44">
        <f t="shared" si="2"/>
        <v>53.222891566265062</v>
      </c>
      <c r="P18" s="9"/>
    </row>
    <row r="19" spans="1:119" ht="15.6">
      <c r="A19" s="26" t="s">
        <v>39</v>
      </c>
      <c r="B19" s="27"/>
      <c r="C19" s="28"/>
      <c r="D19" s="29">
        <f t="shared" ref="D19:M19" si="6">SUM(D20:D20)</f>
        <v>231210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231210</v>
      </c>
      <c r="O19" s="41">
        <f t="shared" si="2"/>
        <v>174.10391566265059</v>
      </c>
      <c r="P19" s="10"/>
    </row>
    <row r="20" spans="1:119">
      <c r="A20" s="45"/>
      <c r="B20" s="46">
        <v>554</v>
      </c>
      <c r="C20" s="47" t="s">
        <v>40</v>
      </c>
      <c r="D20" s="43">
        <v>231210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231210</v>
      </c>
      <c r="O20" s="44">
        <f t="shared" si="2"/>
        <v>174.10391566265059</v>
      </c>
      <c r="P20" s="9"/>
    </row>
    <row r="21" spans="1:119" ht="15.6">
      <c r="A21" s="26" t="s">
        <v>33</v>
      </c>
      <c r="B21" s="27"/>
      <c r="C21" s="28"/>
      <c r="D21" s="29">
        <f t="shared" ref="D21:M21" si="7">SUM(D22:D22)</f>
        <v>11156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11156</v>
      </c>
      <c r="O21" s="41">
        <f t="shared" si="2"/>
        <v>8.4006024096385534</v>
      </c>
      <c r="P21" s="9"/>
    </row>
    <row r="22" spans="1:119">
      <c r="A22" s="12"/>
      <c r="B22" s="42">
        <v>572</v>
      </c>
      <c r="C22" s="19" t="s">
        <v>34</v>
      </c>
      <c r="D22" s="43">
        <v>11156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11156</v>
      </c>
      <c r="O22" s="44">
        <f t="shared" si="2"/>
        <v>8.4006024096385534</v>
      </c>
      <c r="P22" s="9"/>
    </row>
    <row r="23" spans="1:119" ht="15.6">
      <c r="A23" s="26" t="s">
        <v>41</v>
      </c>
      <c r="B23" s="27"/>
      <c r="C23" s="28"/>
      <c r="D23" s="29">
        <f t="shared" ref="D23:M23" si="8">SUM(D24:D24)</f>
        <v>25000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25000</v>
      </c>
      <c r="O23" s="41">
        <f t="shared" si="2"/>
        <v>18.825301204819276</v>
      </c>
      <c r="P23" s="9"/>
    </row>
    <row r="24" spans="1:119" ht="15.6" thickBot="1">
      <c r="A24" s="12"/>
      <c r="B24" s="42">
        <v>581</v>
      </c>
      <c r="C24" s="19" t="s">
        <v>42</v>
      </c>
      <c r="D24" s="43">
        <v>25000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25000</v>
      </c>
      <c r="O24" s="44">
        <f t="shared" si="2"/>
        <v>18.825301204819276</v>
      </c>
      <c r="P24" s="9"/>
    </row>
    <row r="25" spans="1:119" ht="16.2" thickBot="1">
      <c r="A25" s="13" t="s">
        <v>10</v>
      </c>
      <c r="B25" s="21"/>
      <c r="C25" s="20"/>
      <c r="D25" s="14">
        <f>SUM(D5,D10,D14,D17,D19,D21,D23)</f>
        <v>1295202</v>
      </c>
      <c r="E25" s="14">
        <f t="shared" ref="E25:M25" si="9">SUM(E5,E10,E14,E17,E19,E21,E23)</f>
        <v>133646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536251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1965099</v>
      </c>
      <c r="O25" s="35">
        <f t="shared" si="2"/>
        <v>1479.7432228915663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4" t="s">
        <v>43</v>
      </c>
      <c r="M27" s="164"/>
      <c r="N27" s="164"/>
      <c r="O27" s="39">
        <v>1328</v>
      </c>
    </row>
    <row r="28" spans="1:119">
      <c r="A28" s="165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3"/>
    </row>
    <row r="29" spans="1:119" ht="15.75" customHeight="1" thickBot="1">
      <c r="A29" s="166" t="s">
        <v>37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44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520217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520217</v>
      </c>
      <c r="O5" s="30">
        <f t="shared" ref="O5:O21" si="2">(N5/O$23)</f>
        <v>392.61660377358493</v>
      </c>
      <c r="P5" s="6"/>
    </row>
    <row r="6" spans="1:133">
      <c r="A6" s="12"/>
      <c r="B6" s="42">
        <v>511</v>
      </c>
      <c r="C6" s="19" t="s">
        <v>19</v>
      </c>
      <c r="D6" s="43">
        <v>23898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23898</v>
      </c>
      <c r="O6" s="44">
        <f t="shared" si="2"/>
        <v>18.03622641509434</v>
      </c>
      <c r="P6" s="9"/>
    </row>
    <row r="7" spans="1:133">
      <c r="A7" s="12"/>
      <c r="B7" s="42">
        <v>513</v>
      </c>
      <c r="C7" s="19" t="s">
        <v>20</v>
      </c>
      <c r="D7" s="43">
        <v>267276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267276</v>
      </c>
      <c r="O7" s="44">
        <f t="shared" si="2"/>
        <v>201.7177358490566</v>
      </c>
      <c r="P7" s="9"/>
    </row>
    <row r="8" spans="1:133">
      <c r="A8" s="12"/>
      <c r="B8" s="42">
        <v>515</v>
      </c>
      <c r="C8" s="19" t="s">
        <v>21</v>
      </c>
      <c r="D8" s="43">
        <v>76582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76582</v>
      </c>
      <c r="O8" s="44">
        <f t="shared" si="2"/>
        <v>57.7977358490566</v>
      </c>
      <c r="P8" s="9"/>
    </row>
    <row r="9" spans="1:133">
      <c r="A9" s="12"/>
      <c r="B9" s="42">
        <v>519</v>
      </c>
      <c r="C9" s="19" t="s">
        <v>22</v>
      </c>
      <c r="D9" s="43">
        <v>152461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152461</v>
      </c>
      <c r="O9" s="44">
        <f t="shared" si="2"/>
        <v>115.06490566037736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SUM(D11:D13)</f>
        <v>526082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526082</v>
      </c>
      <c r="O10" s="41">
        <f t="shared" si="2"/>
        <v>397.0430188679245</v>
      </c>
      <c r="P10" s="10"/>
    </row>
    <row r="11" spans="1:133">
      <c r="A11" s="12"/>
      <c r="B11" s="42">
        <v>521</v>
      </c>
      <c r="C11" s="19" t="s">
        <v>24</v>
      </c>
      <c r="D11" s="43">
        <v>424688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424688</v>
      </c>
      <c r="O11" s="44">
        <f t="shared" si="2"/>
        <v>320.51924528301885</v>
      </c>
      <c r="P11" s="9"/>
    </row>
    <row r="12" spans="1:133">
      <c r="A12" s="12"/>
      <c r="B12" s="42">
        <v>522</v>
      </c>
      <c r="C12" s="19" t="s">
        <v>25</v>
      </c>
      <c r="D12" s="43">
        <v>87924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87924</v>
      </c>
      <c r="O12" s="44">
        <f t="shared" si="2"/>
        <v>66.35773584905661</v>
      </c>
      <c r="P12" s="9"/>
    </row>
    <row r="13" spans="1:133">
      <c r="A13" s="12"/>
      <c r="B13" s="42">
        <v>529</v>
      </c>
      <c r="C13" s="19" t="s">
        <v>27</v>
      </c>
      <c r="D13" s="43">
        <v>13470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13470</v>
      </c>
      <c r="O13" s="44">
        <f t="shared" si="2"/>
        <v>10.166037735849057</v>
      </c>
      <c r="P13" s="9"/>
    </row>
    <row r="14" spans="1:133" ht="15.6">
      <c r="A14" s="26" t="s">
        <v>28</v>
      </c>
      <c r="B14" s="27"/>
      <c r="C14" s="28"/>
      <c r="D14" s="29">
        <f t="shared" ref="D14:M14" si="4">SUM(D15:D16)</f>
        <v>35944</v>
      </c>
      <c r="E14" s="29">
        <f t="shared" si="4"/>
        <v>66557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518195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620696</v>
      </c>
      <c r="O14" s="41">
        <f t="shared" si="2"/>
        <v>468.44981132075469</v>
      </c>
      <c r="P14" s="10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518195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518195</v>
      </c>
      <c r="O15" s="44">
        <f t="shared" si="2"/>
        <v>391.09056603773587</v>
      </c>
      <c r="P15" s="9"/>
    </row>
    <row r="16" spans="1:133">
      <c r="A16" s="12"/>
      <c r="B16" s="42">
        <v>538</v>
      </c>
      <c r="C16" s="19" t="s">
        <v>30</v>
      </c>
      <c r="D16" s="43">
        <v>35944</v>
      </c>
      <c r="E16" s="43">
        <v>66557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102501</v>
      </c>
      <c r="O16" s="44">
        <f t="shared" si="2"/>
        <v>77.359245283018865</v>
      </c>
      <c r="P16" s="9"/>
    </row>
    <row r="17" spans="1:119" ht="15.6">
      <c r="A17" s="26" t="s">
        <v>31</v>
      </c>
      <c r="B17" s="27"/>
      <c r="C17" s="28"/>
      <c r="D17" s="29">
        <f t="shared" ref="D17:M17" si="5">SUM(D18:D18)</f>
        <v>0</v>
      </c>
      <c r="E17" s="29">
        <f t="shared" si="5"/>
        <v>67428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67428</v>
      </c>
      <c r="O17" s="41">
        <f t="shared" si="2"/>
        <v>50.889056603773582</v>
      </c>
      <c r="P17" s="10"/>
    </row>
    <row r="18" spans="1:119">
      <c r="A18" s="12"/>
      <c r="B18" s="42">
        <v>541</v>
      </c>
      <c r="C18" s="19" t="s">
        <v>32</v>
      </c>
      <c r="D18" s="43">
        <v>0</v>
      </c>
      <c r="E18" s="43">
        <v>67428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67428</v>
      </c>
      <c r="O18" s="44">
        <f t="shared" si="2"/>
        <v>50.889056603773582</v>
      </c>
      <c r="P18" s="9"/>
    </row>
    <row r="19" spans="1:119" ht="15.6">
      <c r="A19" s="26" t="s">
        <v>33</v>
      </c>
      <c r="B19" s="27"/>
      <c r="C19" s="28"/>
      <c r="D19" s="29">
        <f t="shared" ref="D19:M19" si="6">SUM(D20:D20)</f>
        <v>40535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40535</v>
      </c>
      <c r="O19" s="41">
        <f t="shared" si="2"/>
        <v>30.59245283018868</v>
      </c>
      <c r="P19" s="9"/>
    </row>
    <row r="20" spans="1:119" ht="15.6" thickBot="1">
      <c r="A20" s="12"/>
      <c r="B20" s="42">
        <v>572</v>
      </c>
      <c r="C20" s="19" t="s">
        <v>34</v>
      </c>
      <c r="D20" s="43">
        <v>40535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40535</v>
      </c>
      <c r="O20" s="44">
        <f t="shared" si="2"/>
        <v>30.59245283018868</v>
      </c>
      <c r="P20" s="9"/>
    </row>
    <row r="21" spans="1:119" ht="16.2" thickBot="1">
      <c r="A21" s="13" t="s">
        <v>10</v>
      </c>
      <c r="B21" s="21"/>
      <c r="C21" s="20"/>
      <c r="D21" s="14">
        <f>SUM(D5,D10,D14,D17,D19)</f>
        <v>1122778</v>
      </c>
      <c r="E21" s="14">
        <f t="shared" ref="E21:M21" si="7">SUM(E5,E10,E14,E17,E19)</f>
        <v>133985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518195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1774958</v>
      </c>
      <c r="O21" s="35">
        <f t="shared" si="2"/>
        <v>1339.5909433962265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4" t="s">
        <v>45</v>
      </c>
      <c r="M23" s="164"/>
      <c r="N23" s="164"/>
      <c r="O23" s="39">
        <v>1325</v>
      </c>
    </row>
    <row r="24" spans="1:119">
      <c r="A24" s="165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3"/>
    </row>
    <row r="25" spans="1:119" ht="15.75" customHeight="1" thickBot="1">
      <c r="A25" s="166" t="s">
        <v>37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11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501987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501987</v>
      </c>
      <c r="O5" s="30">
        <f t="shared" ref="O5:O22" si="2">(N5/O$24)</f>
        <v>298.09204275534444</v>
      </c>
      <c r="P5" s="6"/>
    </row>
    <row r="6" spans="1:133">
      <c r="A6" s="12"/>
      <c r="B6" s="42">
        <v>511</v>
      </c>
      <c r="C6" s="19" t="s">
        <v>19</v>
      </c>
      <c r="D6" s="43">
        <v>23575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23575</v>
      </c>
      <c r="O6" s="44">
        <f t="shared" si="2"/>
        <v>13.999406175771972</v>
      </c>
      <c r="P6" s="9"/>
    </row>
    <row r="7" spans="1:133">
      <c r="A7" s="12"/>
      <c r="B7" s="42">
        <v>513</v>
      </c>
      <c r="C7" s="19" t="s">
        <v>20</v>
      </c>
      <c r="D7" s="43">
        <v>267217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267217</v>
      </c>
      <c r="O7" s="44">
        <f t="shared" si="2"/>
        <v>158.67992874109262</v>
      </c>
      <c r="P7" s="9"/>
    </row>
    <row r="8" spans="1:133">
      <c r="A8" s="12"/>
      <c r="B8" s="42">
        <v>515</v>
      </c>
      <c r="C8" s="19" t="s">
        <v>21</v>
      </c>
      <c r="D8" s="43">
        <v>75338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75338</v>
      </c>
      <c r="O8" s="44">
        <f t="shared" si="2"/>
        <v>44.7375296912114</v>
      </c>
      <c r="P8" s="9"/>
    </row>
    <row r="9" spans="1:133">
      <c r="A9" s="12"/>
      <c r="B9" s="42">
        <v>519</v>
      </c>
      <c r="C9" s="19" t="s">
        <v>22</v>
      </c>
      <c r="D9" s="43">
        <v>135857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135857</v>
      </c>
      <c r="O9" s="44">
        <f t="shared" si="2"/>
        <v>80.675178147268412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SUM(D11:D14)</f>
        <v>461736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461736</v>
      </c>
      <c r="O10" s="41">
        <f t="shared" si="2"/>
        <v>274.19002375296913</v>
      </c>
      <c r="P10" s="10"/>
    </row>
    <row r="11" spans="1:133">
      <c r="A11" s="12"/>
      <c r="B11" s="42">
        <v>521</v>
      </c>
      <c r="C11" s="19" t="s">
        <v>24</v>
      </c>
      <c r="D11" s="43">
        <v>361453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361453</v>
      </c>
      <c r="O11" s="44">
        <f t="shared" si="2"/>
        <v>214.6395486935867</v>
      </c>
      <c r="P11" s="9"/>
    </row>
    <row r="12" spans="1:133">
      <c r="A12" s="12"/>
      <c r="B12" s="42">
        <v>522</v>
      </c>
      <c r="C12" s="19" t="s">
        <v>25</v>
      </c>
      <c r="D12" s="43">
        <v>69431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69431</v>
      </c>
      <c r="O12" s="44">
        <f t="shared" si="2"/>
        <v>41.229809976247033</v>
      </c>
      <c r="P12" s="9"/>
    </row>
    <row r="13" spans="1:133">
      <c r="A13" s="12"/>
      <c r="B13" s="42">
        <v>525</v>
      </c>
      <c r="C13" s="19" t="s">
        <v>26</v>
      </c>
      <c r="D13" s="43">
        <v>17148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17148</v>
      </c>
      <c r="O13" s="44">
        <f t="shared" si="2"/>
        <v>10.18289786223278</v>
      </c>
      <c r="P13" s="9"/>
    </row>
    <row r="14" spans="1:133">
      <c r="A14" s="12"/>
      <c r="B14" s="42">
        <v>529</v>
      </c>
      <c r="C14" s="19" t="s">
        <v>27</v>
      </c>
      <c r="D14" s="43">
        <v>13704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13704</v>
      </c>
      <c r="O14" s="44">
        <f t="shared" si="2"/>
        <v>8.137767220902612</v>
      </c>
      <c r="P14" s="9"/>
    </row>
    <row r="15" spans="1:133" ht="15.6">
      <c r="A15" s="26" t="s">
        <v>28</v>
      </c>
      <c r="B15" s="27"/>
      <c r="C15" s="28"/>
      <c r="D15" s="29">
        <f t="shared" ref="D15:M15" si="4">SUM(D16:D17)</f>
        <v>87662</v>
      </c>
      <c r="E15" s="29">
        <f t="shared" si="4"/>
        <v>174259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571738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833659</v>
      </c>
      <c r="O15" s="41">
        <f t="shared" si="2"/>
        <v>495.04691211401428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571738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571738</v>
      </c>
      <c r="O16" s="44">
        <f t="shared" si="2"/>
        <v>339.51187648456056</v>
      </c>
      <c r="P16" s="9"/>
    </row>
    <row r="17" spans="1:119">
      <c r="A17" s="12"/>
      <c r="B17" s="42">
        <v>538</v>
      </c>
      <c r="C17" s="19" t="s">
        <v>30</v>
      </c>
      <c r="D17" s="43">
        <v>87662</v>
      </c>
      <c r="E17" s="43">
        <v>174259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261921</v>
      </c>
      <c r="O17" s="44">
        <f t="shared" si="2"/>
        <v>155.53503562945369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28962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28962</v>
      </c>
      <c r="O18" s="41">
        <f t="shared" si="2"/>
        <v>17.198337292161519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28962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28962</v>
      </c>
      <c r="O19" s="44">
        <f t="shared" si="2"/>
        <v>17.198337292161519</v>
      </c>
      <c r="P19" s="9"/>
    </row>
    <row r="20" spans="1:119" ht="15.6">
      <c r="A20" s="26" t="s">
        <v>33</v>
      </c>
      <c r="B20" s="27"/>
      <c r="C20" s="28"/>
      <c r="D20" s="29">
        <f t="shared" ref="D20:M20" si="6">SUM(D21:D21)</f>
        <v>240167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240167</v>
      </c>
      <c r="O20" s="41">
        <f t="shared" si="2"/>
        <v>142.61698337292162</v>
      </c>
      <c r="P20" s="9"/>
    </row>
    <row r="21" spans="1:119" ht="15.6" thickBot="1">
      <c r="A21" s="12"/>
      <c r="B21" s="42">
        <v>572</v>
      </c>
      <c r="C21" s="19" t="s">
        <v>34</v>
      </c>
      <c r="D21" s="43">
        <v>240167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240167</v>
      </c>
      <c r="O21" s="44">
        <f t="shared" si="2"/>
        <v>142.61698337292162</v>
      </c>
      <c r="P21" s="9"/>
    </row>
    <row r="22" spans="1:119" ht="16.2" thickBot="1">
      <c r="A22" s="13" t="s">
        <v>10</v>
      </c>
      <c r="B22" s="21"/>
      <c r="C22" s="20"/>
      <c r="D22" s="14">
        <f>SUM(D5,D10,D15,D18,D20)</f>
        <v>1291552</v>
      </c>
      <c r="E22" s="14">
        <f t="shared" ref="E22:M22" si="7">SUM(E5,E10,E15,E18,E20)</f>
        <v>203221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571738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2066511</v>
      </c>
      <c r="O22" s="35">
        <f t="shared" si="2"/>
        <v>1227.1442992874108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4" t="s">
        <v>35</v>
      </c>
      <c r="M24" s="164"/>
      <c r="N24" s="164"/>
      <c r="O24" s="39">
        <v>1684</v>
      </c>
    </row>
    <row r="25" spans="1:119">
      <c r="A25" s="165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3"/>
    </row>
    <row r="26" spans="1:119" ht="15.75" customHeight="1" thickBot="1">
      <c r="A26" s="166" t="s">
        <v>37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49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486224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486224</v>
      </c>
      <c r="O5" s="30">
        <f t="shared" ref="O5:O26" si="2">(N5/O$28)</f>
        <v>282.03248259860788</v>
      </c>
      <c r="P5" s="6"/>
    </row>
    <row r="6" spans="1:133">
      <c r="A6" s="12"/>
      <c r="B6" s="42">
        <v>511</v>
      </c>
      <c r="C6" s="19" t="s">
        <v>19</v>
      </c>
      <c r="D6" s="43">
        <v>23898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23898</v>
      </c>
      <c r="O6" s="44">
        <f t="shared" si="2"/>
        <v>13.861948955916473</v>
      </c>
      <c r="P6" s="9"/>
    </row>
    <row r="7" spans="1:133">
      <c r="A7" s="12"/>
      <c r="B7" s="42">
        <v>513</v>
      </c>
      <c r="C7" s="19" t="s">
        <v>20</v>
      </c>
      <c r="D7" s="43">
        <v>206855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206855</v>
      </c>
      <c r="O7" s="44">
        <f t="shared" si="2"/>
        <v>119.98549883990719</v>
      </c>
      <c r="P7" s="9"/>
    </row>
    <row r="8" spans="1:133">
      <c r="A8" s="12"/>
      <c r="B8" s="42">
        <v>515</v>
      </c>
      <c r="C8" s="19" t="s">
        <v>21</v>
      </c>
      <c r="D8" s="43">
        <v>61518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61518</v>
      </c>
      <c r="O8" s="44">
        <f t="shared" si="2"/>
        <v>35.683294663573086</v>
      </c>
      <c r="P8" s="9"/>
    </row>
    <row r="9" spans="1:133">
      <c r="A9" s="12"/>
      <c r="B9" s="42">
        <v>519</v>
      </c>
      <c r="C9" s="19" t="s">
        <v>22</v>
      </c>
      <c r="D9" s="43">
        <v>193953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193953</v>
      </c>
      <c r="O9" s="44">
        <f t="shared" si="2"/>
        <v>112.50174013921114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SUM(D11:D13)</f>
        <v>448955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448955</v>
      </c>
      <c r="O10" s="41">
        <f t="shared" si="2"/>
        <v>260.41473317865427</v>
      </c>
      <c r="P10" s="10"/>
    </row>
    <row r="11" spans="1:133">
      <c r="A11" s="12"/>
      <c r="B11" s="42">
        <v>521</v>
      </c>
      <c r="C11" s="19" t="s">
        <v>24</v>
      </c>
      <c r="D11" s="43">
        <v>381748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381748</v>
      </c>
      <c r="O11" s="44">
        <f t="shared" si="2"/>
        <v>221.43155452436196</v>
      </c>
      <c r="P11" s="9"/>
    </row>
    <row r="12" spans="1:133">
      <c r="A12" s="12"/>
      <c r="B12" s="42">
        <v>522</v>
      </c>
      <c r="C12" s="19" t="s">
        <v>25</v>
      </c>
      <c r="D12" s="43">
        <v>53126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53126</v>
      </c>
      <c r="O12" s="44">
        <f t="shared" si="2"/>
        <v>30.815545243619489</v>
      </c>
      <c r="P12" s="9"/>
    </row>
    <row r="13" spans="1:133">
      <c r="A13" s="12"/>
      <c r="B13" s="42">
        <v>529</v>
      </c>
      <c r="C13" s="19" t="s">
        <v>27</v>
      </c>
      <c r="D13" s="43">
        <v>14081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14081</v>
      </c>
      <c r="O13" s="44">
        <f t="shared" si="2"/>
        <v>8.1676334106728543</v>
      </c>
      <c r="P13" s="9"/>
    </row>
    <row r="14" spans="1:133" ht="15.6">
      <c r="A14" s="26" t="s">
        <v>28</v>
      </c>
      <c r="B14" s="27"/>
      <c r="C14" s="28"/>
      <c r="D14" s="29">
        <f t="shared" ref="D14:M14" si="4">SUM(D15:D18)</f>
        <v>47553</v>
      </c>
      <c r="E14" s="29">
        <f t="shared" si="4"/>
        <v>53590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444326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545469</v>
      </c>
      <c r="O14" s="41">
        <f t="shared" si="2"/>
        <v>316.39733178654291</v>
      </c>
      <c r="P14" s="10"/>
    </row>
    <row r="15" spans="1:133">
      <c r="A15" s="12"/>
      <c r="B15" s="42">
        <v>532</v>
      </c>
      <c r="C15" s="19" t="s">
        <v>50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345278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345278</v>
      </c>
      <c r="O15" s="44">
        <f t="shared" si="2"/>
        <v>200.27726218097447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99048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99048</v>
      </c>
      <c r="O16" s="44">
        <f t="shared" si="2"/>
        <v>57.45243619489559</v>
      </c>
      <c r="P16" s="9"/>
    </row>
    <row r="17" spans="1:119">
      <c r="A17" s="12"/>
      <c r="B17" s="42">
        <v>537</v>
      </c>
      <c r="C17" s="19" t="s">
        <v>51</v>
      </c>
      <c r="D17" s="43">
        <v>0</v>
      </c>
      <c r="E17" s="43">
        <v>18932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18932</v>
      </c>
      <c r="O17" s="44">
        <f t="shared" si="2"/>
        <v>10.981438515081207</v>
      </c>
      <c r="P17" s="9"/>
    </row>
    <row r="18" spans="1:119">
      <c r="A18" s="12"/>
      <c r="B18" s="42">
        <v>538</v>
      </c>
      <c r="C18" s="19" t="s">
        <v>30</v>
      </c>
      <c r="D18" s="43">
        <v>47553</v>
      </c>
      <c r="E18" s="43">
        <v>34658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82211</v>
      </c>
      <c r="O18" s="44">
        <f t="shared" si="2"/>
        <v>47.686194895591647</v>
      </c>
      <c r="P18" s="9"/>
    </row>
    <row r="19" spans="1:119" ht="15.6">
      <c r="A19" s="26" t="s">
        <v>31</v>
      </c>
      <c r="B19" s="27"/>
      <c r="C19" s="28"/>
      <c r="D19" s="29">
        <f t="shared" ref="D19:M19" si="5">SUM(D20:D20)</f>
        <v>0</v>
      </c>
      <c r="E19" s="29">
        <f t="shared" si="5"/>
        <v>30933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30933</v>
      </c>
      <c r="O19" s="41">
        <f t="shared" si="2"/>
        <v>17.942575406032482</v>
      </c>
      <c r="P19" s="10"/>
    </row>
    <row r="20" spans="1:119">
      <c r="A20" s="12"/>
      <c r="B20" s="42">
        <v>541</v>
      </c>
      <c r="C20" s="19" t="s">
        <v>32</v>
      </c>
      <c r="D20" s="43">
        <v>0</v>
      </c>
      <c r="E20" s="43">
        <v>30933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30933</v>
      </c>
      <c r="O20" s="44">
        <f t="shared" si="2"/>
        <v>17.942575406032482</v>
      </c>
      <c r="P20" s="9"/>
    </row>
    <row r="21" spans="1:119" ht="15.6">
      <c r="A21" s="26" t="s">
        <v>33</v>
      </c>
      <c r="B21" s="27"/>
      <c r="C21" s="28"/>
      <c r="D21" s="29">
        <f t="shared" ref="D21:M21" si="6">SUM(D22:D22)</f>
        <v>58725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58725</v>
      </c>
      <c r="O21" s="41">
        <f t="shared" si="2"/>
        <v>34.06322505800464</v>
      </c>
      <c r="P21" s="9"/>
    </row>
    <row r="22" spans="1:119">
      <c r="A22" s="12"/>
      <c r="B22" s="42">
        <v>572</v>
      </c>
      <c r="C22" s="19" t="s">
        <v>34</v>
      </c>
      <c r="D22" s="43">
        <v>58725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58725</v>
      </c>
      <c r="O22" s="44">
        <f t="shared" si="2"/>
        <v>34.06322505800464</v>
      </c>
      <c r="P22" s="9"/>
    </row>
    <row r="23" spans="1:119" ht="15.6">
      <c r="A23" s="26" t="s">
        <v>41</v>
      </c>
      <c r="B23" s="27"/>
      <c r="C23" s="28"/>
      <c r="D23" s="29">
        <f t="shared" ref="D23:M23" si="7">SUM(D24:D25)</f>
        <v>1867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17670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19537</v>
      </c>
      <c r="O23" s="41">
        <f t="shared" si="2"/>
        <v>11.332366589327146</v>
      </c>
      <c r="P23" s="9"/>
    </row>
    <row r="24" spans="1:119">
      <c r="A24" s="12"/>
      <c r="B24" s="42">
        <v>581</v>
      </c>
      <c r="C24" s="19" t="s">
        <v>42</v>
      </c>
      <c r="D24" s="43">
        <v>1867</v>
      </c>
      <c r="E24" s="43">
        <v>0</v>
      </c>
      <c r="F24" s="43">
        <v>0</v>
      </c>
      <c r="G24" s="43">
        <v>0</v>
      </c>
      <c r="H24" s="43">
        <v>0</v>
      </c>
      <c r="I24" s="43">
        <v>5474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7341</v>
      </c>
      <c r="O24" s="44">
        <f t="shared" si="2"/>
        <v>4.2581206496519721</v>
      </c>
      <c r="P24" s="9"/>
    </row>
    <row r="25" spans="1:119" ht="15.6" thickBot="1">
      <c r="A25" s="12"/>
      <c r="B25" s="42">
        <v>591</v>
      </c>
      <c r="C25" s="19" t="s">
        <v>52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12196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12196</v>
      </c>
      <c r="O25" s="44">
        <f t="shared" si="2"/>
        <v>7.0742459396751745</v>
      </c>
      <c r="P25" s="9"/>
    </row>
    <row r="26" spans="1:119" ht="16.2" thickBot="1">
      <c r="A26" s="13" t="s">
        <v>10</v>
      </c>
      <c r="B26" s="21"/>
      <c r="C26" s="20"/>
      <c r="D26" s="14">
        <f>SUM(D5,D10,D14,D19,D21,D23)</f>
        <v>1043324</v>
      </c>
      <c r="E26" s="14">
        <f t="shared" ref="E26:M26" si="8">SUM(E5,E10,E14,E19,E21,E23)</f>
        <v>84523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461996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1589843</v>
      </c>
      <c r="O26" s="35">
        <f t="shared" si="2"/>
        <v>922.18271461716938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4" t="s">
        <v>53</v>
      </c>
      <c r="M28" s="164"/>
      <c r="N28" s="164"/>
      <c r="O28" s="39">
        <v>1724</v>
      </c>
    </row>
    <row r="29" spans="1:119">
      <c r="A29" s="165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3"/>
    </row>
    <row r="30" spans="1:119" ht="15.75" customHeight="1" thickBot="1">
      <c r="A30" s="166" t="s">
        <v>37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61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481236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481236</v>
      </c>
      <c r="O5" s="30">
        <f t="shared" ref="O5:O22" si="2">(N5/O$24)</f>
        <v>278.01039861351819</v>
      </c>
      <c r="P5" s="6"/>
    </row>
    <row r="6" spans="1:133">
      <c r="A6" s="12"/>
      <c r="B6" s="42">
        <v>511</v>
      </c>
      <c r="C6" s="19" t="s">
        <v>19</v>
      </c>
      <c r="D6" s="43">
        <v>23898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23898</v>
      </c>
      <c r="O6" s="44">
        <f t="shared" si="2"/>
        <v>13.805892547660312</v>
      </c>
      <c r="P6" s="9"/>
    </row>
    <row r="7" spans="1:133">
      <c r="A7" s="12"/>
      <c r="B7" s="42">
        <v>513</v>
      </c>
      <c r="C7" s="19" t="s">
        <v>20</v>
      </c>
      <c r="D7" s="43">
        <v>203517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203517</v>
      </c>
      <c r="O7" s="44">
        <f t="shared" si="2"/>
        <v>117.57192374350086</v>
      </c>
      <c r="P7" s="9"/>
    </row>
    <row r="8" spans="1:133">
      <c r="A8" s="12"/>
      <c r="B8" s="42">
        <v>515</v>
      </c>
      <c r="C8" s="19" t="s">
        <v>21</v>
      </c>
      <c r="D8" s="43">
        <v>25953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25953</v>
      </c>
      <c r="O8" s="44">
        <f t="shared" si="2"/>
        <v>14.993067590987868</v>
      </c>
      <c r="P8" s="9"/>
    </row>
    <row r="9" spans="1:133">
      <c r="A9" s="12"/>
      <c r="B9" s="42">
        <v>519</v>
      </c>
      <c r="C9" s="19" t="s">
        <v>22</v>
      </c>
      <c r="D9" s="43">
        <v>227868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227868</v>
      </c>
      <c r="O9" s="44">
        <f t="shared" si="2"/>
        <v>131.63951473136916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SUM(D11:D13)</f>
        <v>506522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506522</v>
      </c>
      <c r="O10" s="41">
        <f t="shared" si="2"/>
        <v>292.61813980358176</v>
      </c>
      <c r="P10" s="10"/>
    </row>
    <row r="11" spans="1:133">
      <c r="A11" s="12"/>
      <c r="B11" s="42">
        <v>521</v>
      </c>
      <c r="C11" s="19" t="s">
        <v>24</v>
      </c>
      <c r="D11" s="43">
        <v>438767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438767</v>
      </c>
      <c r="O11" s="44">
        <f t="shared" si="2"/>
        <v>253.47602541883305</v>
      </c>
      <c r="P11" s="9"/>
    </row>
    <row r="12" spans="1:133">
      <c r="A12" s="12"/>
      <c r="B12" s="42">
        <v>522</v>
      </c>
      <c r="C12" s="19" t="s">
        <v>25</v>
      </c>
      <c r="D12" s="43">
        <v>52727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52727</v>
      </c>
      <c r="O12" s="44">
        <f t="shared" si="2"/>
        <v>30.460427498555749</v>
      </c>
      <c r="P12" s="9"/>
    </row>
    <row r="13" spans="1:133">
      <c r="A13" s="12"/>
      <c r="B13" s="42">
        <v>529</v>
      </c>
      <c r="C13" s="19" t="s">
        <v>27</v>
      </c>
      <c r="D13" s="43">
        <v>15028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15028</v>
      </c>
      <c r="O13" s="44">
        <f t="shared" si="2"/>
        <v>8.6816868861929528</v>
      </c>
      <c r="P13" s="9"/>
    </row>
    <row r="14" spans="1:133" ht="15.6">
      <c r="A14" s="26" t="s">
        <v>28</v>
      </c>
      <c r="B14" s="27"/>
      <c r="C14" s="28"/>
      <c r="D14" s="29">
        <f t="shared" ref="D14:M14" si="4">SUM(D15:D16)</f>
        <v>55725</v>
      </c>
      <c r="E14" s="29">
        <f t="shared" si="4"/>
        <v>46005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409044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510774</v>
      </c>
      <c r="O14" s="41">
        <f t="shared" si="2"/>
        <v>295.07452339688041</v>
      </c>
      <c r="P14" s="10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409044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409044</v>
      </c>
      <c r="O15" s="44">
        <f t="shared" si="2"/>
        <v>236.3050259965338</v>
      </c>
      <c r="P15" s="9"/>
    </row>
    <row r="16" spans="1:133">
      <c r="A16" s="12"/>
      <c r="B16" s="42">
        <v>538</v>
      </c>
      <c r="C16" s="19" t="s">
        <v>30</v>
      </c>
      <c r="D16" s="43">
        <v>55725</v>
      </c>
      <c r="E16" s="43">
        <v>46005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101730</v>
      </c>
      <c r="O16" s="44">
        <f t="shared" si="2"/>
        <v>58.769497400346623</v>
      </c>
      <c r="P16" s="9"/>
    </row>
    <row r="17" spans="1:119" ht="15.6">
      <c r="A17" s="26" t="s">
        <v>31</v>
      </c>
      <c r="B17" s="27"/>
      <c r="C17" s="28"/>
      <c r="D17" s="29">
        <f t="shared" ref="D17:M17" si="5">SUM(D18:D18)</f>
        <v>0</v>
      </c>
      <c r="E17" s="29">
        <f t="shared" si="5"/>
        <v>38169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38169</v>
      </c>
      <c r="O17" s="41">
        <f t="shared" si="2"/>
        <v>22.050259965337954</v>
      </c>
      <c r="P17" s="10"/>
    </row>
    <row r="18" spans="1:119">
      <c r="A18" s="12"/>
      <c r="B18" s="42">
        <v>541</v>
      </c>
      <c r="C18" s="19" t="s">
        <v>32</v>
      </c>
      <c r="D18" s="43">
        <v>0</v>
      </c>
      <c r="E18" s="43">
        <v>38169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38169</v>
      </c>
      <c r="O18" s="44">
        <f t="shared" si="2"/>
        <v>22.050259965337954</v>
      </c>
      <c r="P18" s="9"/>
    </row>
    <row r="19" spans="1:119" ht="15.6">
      <c r="A19" s="26" t="s">
        <v>33</v>
      </c>
      <c r="B19" s="27"/>
      <c r="C19" s="28"/>
      <c r="D19" s="29">
        <f t="shared" ref="D19:M19" si="6">SUM(D20:D21)</f>
        <v>61073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61073</v>
      </c>
      <c r="O19" s="41">
        <f t="shared" si="2"/>
        <v>35.28191796649336</v>
      </c>
      <c r="P19" s="9"/>
    </row>
    <row r="20" spans="1:119">
      <c r="A20" s="12"/>
      <c r="B20" s="42">
        <v>571</v>
      </c>
      <c r="C20" s="19" t="s">
        <v>62</v>
      </c>
      <c r="D20" s="43">
        <v>429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429</v>
      </c>
      <c r="O20" s="44">
        <f t="shared" si="2"/>
        <v>0.24783362218370883</v>
      </c>
      <c r="P20" s="9"/>
    </row>
    <row r="21" spans="1:119" ht="15.6" thickBot="1">
      <c r="A21" s="12"/>
      <c r="B21" s="42">
        <v>572</v>
      </c>
      <c r="C21" s="19" t="s">
        <v>34</v>
      </c>
      <c r="D21" s="43">
        <v>60644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60644</v>
      </c>
      <c r="O21" s="44">
        <f t="shared" si="2"/>
        <v>35.034084344309647</v>
      </c>
      <c r="P21" s="9"/>
    </row>
    <row r="22" spans="1:119" ht="16.2" thickBot="1">
      <c r="A22" s="13" t="s">
        <v>10</v>
      </c>
      <c r="B22" s="21"/>
      <c r="C22" s="20"/>
      <c r="D22" s="14">
        <f>SUM(D5,D10,D14,D17,D19)</f>
        <v>1104556</v>
      </c>
      <c r="E22" s="14">
        <f t="shared" ref="E22:M22" si="7">SUM(E5,E10,E14,E17,E19)</f>
        <v>84174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409044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1597774</v>
      </c>
      <c r="O22" s="35">
        <f t="shared" si="2"/>
        <v>923.03523974581162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4" t="s">
        <v>63</v>
      </c>
      <c r="M24" s="164"/>
      <c r="N24" s="164"/>
      <c r="O24" s="39">
        <v>1731</v>
      </c>
    </row>
    <row r="25" spans="1:119">
      <c r="A25" s="165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3"/>
    </row>
    <row r="26" spans="1:119" ht="15.75" customHeight="1" thickBot="1">
      <c r="A26" s="166" t="s">
        <v>37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9"/>
      <c r="Q1" s="7"/>
      <c r="R1"/>
    </row>
    <row r="2" spans="1:134" ht="23.4" thickBot="1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2"/>
      <c r="Q2" s="7"/>
      <c r="R2"/>
    </row>
    <row r="3" spans="1:134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5"/>
      <c r="M3" s="176"/>
      <c r="N3" s="33"/>
      <c r="O3" s="34"/>
      <c r="P3" s="177" t="s">
        <v>86</v>
      </c>
      <c r="Q3" s="11"/>
      <c r="R3"/>
    </row>
    <row r="4" spans="1:134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6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SUM(D6:D9)</f>
        <v>471505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471505</v>
      </c>
      <c r="P5" s="30">
        <f t="shared" ref="P5:P30" si="1">(O5/P$32)</f>
        <v>316.0221179624665</v>
      </c>
      <c r="Q5" s="6"/>
    </row>
    <row r="6" spans="1:134">
      <c r="A6" s="12"/>
      <c r="B6" s="42">
        <v>511</v>
      </c>
      <c r="C6" s="19" t="s">
        <v>19</v>
      </c>
      <c r="D6" s="43">
        <v>30145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30145</v>
      </c>
      <c r="P6" s="44">
        <f t="shared" si="1"/>
        <v>20.204423592493299</v>
      </c>
      <c r="Q6" s="9"/>
    </row>
    <row r="7" spans="1:134">
      <c r="A7" s="12"/>
      <c r="B7" s="42">
        <v>513</v>
      </c>
      <c r="C7" s="19" t="s">
        <v>20</v>
      </c>
      <c r="D7" s="43">
        <v>344931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344931</v>
      </c>
      <c r="P7" s="44">
        <f t="shared" si="1"/>
        <v>231.18699731903484</v>
      </c>
      <c r="Q7" s="9"/>
    </row>
    <row r="8" spans="1:134">
      <c r="A8" s="12"/>
      <c r="B8" s="42">
        <v>514</v>
      </c>
      <c r="C8" s="19" t="s">
        <v>92</v>
      </c>
      <c r="D8" s="43">
        <v>600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600</v>
      </c>
      <c r="P8" s="44">
        <f t="shared" si="1"/>
        <v>0.40214477211796246</v>
      </c>
      <c r="Q8" s="9"/>
    </row>
    <row r="9" spans="1:134">
      <c r="A9" s="12"/>
      <c r="B9" s="42">
        <v>519</v>
      </c>
      <c r="C9" s="19" t="s">
        <v>22</v>
      </c>
      <c r="D9" s="43">
        <v>95829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95829</v>
      </c>
      <c r="P9" s="44">
        <f t="shared" si="1"/>
        <v>64.228552278820374</v>
      </c>
      <c r="Q9" s="9"/>
    </row>
    <row r="10" spans="1:134" ht="15.6">
      <c r="A10" s="26" t="s">
        <v>23</v>
      </c>
      <c r="B10" s="27"/>
      <c r="C10" s="28"/>
      <c r="D10" s="29">
        <f t="shared" ref="D10:N10" si="3">SUM(D11:D13)</f>
        <v>604111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604111</v>
      </c>
      <c r="P10" s="41">
        <f t="shared" si="1"/>
        <v>404.90013404825737</v>
      </c>
      <c r="Q10" s="10"/>
    </row>
    <row r="11" spans="1:134">
      <c r="A11" s="12"/>
      <c r="B11" s="42">
        <v>521</v>
      </c>
      <c r="C11" s="19" t="s">
        <v>24</v>
      </c>
      <c r="D11" s="43">
        <v>298752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298752</v>
      </c>
      <c r="P11" s="44">
        <f t="shared" si="1"/>
        <v>200.23592493297588</v>
      </c>
      <c r="Q11" s="9"/>
    </row>
    <row r="12" spans="1:134">
      <c r="A12" s="12"/>
      <c r="B12" s="42">
        <v>522</v>
      </c>
      <c r="C12" s="19" t="s">
        <v>25</v>
      </c>
      <c r="D12" s="43">
        <v>265256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265256</v>
      </c>
      <c r="P12" s="44">
        <f t="shared" si="1"/>
        <v>177.78552278820376</v>
      </c>
      <c r="Q12" s="9"/>
    </row>
    <row r="13" spans="1:134">
      <c r="A13" s="12"/>
      <c r="B13" s="42">
        <v>524</v>
      </c>
      <c r="C13" s="19" t="s">
        <v>47</v>
      </c>
      <c r="D13" s="43">
        <v>40103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40103</v>
      </c>
      <c r="P13" s="44">
        <f t="shared" si="1"/>
        <v>26.878686327077748</v>
      </c>
      <c r="Q13" s="9"/>
    </row>
    <row r="14" spans="1:134" ht="15.6">
      <c r="A14" s="26" t="s">
        <v>28</v>
      </c>
      <c r="B14" s="27"/>
      <c r="C14" s="28"/>
      <c r="D14" s="29">
        <f t="shared" ref="D14:N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617641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617641</v>
      </c>
      <c r="P14" s="41">
        <f t="shared" si="1"/>
        <v>413.96849865951742</v>
      </c>
      <c r="Q14" s="10"/>
    </row>
    <row r="15" spans="1:134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617641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7" si="6">SUM(D15:N15)</f>
        <v>617641</v>
      </c>
      <c r="P15" s="44">
        <f t="shared" si="1"/>
        <v>413.96849865951742</v>
      </c>
      <c r="Q15" s="9"/>
    </row>
    <row r="16" spans="1:134" ht="15.6">
      <c r="A16" s="26" t="s">
        <v>31</v>
      </c>
      <c r="B16" s="27"/>
      <c r="C16" s="28"/>
      <c r="D16" s="29">
        <f t="shared" ref="D16:N16" si="7">SUM(D17:D17)</f>
        <v>56032</v>
      </c>
      <c r="E16" s="29">
        <f t="shared" si="7"/>
        <v>62315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118347</v>
      </c>
      <c r="P16" s="41">
        <f t="shared" si="1"/>
        <v>79.321045576407514</v>
      </c>
      <c r="Q16" s="10"/>
    </row>
    <row r="17" spans="1:120">
      <c r="A17" s="12"/>
      <c r="B17" s="42">
        <v>541</v>
      </c>
      <c r="C17" s="19" t="s">
        <v>32</v>
      </c>
      <c r="D17" s="43">
        <v>56032</v>
      </c>
      <c r="E17" s="43">
        <v>62315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118347</v>
      </c>
      <c r="P17" s="44">
        <f t="shared" si="1"/>
        <v>79.321045576407514</v>
      </c>
      <c r="Q17" s="9"/>
    </row>
    <row r="18" spans="1:120" ht="15.6">
      <c r="A18" s="26" t="s">
        <v>39</v>
      </c>
      <c r="B18" s="27"/>
      <c r="C18" s="28"/>
      <c r="D18" s="29">
        <f t="shared" ref="D18:N18" si="8">SUM(D19:D19)</f>
        <v>17544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 t="shared" si="6"/>
        <v>17544</v>
      </c>
      <c r="P18" s="41">
        <f t="shared" si="1"/>
        <v>11.758713136729222</v>
      </c>
      <c r="Q18" s="10"/>
    </row>
    <row r="19" spans="1:120">
      <c r="A19" s="45"/>
      <c r="B19" s="46">
        <v>554</v>
      </c>
      <c r="C19" s="47" t="s">
        <v>40</v>
      </c>
      <c r="D19" s="43">
        <v>17544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17544</v>
      </c>
      <c r="P19" s="44">
        <f t="shared" si="1"/>
        <v>11.758713136729222</v>
      </c>
      <c r="Q19" s="9"/>
    </row>
    <row r="20" spans="1:120" ht="15.6">
      <c r="A20" s="26" t="s">
        <v>65</v>
      </c>
      <c r="B20" s="27"/>
      <c r="C20" s="28"/>
      <c r="D20" s="29">
        <f t="shared" ref="D20:N20" si="9">SUM(D21:D21)</f>
        <v>35457</v>
      </c>
      <c r="E20" s="29">
        <f t="shared" si="9"/>
        <v>0</v>
      </c>
      <c r="F20" s="29">
        <f t="shared" si="9"/>
        <v>0</v>
      </c>
      <c r="G20" s="29">
        <f t="shared" si="9"/>
        <v>0</v>
      </c>
      <c r="H20" s="29">
        <f t="shared" si="9"/>
        <v>0</v>
      </c>
      <c r="I20" s="29">
        <f t="shared" si="9"/>
        <v>0</v>
      </c>
      <c r="J20" s="29">
        <f t="shared" si="9"/>
        <v>0</v>
      </c>
      <c r="K20" s="29">
        <f t="shared" si="9"/>
        <v>0</v>
      </c>
      <c r="L20" s="29">
        <f t="shared" si="9"/>
        <v>0</v>
      </c>
      <c r="M20" s="29">
        <f t="shared" si="9"/>
        <v>0</v>
      </c>
      <c r="N20" s="29">
        <f t="shared" si="9"/>
        <v>0</v>
      </c>
      <c r="O20" s="29">
        <f t="shared" si="6"/>
        <v>35457</v>
      </c>
      <c r="P20" s="41">
        <f t="shared" si="1"/>
        <v>23.764745308310992</v>
      </c>
      <c r="Q20" s="10"/>
    </row>
    <row r="21" spans="1:120">
      <c r="A21" s="12"/>
      <c r="B21" s="42">
        <v>562</v>
      </c>
      <c r="C21" s="19" t="s">
        <v>89</v>
      </c>
      <c r="D21" s="43">
        <v>35457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35457</v>
      </c>
      <c r="P21" s="44">
        <f t="shared" si="1"/>
        <v>23.764745308310992</v>
      </c>
      <c r="Q21" s="9"/>
    </row>
    <row r="22" spans="1:120" ht="15.6">
      <c r="A22" s="26" t="s">
        <v>33</v>
      </c>
      <c r="B22" s="27"/>
      <c r="C22" s="28"/>
      <c r="D22" s="29">
        <f t="shared" ref="D22:N22" si="10">SUM(D23:D27)</f>
        <v>36617</v>
      </c>
      <c r="E22" s="29">
        <f t="shared" si="10"/>
        <v>0</v>
      </c>
      <c r="F22" s="29">
        <f t="shared" si="10"/>
        <v>0</v>
      </c>
      <c r="G22" s="29">
        <f t="shared" si="10"/>
        <v>0</v>
      </c>
      <c r="H22" s="29">
        <f t="shared" si="10"/>
        <v>0</v>
      </c>
      <c r="I22" s="29">
        <f t="shared" si="10"/>
        <v>0</v>
      </c>
      <c r="J22" s="29">
        <f t="shared" si="10"/>
        <v>0</v>
      </c>
      <c r="K22" s="29">
        <f t="shared" si="10"/>
        <v>0</v>
      </c>
      <c r="L22" s="29">
        <f t="shared" si="10"/>
        <v>0</v>
      </c>
      <c r="M22" s="29">
        <f t="shared" si="10"/>
        <v>0</v>
      </c>
      <c r="N22" s="29">
        <f t="shared" si="10"/>
        <v>0</v>
      </c>
      <c r="O22" s="29">
        <f>SUM(D22:N22)</f>
        <v>36617</v>
      </c>
      <c r="P22" s="41">
        <f t="shared" si="1"/>
        <v>24.542225201072387</v>
      </c>
      <c r="Q22" s="9"/>
    </row>
    <row r="23" spans="1:120">
      <c r="A23" s="12"/>
      <c r="B23" s="42">
        <v>571</v>
      </c>
      <c r="C23" s="19" t="s">
        <v>62</v>
      </c>
      <c r="D23" s="43">
        <v>2000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2000</v>
      </c>
      <c r="P23" s="44">
        <f t="shared" si="1"/>
        <v>1.3404825737265416</v>
      </c>
      <c r="Q23" s="9"/>
    </row>
    <row r="24" spans="1:120">
      <c r="A24" s="12"/>
      <c r="B24" s="42">
        <v>572</v>
      </c>
      <c r="C24" s="19" t="s">
        <v>34</v>
      </c>
      <c r="D24" s="43">
        <v>9920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9920</v>
      </c>
      <c r="P24" s="44">
        <f t="shared" si="1"/>
        <v>6.6487935656836461</v>
      </c>
      <c r="Q24" s="9"/>
    </row>
    <row r="25" spans="1:120">
      <c r="A25" s="12"/>
      <c r="B25" s="42">
        <v>573</v>
      </c>
      <c r="C25" s="19" t="s">
        <v>67</v>
      </c>
      <c r="D25" s="43">
        <v>5387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5387</v>
      </c>
      <c r="P25" s="44">
        <f t="shared" si="1"/>
        <v>3.6105898123324396</v>
      </c>
      <c r="Q25" s="9"/>
    </row>
    <row r="26" spans="1:120">
      <c r="A26" s="12"/>
      <c r="B26" s="42">
        <v>574</v>
      </c>
      <c r="C26" s="19" t="s">
        <v>84</v>
      </c>
      <c r="D26" s="43">
        <v>14900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14900</v>
      </c>
      <c r="P26" s="44">
        <f t="shared" si="1"/>
        <v>9.9865951742627352</v>
      </c>
      <c r="Q26" s="9"/>
    </row>
    <row r="27" spans="1:120">
      <c r="A27" s="12"/>
      <c r="B27" s="42">
        <v>575</v>
      </c>
      <c r="C27" s="19" t="s">
        <v>93</v>
      </c>
      <c r="D27" s="43">
        <v>4410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4410</v>
      </c>
      <c r="P27" s="44">
        <f t="shared" si="1"/>
        <v>2.955764075067024</v>
      </c>
      <c r="Q27" s="9"/>
    </row>
    <row r="28" spans="1:120" ht="15.6">
      <c r="A28" s="26" t="s">
        <v>41</v>
      </c>
      <c r="B28" s="27"/>
      <c r="C28" s="28"/>
      <c r="D28" s="29">
        <f t="shared" ref="D28:N28" si="11">SUM(D29:D29)</f>
        <v>0</v>
      </c>
      <c r="E28" s="29">
        <f t="shared" si="11"/>
        <v>0</v>
      </c>
      <c r="F28" s="29">
        <f t="shared" si="11"/>
        <v>0</v>
      </c>
      <c r="G28" s="29">
        <f t="shared" si="11"/>
        <v>0</v>
      </c>
      <c r="H28" s="29">
        <f t="shared" si="11"/>
        <v>0</v>
      </c>
      <c r="I28" s="29">
        <f t="shared" si="11"/>
        <v>2400</v>
      </c>
      <c r="J28" s="29">
        <f t="shared" si="11"/>
        <v>0</v>
      </c>
      <c r="K28" s="29">
        <f t="shared" si="11"/>
        <v>0</v>
      </c>
      <c r="L28" s="29">
        <f t="shared" si="11"/>
        <v>0</v>
      </c>
      <c r="M28" s="29">
        <f t="shared" si="11"/>
        <v>0</v>
      </c>
      <c r="N28" s="29">
        <f t="shared" si="11"/>
        <v>0</v>
      </c>
      <c r="O28" s="29">
        <f>SUM(D28:N28)</f>
        <v>2400</v>
      </c>
      <c r="P28" s="41">
        <f t="shared" si="1"/>
        <v>1.6085790884718498</v>
      </c>
      <c r="Q28" s="9"/>
    </row>
    <row r="29" spans="1:120" ht="15.6" thickBot="1">
      <c r="A29" s="12"/>
      <c r="B29" s="42">
        <v>581</v>
      </c>
      <c r="C29" s="19" t="s">
        <v>90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2400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2400</v>
      </c>
      <c r="P29" s="44">
        <f t="shared" si="1"/>
        <v>1.6085790884718498</v>
      </c>
      <c r="Q29" s="9"/>
    </row>
    <row r="30" spans="1:120" ht="16.2" thickBot="1">
      <c r="A30" s="13" t="s">
        <v>10</v>
      </c>
      <c r="B30" s="21"/>
      <c r="C30" s="20"/>
      <c r="D30" s="14">
        <f>SUM(D5,D10,D14,D16,D18,D20,D22,D28)</f>
        <v>1221266</v>
      </c>
      <c r="E30" s="14">
        <f t="shared" ref="E30:N30" si="12">SUM(E5,E10,E14,E16,E18,E20,E22,E28)</f>
        <v>62315</v>
      </c>
      <c r="F30" s="14">
        <f t="shared" si="12"/>
        <v>0</v>
      </c>
      <c r="G30" s="14">
        <f t="shared" si="12"/>
        <v>0</v>
      </c>
      <c r="H30" s="14">
        <f t="shared" si="12"/>
        <v>0</v>
      </c>
      <c r="I30" s="14">
        <f t="shared" si="12"/>
        <v>620041</v>
      </c>
      <c r="J30" s="14">
        <f t="shared" si="12"/>
        <v>0</v>
      </c>
      <c r="K30" s="14">
        <f t="shared" si="12"/>
        <v>0</v>
      </c>
      <c r="L30" s="14">
        <f t="shared" si="12"/>
        <v>0</v>
      </c>
      <c r="M30" s="14">
        <f t="shared" si="12"/>
        <v>0</v>
      </c>
      <c r="N30" s="14">
        <f t="shared" si="12"/>
        <v>0</v>
      </c>
      <c r="O30" s="14">
        <f>SUM(D30:N30)</f>
        <v>1903622</v>
      </c>
      <c r="P30" s="35">
        <f t="shared" si="1"/>
        <v>1275.8860589812332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164" t="s">
        <v>94</v>
      </c>
      <c r="N32" s="164"/>
      <c r="O32" s="164"/>
      <c r="P32" s="39">
        <v>1492</v>
      </c>
    </row>
    <row r="33" spans="1:16">
      <c r="A33" s="165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3"/>
    </row>
    <row r="34" spans="1:16" ht="15.75" customHeight="1" thickBot="1">
      <c r="A34" s="166" t="s">
        <v>37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6"/>
    </row>
    <row r="35" spans="1:16">
      <c r="O35" s="93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9"/>
      <c r="Q1" s="7"/>
      <c r="R1"/>
    </row>
    <row r="2" spans="1:134" ht="23.4" thickBot="1">
      <c r="A2" s="170" t="s">
        <v>83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2"/>
      <c r="Q2" s="7"/>
      <c r="R2"/>
    </row>
    <row r="3" spans="1:134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5"/>
      <c r="M3" s="176"/>
      <c r="N3" s="33"/>
      <c r="O3" s="34"/>
      <c r="P3" s="177" t="s">
        <v>86</v>
      </c>
      <c r="Q3" s="11"/>
      <c r="R3"/>
    </row>
    <row r="4" spans="1:134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6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SUM(D6:D9)</f>
        <v>375499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375499</v>
      </c>
      <c r="P5" s="30">
        <f t="shared" ref="P5:P28" si="2">(O5/P$30)</f>
        <v>253.20229265003371</v>
      </c>
      <c r="Q5" s="6"/>
    </row>
    <row r="6" spans="1:134">
      <c r="A6" s="12"/>
      <c r="B6" s="42">
        <v>511</v>
      </c>
      <c r="C6" s="19" t="s">
        <v>19</v>
      </c>
      <c r="D6" s="43">
        <v>30788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30788</v>
      </c>
      <c r="P6" s="44">
        <f t="shared" si="2"/>
        <v>20.760620364126769</v>
      </c>
      <c r="Q6" s="9"/>
    </row>
    <row r="7" spans="1:134">
      <c r="A7" s="12"/>
      <c r="B7" s="42">
        <v>513</v>
      </c>
      <c r="C7" s="19" t="s">
        <v>20</v>
      </c>
      <c r="D7" s="43">
        <v>232795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232795</v>
      </c>
      <c r="P7" s="44">
        <f t="shared" si="2"/>
        <v>156.97572488199594</v>
      </c>
      <c r="Q7" s="9"/>
    </row>
    <row r="8" spans="1:134">
      <c r="A8" s="12"/>
      <c r="B8" s="42">
        <v>515</v>
      </c>
      <c r="C8" s="19" t="s">
        <v>21</v>
      </c>
      <c r="D8" s="43">
        <v>7069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7069</v>
      </c>
      <c r="P8" s="44">
        <f t="shared" si="2"/>
        <v>4.7666891436277812</v>
      </c>
      <c r="Q8" s="9"/>
    </row>
    <row r="9" spans="1:134">
      <c r="A9" s="12"/>
      <c r="B9" s="42">
        <v>519</v>
      </c>
      <c r="C9" s="19" t="s">
        <v>22</v>
      </c>
      <c r="D9" s="43">
        <v>104847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104847</v>
      </c>
      <c r="P9" s="44">
        <f t="shared" si="2"/>
        <v>70.699258260283216</v>
      </c>
      <c r="Q9" s="9"/>
    </row>
    <row r="10" spans="1:134" ht="15.6">
      <c r="A10" s="26" t="s">
        <v>23</v>
      </c>
      <c r="B10" s="27"/>
      <c r="C10" s="28"/>
      <c r="D10" s="29">
        <f t="shared" ref="D10:N10" si="3">SUM(D11:D14)</f>
        <v>651233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651233</v>
      </c>
      <c r="P10" s="41">
        <f t="shared" si="2"/>
        <v>439.13216453135539</v>
      </c>
      <c r="Q10" s="10"/>
    </row>
    <row r="11" spans="1:134">
      <c r="A11" s="12"/>
      <c r="B11" s="42">
        <v>521</v>
      </c>
      <c r="C11" s="19" t="s">
        <v>24</v>
      </c>
      <c r="D11" s="43">
        <v>298752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298752</v>
      </c>
      <c r="P11" s="44">
        <f t="shared" si="2"/>
        <v>201.45111260957518</v>
      </c>
      <c r="Q11" s="9"/>
    </row>
    <row r="12" spans="1:134">
      <c r="A12" s="12"/>
      <c r="B12" s="42">
        <v>522</v>
      </c>
      <c r="C12" s="19" t="s">
        <v>25</v>
      </c>
      <c r="D12" s="43">
        <v>268681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268681</v>
      </c>
      <c r="P12" s="44">
        <f t="shared" si="2"/>
        <v>181.17397167902899</v>
      </c>
      <c r="Q12" s="9"/>
    </row>
    <row r="13" spans="1:134">
      <c r="A13" s="12"/>
      <c r="B13" s="42">
        <v>524</v>
      </c>
      <c r="C13" s="19" t="s">
        <v>47</v>
      </c>
      <c r="D13" s="43">
        <v>34190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34190</v>
      </c>
      <c r="P13" s="44">
        <f t="shared" si="2"/>
        <v>23.054619015509104</v>
      </c>
      <c r="Q13" s="9"/>
    </row>
    <row r="14" spans="1:134">
      <c r="A14" s="12"/>
      <c r="B14" s="42">
        <v>529</v>
      </c>
      <c r="C14" s="19" t="s">
        <v>27</v>
      </c>
      <c r="D14" s="43">
        <v>49610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49610</v>
      </c>
      <c r="P14" s="44">
        <f t="shared" si="2"/>
        <v>33.452461227242075</v>
      </c>
      <c r="Q14" s="9"/>
    </row>
    <row r="15" spans="1:134" ht="15.6">
      <c r="A15" s="26" t="s">
        <v>28</v>
      </c>
      <c r="B15" s="27"/>
      <c r="C15" s="28"/>
      <c r="D15" s="29">
        <f t="shared" ref="D15:N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547995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547995</v>
      </c>
      <c r="P15" s="41">
        <f t="shared" si="2"/>
        <v>369.51786918408629</v>
      </c>
      <c r="Q15" s="10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547995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547995</v>
      </c>
      <c r="P16" s="44">
        <f t="shared" si="2"/>
        <v>369.51786918408629</v>
      </c>
      <c r="Q16" s="9"/>
    </row>
    <row r="17" spans="1:120" ht="15.6">
      <c r="A17" s="26" t="s">
        <v>31</v>
      </c>
      <c r="B17" s="27"/>
      <c r="C17" s="28"/>
      <c r="D17" s="29">
        <f t="shared" ref="D17:N17" si="5">SUM(D18:D18)</f>
        <v>0</v>
      </c>
      <c r="E17" s="29">
        <f t="shared" si="5"/>
        <v>128351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128351</v>
      </c>
      <c r="P17" s="41">
        <f t="shared" si="2"/>
        <v>86.548213081591371</v>
      </c>
      <c r="Q17" s="10"/>
    </row>
    <row r="18" spans="1:120">
      <c r="A18" s="12"/>
      <c r="B18" s="42">
        <v>541</v>
      </c>
      <c r="C18" s="19" t="s">
        <v>32</v>
      </c>
      <c r="D18" s="43">
        <v>0</v>
      </c>
      <c r="E18" s="43">
        <v>128351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128351</v>
      </c>
      <c r="P18" s="44">
        <f t="shared" si="2"/>
        <v>86.548213081591371</v>
      </c>
      <c r="Q18" s="9"/>
    </row>
    <row r="19" spans="1:120" ht="15.6">
      <c r="A19" s="26" t="s">
        <v>65</v>
      </c>
      <c r="B19" s="27"/>
      <c r="C19" s="28"/>
      <c r="D19" s="29">
        <f t="shared" ref="D19:N19" si="6">SUM(D20:D20)</f>
        <v>34051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34051</v>
      </c>
      <c r="P19" s="41">
        <f t="shared" si="2"/>
        <v>22.960890087660147</v>
      </c>
      <c r="Q19" s="10"/>
    </row>
    <row r="20" spans="1:120">
      <c r="A20" s="12"/>
      <c r="B20" s="42">
        <v>562</v>
      </c>
      <c r="C20" s="19" t="s">
        <v>89</v>
      </c>
      <c r="D20" s="43">
        <v>34051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5" si="7">SUM(D20:N20)</f>
        <v>34051</v>
      </c>
      <c r="P20" s="44">
        <f t="shared" si="2"/>
        <v>22.960890087660147</v>
      </c>
      <c r="Q20" s="9"/>
    </row>
    <row r="21" spans="1:120" ht="15.6">
      <c r="A21" s="26" t="s">
        <v>33</v>
      </c>
      <c r="B21" s="27"/>
      <c r="C21" s="28"/>
      <c r="D21" s="29">
        <f t="shared" ref="D21:N21" si="8">SUM(D22:D25)</f>
        <v>21419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21419</v>
      </c>
      <c r="P21" s="41">
        <f t="shared" si="2"/>
        <v>14.443020903573837</v>
      </c>
      <c r="Q21" s="9"/>
    </row>
    <row r="22" spans="1:120">
      <c r="A22" s="12"/>
      <c r="B22" s="42">
        <v>571</v>
      </c>
      <c r="C22" s="19" t="s">
        <v>62</v>
      </c>
      <c r="D22" s="43">
        <v>1234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7"/>
        <v>1234</v>
      </c>
      <c r="P22" s="44">
        <f t="shared" si="2"/>
        <v>0.83209710047201624</v>
      </c>
      <c r="Q22" s="9"/>
    </row>
    <row r="23" spans="1:120">
      <c r="A23" s="12"/>
      <c r="B23" s="42">
        <v>572</v>
      </c>
      <c r="C23" s="19" t="s">
        <v>34</v>
      </c>
      <c r="D23" s="43">
        <v>9161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7"/>
        <v>9161</v>
      </c>
      <c r="P23" s="44">
        <f t="shared" si="2"/>
        <v>6.1773432231962238</v>
      </c>
      <c r="Q23" s="9"/>
    </row>
    <row r="24" spans="1:120">
      <c r="A24" s="12"/>
      <c r="B24" s="42">
        <v>573</v>
      </c>
      <c r="C24" s="19" t="s">
        <v>67</v>
      </c>
      <c r="D24" s="43">
        <v>3524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7"/>
        <v>3524</v>
      </c>
      <c r="P24" s="44">
        <f t="shared" si="2"/>
        <v>2.3762643290627108</v>
      </c>
      <c r="Q24" s="9"/>
    </row>
    <row r="25" spans="1:120">
      <c r="A25" s="12"/>
      <c r="B25" s="42">
        <v>574</v>
      </c>
      <c r="C25" s="19" t="s">
        <v>84</v>
      </c>
      <c r="D25" s="43">
        <v>7500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7"/>
        <v>7500</v>
      </c>
      <c r="P25" s="44">
        <f t="shared" si="2"/>
        <v>5.0573162508428862</v>
      </c>
      <c r="Q25" s="9"/>
    </row>
    <row r="26" spans="1:120" ht="15.6">
      <c r="A26" s="26" t="s">
        <v>41</v>
      </c>
      <c r="B26" s="27"/>
      <c r="C26" s="28"/>
      <c r="D26" s="29">
        <f t="shared" ref="D26:N26" si="9">SUM(D27:D27)</f>
        <v>0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2448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2448</v>
      </c>
      <c r="P26" s="41">
        <f t="shared" si="2"/>
        <v>1.650708024275118</v>
      </c>
      <c r="Q26" s="9"/>
    </row>
    <row r="27" spans="1:120" ht="15.6" thickBot="1">
      <c r="A27" s="12"/>
      <c r="B27" s="42">
        <v>581</v>
      </c>
      <c r="C27" s="19" t="s">
        <v>90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2448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2448</v>
      </c>
      <c r="P27" s="44">
        <f t="shared" si="2"/>
        <v>1.650708024275118</v>
      </c>
      <c r="Q27" s="9"/>
    </row>
    <row r="28" spans="1:120" ht="16.2" thickBot="1">
      <c r="A28" s="13" t="s">
        <v>10</v>
      </c>
      <c r="B28" s="21"/>
      <c r="C28" s="20"/>
      <c r="D28" s="14">
        <f>SUM(D5,D10,D15,D17,D19,D21,D26)</f>
        <v>1082202</v>
      </c>
      <c r="E28" s="14">
        <f t="shared" ref="E28:N28" si="10">SUM(E5,E10,E15,E17,E19,E21,E26)</f>
        <v>128351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550443</v>
      </c>
      <c r="J28" s="14">
        <f t="shared" si="10"/>
        <v>0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10"/>
        <v>0</v>
      </c>
      <c r="O28" s="14">
        <f>SUM(D28:N28)</f>
        <v>1760996</v>
      </c>
      <c r="P28" s="35">
        <f t="shared" si="2"/>
        <v>1187.4551584625758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64" t="s">
        <v>85</v>
      </c>
      <c r="N30" s="164"/>
      <c r="O30" s="164"/>
      <c r="P30" s="39">
        <v>1483</v>
      </c>
    </row>
    <row r="31" spans="1:120">
      <c r="A31" s="165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3"/>
    </row>
    <row r="32" spans="1:120" ht="15.75" customHeight="1" thickBot="1">
      <c r="A32" s="166" t="s">
        <v>37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81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387543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387543</v>
      </c>
      <c r="O5" s="30">
        <f t="shared" ref="O5:O29" si="2">(N5/O$31)</f>
        <v>296.96781609195403</v>
      </c>
      <c r="P5" s="6"/>
    </row>
    <row r="6" spans="1:133">
      <c r="A6" s="12"/>
      <c r="B6" s="42">
        <v>511</v>
      </c>
      <c r="C6" s="19" t="s">
        <v>19</v>
      </c>
      <c r="D6" s="43">
        <v>31649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31649</v>
      </c>
      <c r="O6" s="44">
        <f t="shared" si="2"/>
        <v>24.252107279693487</v>
      </c>
      <c r="P6" s="9"/>
    </row>
    <row r="7" spans="1:133">
      <c r="A7" s="12"/>
      <c r="B7" s="42">
        <v>513</v>
      </c>
      <c r="C7" s="19" t="s">
        <v>20</v>
      </c>
      <c r="D7" s="43">
        <v>255127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255127</v>
      </c>
      <c r="O7" s="44">
        <f t="shared" si="2"/>
        <v>195.49961685823754</v>
      </c>
      <c r="P7" s="9"/>
    </row>
    <row r="8" spans="1:133">
      <c r="A8" s="12"/>
      <c r="B8" s="42">
        <v>515</v>
      </c>
      <c r="C8" s="19" t="s">
        <v>21</v>
      </c>
      <c r="D8" s="43">
        <v>480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480</v>
      </c>
      <c r="O8" s="44">
        <f t="shared" si="2"/>
        <v>0.36781609195402298</v>
      </c>
      <c r="P8" s="9"/>
    </row>
    <row r="9" spans="1:133">
      <c r="A9" s="12"/>
      <c r="B9" s="42">
        <v>519</v>
      </c>
      <c r="C9" s="19" t="s">
        <v>57</v>
      </c>
      <c r="D9" s="43">
        <v>100287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100287</v>
      </c>
      <c r="O9" s="44">
        <f t="shared" si="2"/>
        <v>76.848275862068959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SUM(D11:D14)</f>
        <v>676707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676707</v>
      </c>
      <c r="O10" s="41">
        <f t="shared" si="2"/>
        <v>518.54942528735637</v>
      </c>
      <c r="P10" s="10"/>
    </row>
    <row r="11" spans="1:133">
      <c r="A11" s="12"/>
      <c r="B11" s="42">
        <v>521</v>
      </c>
      <c r="C11" s="19" t="s">
        <v>24</v>
      </c>
      <c r="D11" s="43">
        <v>292893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292893</v>
      </c>
      <c r="O11" s="44">
        <f t="shared" si="2"/>
        <v>224.43908045977011</v>
      </c>
      <c r="P11" s="9"/>
    </row>
    <row r="12" spans="1:133">
      <c r="A12" s="12"/>
      <c r="B12" s="42">
        <v>522</v>
      </c>
      <c r="C12" s="19" t="s">
        <v>25</v>
      </c>
      <c r="D12" s="43">
        <v>284379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284379</v>
      </c>
      <c r="O12" s="44">
        <f t="shared" si="2"/>
        <v>217.91494252873562</v>
      </c>
      <c r="P12" s="9"/>
    </row>
    <row r="13" spans="1:133">
      <c r="A13" s="12"/>
      <c r="B13" s="42">
        <v>524</v>
      </c>
      <c r="C13" s="19" t="s">
        <v>47</v>
      </c>
      <c r="D13" s="43">
        <v>31161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31161</v>
      </c>
      <c r="O13" s="44">
        <f t="shared" si="2"/>
        <v>23.878160919540228</v>
      </c>
      <c r="P13" s="9"/>
    </row>
    <row r="14" spans="1:133">
      <c r="A14" s="12"/>
      <c r="B14" s="42">
        <v>529</v>
      </c>
      <c r="C14" s="19" t="s">
        <v>27</v>
      </c>
      <c r="D14" s="43">
        <v>68274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68274</v>
      </c>
      <c r="O14" s="44">
        <f t="shared" si="2"/>
        <v>52.317241379310346</v>
      </c>
      <c r="P14" s="9"/>
    </row>
    <row r="15" spans="1:133" ht="15.6">
      <c r="A15" s="26" t="s">
        <v>28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567943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567943</v>
      </c>
      <c r="O15" s="41">
        <f t="shared" si="2"/>
        <v>435.20536398467431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567943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567943</v>
      </c>
      <c r="O16" s="44">
        <f t="shared" si="2"/>
        <v>435.20536398467431</v>
      </c>
      <c r="P16" s="9"/>
    </row>
    <row r="17" spans="1:119" ht="15.6">
      <c r="A17" s="26" t="s">
        <v>31</v>
      </c>
      <c r="B17" s="27"/>
      <c r="C17" s="28"/>
      <c r="D17" s="29">
        <f t="shared" ref="D17:M17" si="5">SUM(D18:D18)</f>
        <v>0</v>
      </c>
      <c r="E17" s="29">
        <f t="shared" si="5"/>
        <v>276438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276438</v>
      </c>
      <c r="O17" s="41">
        <f t="shared" si="2"/>
        <v>211.82988505747127</v>
      </c>
      <c r="P17" s="10"/>
    </row>
    <row r="18" spans="1:119">
      <c r="A18" s="12"/>
      <c r="B18" s="42">
        <v>541</v>
      </c>
      <c r="C18" s="19" t="s">
        <v>58</v>
      </c>
      <c r="D18" s="43">
        <v>0</v>
      </c>
      <c r="E18" s="43">
        <v>276438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276438</v>
      </c>
      <c r="O18" s="44">
        <f t="shared" si="2"/>
        <v>211.82988505747127</v>
      </c>
      <c r="P18" s="9"/>
    </row>
    <row r="19" spans="1:119" ht="15.6">
      <c r="A19" s="26" t="s">
        <v>39</v>
      </c>
      <c r="B19" s="27"/>
      <c r="C19" s="28"/>
      <c r="D19" s="29">
        <f t="shared" ref="D19:M19" si="6">SUM(D20:D20)</f>
        <v>490453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490453</v>
      </c>
      <c r="O19" s="41">
        <f t="shared" si="2"/>
        <v>375.82605363984675</v>
      </c>
      <c r="P19" s="10"/>
    </row>
    <row r="20" spans="1:119">
      <c r="A20" s="45"/>
      <c r="B20" s="46">
        <v>554</v>
      </c>
      <c r="C20" s="47" t="s">
        <v>40</v>
      </c>
      <c r="D20" s="43">
        <v>490453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490453</v>
      </c>
      <c r="O20" s="44">
        <f t="shared" si="2"/>
        <v>375.82605363984675</v>
      </c>
      <c r="P20" s="9"/>
    </row>
    <row r="21" spans="1:119" ht="15.6">
      <c r="A21" s="26" t="s">
        <v>65</v>
      </c>
      <c r="B21" s="27"/>
      <c r="C21" s="28"/>
      <c r="D21" s="29">
        <f t="shared" ref="D21:M21" si="7">SUM(D22:D22)</f>
        <v>33291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33291</v>
      </c>
      <c r="O21" s="41">
        <f t="shared" si="2"/>
        <v>25.510344827586206</v>
      </c>
      <c r="P21" s="10"/>
    </row>
    <row r="22" spans="1:119">
      <c r="A22" s="12"/>
      <c r="B22" s="42">
        <v>562</v>
      </c>
      <c r="C22" s="19" t="s">
        <v>66</v>
      </c>
      <c r="D22" s="43">
        <v>33291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33291</v>
      </c>
      <c r="O22" s="44">
        <f t="shared" si="2"/>
        <v>25.510344827586206</v>
      </c>
      <c r="P22" s="9"/>
    </row>
    <row r="23" spans="1:119" ht="15.6">
      <c r="A23" s="26" t="s">
        <v>33</v>
      </c>
      <c r="B23" s="27"/>
      <c r="C23" s="28"/>
      <c r="D23" s="29">
        <f t="shared" ref="D23:M23" si="8">SUM(D24:D26)</f>
        <v>12626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12626</v>
      </c>
      <c r="O23" s="41">
        <f t="shared" si="2"/>
        <v>9.6750957854406128</v>
      </c>
      <c r="P23" s="9"/>
    </row>
    <row r="24" spans="1:119">
      <c r="A24" s="12"/>
      <c r="B24" s="42">
        <v>571</v>
      </c>
      <c r="C24" s="19" t="s">
        <v>62</v>
      </c>
      <c r="D24" s="43">
        <v>1221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1221</v>
      </c>
      <c r="O24" s="44">
        <f t="shared" si="2"/>
        <v>0.93563218390804592</v>
      </c>
      <c r="P24" s="9"/>
    </row>
    <row r="25" spans="1:119">
      <c r="A25" s="12"/>
      <c r="B25" s="42">
        <v>572</v>
      </c>
      <c r="C25" s="19" t="s">
        <v>59</v>
      </c>
      <c r="D25" s="43">
        <v>9092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9092</v>
      </c>
      <c r="O25" s="44">
        <f t="shared" si="2"/>
        <v>6.9670498084291186</v>
      </c>
      <c r="P25" s="9"/>
    </row>
    <row r="26" spans="1:119">
      <c r="A26" s="12"/>
      <c r="B26" s="42">
        <v>573</v>
      </c>
      <c r="C26" s="19" t="s">
        <v>67</v>
      </c>
      <c r="D26" s="43">
        <v>2313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2313</v>
      </c>
      <c r="O26" s="44">
        <f t="shared" si="2"/>
        <v>1.7724137931034483</v>
      </c>
      <c r="P26" s="9"/>
    </row>
    <row r="27" spans="1:119" ht="15.6">
      <c r="A27" s="26" t="s">
        <v>68</v>
      </c>
      <c r="B27" s="27"/>
      <c r="C27" s="28"/>
      <c r="D27" s="29">
        <f t="shared" ref="D27:M27" si="9">SUM(D28:D28)</f>
        <v>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75000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1"/>
        <v>75000</v>
      </c>
      <c r="O27" s="41">
        <f t="shared" si="2"/>
        <v>57.47126436781609</v>
      </c>
      <c r="P27" s="9"/>
    </row>
    <row r="28" spans="1:119" ht="15.6" thickBot="1">
      <c r="A28" s="12"/>
      <c r="B28" s="42">
        <v>581</v>
      </c>
      <c r="C28" s="19" t="s">
        <v>69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75000</v>
      </c>
      <c r="O28" s="44">
        <f t="shared" si="2"/>
        <v>57.47126436781609</v>
      </c>
      <c r="P28" s="9"/>
    </row>
    <row r="29" spans="1:119" ht="16.2" thickBot="1">
      <c r="A29" s="13" t="s">
        <v>10</v>
      </c>
      <c r="B29" s="21"/>
      <c r="C29" s="20"/>
      <c r="D29" s="14">
        <f t="shared" ref="D29:M29" si="10">SUM(D5,D10,D15,D17,D19,D21,D23,D27)</f>
        <v>1600620</v>
      </c>
      <c r="E29" s="14">
        <f t="shared" si="10"/>
        <v>276438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642943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1"/>
        <v>2520001</v>
      </c>
      <c r="O29" s="35">
        <f t="shared" si="2"/>
        <v>1931.0352490421456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4" t="s">
        <v>82</v>
      </c>
      <c r="M31" s="164"/>
      <c r="N31" s="164"/>
      <c r="O31" s="39">
        <v>1305</v>
      </c>
    </row>
    <row r="32" spans="1:119">
      <c r="A32" s="165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3"/>
    </row>
    <row r="33" spans="1:15" ht="15.75" customHeight="1" thickBot="1">
      <c r="A33" s="166" t="s">
        <v>37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79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385866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385866</v>
      </c>
      <c r="O5" s="30">
        <f t="shared" ref="O5:O31" si="2">(N5/O$33)</f>
        <v>294.32951945080089</v>
      </c>
      <c r="P5" s="6"/>
    </row>
    <row r="6" spans="1:133">
      <c r="A6" s="12"/>
      <c r="B6" s="42">
        <v>511</v>
      </c>
      <c r="C6" s="19" t="s">
        <v>19</v>
      </c>
      <c r="D6" s="43">
        <v>31649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31649</v>
      </c>
      <c r="O6" s="44">
        <f t="shared" si="2"/>
        <v>24.141113653699467</v>
      </c>
      <c r="P6" s="9"/>
    </row>
    <row r="7" spans="1:133">
      <c r="A7" s="12"/>
      <c r="B7" s="42">
        <v>513</v>
      </c>
      <c r="C7" s="19" t="s">
        <v>20</v>
      </c>
      <c r="D7" s="43">
        <v>261171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261171</v>
      </c>
      <c r="O7" s="44">
        <f t="shared" si="2"/>
        <v>199.21510297482837</v>
      </c>
      <c r="P7" s="9"/>
    </row>
    <row r="8" spans="1:133">
      <c r="A8" s="12"/>
      <c r="B8" s="42">
        <v>515</v>
      </c>
      <c r="C8" s="19" t="s">
        <v>21</v>
      </c>
      <c r="D8" s="43">
        <v>1821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1821</v>
      </c>
      <c r="O8" s="44">
        <f t="shared" si="2"/>
        <v>1.3890160183066362</v>
      </c>
      <c r="P8" s="9"/>
    </row>
    <row r="9" spans="1:133">
      <c r="A9" s="12"/>
      <c r="B9" s="42">
        <v>519</v>
      </c>
      <c r="C9" s="19" t="s">
        <v>57</v>
      </c>
      <c r="D9" s="43">
        <v>91225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91225</v>
      </c>
      <c r="O9" s="44">
        <f t="shared" si="2"/>
        <v>69.584286803966435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SUM(D11:D15)</f>
        <v>561387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561387</v>
      </c>
      <c r="O10" s="41">
        <f t="shared" si="2"/>
        <v>428.21281464530892</v>
      </c>
      <c r="P10" s="10"/>
    </row>
    <row r="11" spans="1:133">
      <c r="A11" s="12"/>
      <c r="B11" s="42">
        <v>521</v>
      </c>
      <c r="C11" s="19" t="s">
        <v>24</v>
      </c>
      <c r="D11" s="43">
        <v>287150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287150</v>
      </c>
      <c r="O11" s="44">
        <f t="shared" si="2"/>
        <v>219.03127383676582</v>
      </c>
      <c r="P11" s="9"/>
    </row>
    <row r="12" spans="1:133">
      <c r="A12" s="12"/>
      <c r="B12" s="42">
        <v>522</v>
      </c>
      <c r="C12" s="19" t="s">
        <v>25</v>
      </c>
      <c r="D12" s="43">
        <v>207236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207236</v>
      </c>
      <c r="O12" s="44">
        <f t="shared" si="2"/>
        <v>158.07475209763538</v>
      </c>
      <c r="P12" s="9"/>
    </row>
    <row r="13" spans="1:133">
      <c r="A13" s="12"/>
      <c r="B13" s="42">
        <v>524</v>
      </c>
      <c r="C13" s="19" t="s">
        <v>47</v>
      </c>
      <c r="D13" s="43">
        <v>23562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23562</v>
      </c>
      <c r="O13" s="44">
        <f t="shared" si="2"/>
        <v>17.972540045766589</v>
      </c>
      <c r="P13" s="9"/>
    </row>
    <row r="14" spans="1:133">
      <c r="A14" s="12"/>
      <c r="B14" s="42">
        <v>525</v>
      </c>
      <c r="C14" s="19" t="s">
        <v>26</v>
      </c>
      <c r="D14" s="43">
        <v>1189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1189</v>
      </c>
      <c r="O14" s="44">
        <f t="shared" si="2"/>
        <v>0.90694126620900073</v>
      </c>
      <c r="P14" s="9"/>
    </row>
    <row r="15" spans="1:133">
      <c r="A15" s="12"/>
      <c r="B15" s="42">
        <v>529</v>
      </c>
      <c r="C15" s="19" t="s">
        <v>27</v>
      </c>
      <c r="D15" s="43">
        <v>42250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42250</v>
      </c>
      <c r="O15" s="44">
        <f t="shared" si="2"/>
        <v>32.227307398932112</v>
      </c>
      <c r="P15" s="9"/>
    </row>
    <row r="16" spans="1:133" ht="15.6">
      <c r="A16" s="26" t="s">
        <v>28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587865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587865</v>
      </c>
      <c r="O16" s="41">
        <f t="shared" si="2"/>
        <v>448.40961098398168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587865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587865</v>
      </c>
      <c r="O17" s="44">
        <f t="shared" si="2"/>
        <v>448.40961098398168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29973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ref="N18:N23" si="6">SUM(D18:M18)</f>
        <v>29973</v>
      </c>
      <c r="O18" s="41">
        <f t="shared" si="2"/>
        <v>22.862700228832953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29973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29973</v>
      </c>
      <c r="O19" s="44">
        <f t="shared" si="2"/>
        <v>22.862700228832953</v>
      </c>
      <c r="P19" s="9"/>
    </row>
    <row r="20" spans="1:119" ht="15.6">
      <c r="A20" s="26" t="s">
        <v>39</v>
      </c>
      <c r="B20" s="27"/>
      <c r="C20" s="28"/>
      <c r="D20" s="29">
        <f t="shared" ref="D20:M20" si="7">SUM(D21:D22)</f>
        <v>156976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6"/>
        <v>156976</v>
      </c>
      <c r="O20" s="41">
        <f t="shared" si="2"/>
        <v>119.73760488176964</v>
      </c>
      <c r="P20" s="10"/>
    </row>
    <row r="21" spans="1:119">
      <c r="A21" s="45"/>
      <c r="B21" s="46">
        <v>554</v>
      </c>
      <c r="C21" s="47" t="s">
        <v>40</v>
      </c>
      <c r="D21" s="43">
        <v>144365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144365</v>
      </c>
      <c r="O21" s="44">
        <f t="shared" si="2"/>
        <v>110.11823035850496</v>
      </c>
      <c r="P21" s="9"/>
    </row>
    <row r="22" spans="1:119">
      <c r="A22" s="45"/>
      <c r="B22" s="46">
        <v>559</v>
      </c>
      <c r="C22" s="47" t="s">
        <v>77</v>
      </c>
      <c r="D22" s="43">
        <v>12611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12611</v>
      </c>
      <c r="O22" s="44">
        <f t="shared" si="2"/>
        <v>9.6193745232646837</v>
      </c>
      <c r="P22" s="9"/>
    </row>
    <row r="23" spans="1:119" ht="15.6">
      <c r="A23" s="26" t="s">
        <v>65</v>
      </c>
      <c r="B23" s="27"/>
      <c r="C23" s="28"/>
      <c r="D23" s="29">
        <f t="shared" ref="D23:M23" si="8">SUM(D24:D24)</f>
        <v>25030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6"/>
        <v>25030</v>
      </c>
      <c r="O23" s="41">
        <f t="shared" si="2"/>
        <v>19.092295957284517</v>
      </c>
      <c r="P23" s="10"/>
    </row>
    <row r="24" spans="1:119">
      <c r="A24" s="12"/>
      <c r="B24" s="42">
        <v>562</v>
      </c>
      <c r="C24" s="19" t="s">
        <v>66</v>
      </c>
      <c r="D24" s="43">
        <v>25030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31" si="9">SUM(D24:M24)</f>
        <v>25030</v>
      </c>
      <c r="O24" s="44">
        <f t="shared" si="2"/>
        <v>19.092295957284517</v>
      </c>
      <c r="P24" s="9"/>
    </row>
    <row r="25" spans="1:119" ht="15.6">
      <c r="A25" s="26" t="s">
        <v>33</v>
      </c>
      <c r="B25" s="27"/>
      <c r="C25" s="28"/>
      <c r="D25" s="29">
        <f t="shared" ref="D25:M25" si="10">SUM(D26:D28)</f>
        <v>14043</v>
      </c>
      <c r="E25" s="29">
        <f t="shared" si="10"/>
        <v>0</v>
      </c>
      <c r="F25" s="29">
        <f t="shared" si="10"/>
        <v>0</v>
      </c>
      <c r="G25" s="29">
        <f t="shared" si="10"/>
        <v>0</v>
      </c>
      <c r="H25" s="29">
        <f t="shared" si="10"/>
        <v>0</v>
      </c>
      <c r="I25" s="29">
        <f t="shared" si="10"/>
        <v>0</v>
      </c>
      <c r="J25" s="29">
        <f t="shared" si="10"/>
        <v>0</v>
      </c>
      <c r="K25" s="29">
        <f t="shared" si="10"/>
        <v>0</v>
      </c>
      <c r="L25" s="29">
        <f t="shared" si="10"/>
        <v>0</v>
      </c>
      <c r="M25" s="29">
        <f t="shared" si="10"/>
        <v>0</v>
      </c>
      <c r="N25" s="29">
        <f t="shared" si="9"/>
        <v>14043</v>
      </c>
      <c r="O25" s="41">
        <f t="shared" si="2"/>
        <v>10.711670480549198</v>
      </c>
      <c r="P25" s="9"/>
    </row>
    <row r="26" spans="1:119">
      <c r="A26" s="12"/>
      <c r="B26" s="42">
        <v>571</v>
      </c>
      <c r="C26" s="19" t="s">
        <v>62</v>
      </c>
      <c r="D26" s="43">
        <v>1263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9"/>
        <v>1263</v>
      </c>
      <c r="O26" s="44">
        <f t="shared" si="2"/>
        <v>0.96338672768878719</v>
      </c>
      <c r="P26" s="9"/>
    </row>
    <row r="27" spans="1:119">
      <c r="A27" s="12"/>
      <c r="B27" s="42">
        <v>572</v>
      </c>
      <c r="C27" s="19" t="s">
        <v>59</v>
      </c>
      <c r="D27" s="43">
        <v>9722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9"/>
        <v>9722</v>
      </c>
      <c r="O27" s="44">
        <f t="shared" si="2"/>
        <v>7.415713196033562</v>
      </c>
      <c r="P27" s="9"/>
    </row>
    <row r="28" spans="1:119">
      <c r="A28" s="12"/>
      <c r="B28" s="42">
        <v>573</v>
      </c>
      <c r="C28" s="19" t="s">
        <v>67</v>
      </c>
      <c r="D28" s="43">
        <v>3058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9"/>
        <v>3058</v>
      </c>
      <c r="O28" s="44">
        <f t="shared" si="2"/>
        <v>2.3325705568268496</v>
      </c>
      <c r="P28" s="9"/>
    </row>
    <row r="29" spans="1:119" ht="15.6">
      <c r="A29" s="26" t="s">
        <v>68</v>
      </c>
      <c r="B29" s="27"/>
      <c r="C29" s="28"/>
      <c r="D29" s="29">
        <f t="shared" ref="D29:M29" si="11">SUM(D30:D30)</f>
        <v>100000</v>
      </c>
      <c r="E29" s="29">
        <f t="shared" si="11"/>
        <v>0</v>
      </c>
      <c r="F29" s="29">
        <f t="shared" si="11"/>
        <v>0</v>
      </c>
      <c r="G29" s="29">
        <f t="shared" si="11"/>
        <v>0</v>
      </c>
      <c r="H29" s="29">
        <f t="shared" si="11"/>
        <v>0</v>
      </c>
      <c r="I29" s="29">
        <f t="shared" si="11"/>
        <v>0</v>
      </c>
      <c r="J29" s="29">
        <f t="shared" si="11"/>
        <v>0</v>
      </c>
      <c r="K29" s="29">
        <f t="shared" si="11"/>
        <v>0</v>
      </c>
      <c r="L29" s="29">
        <f t="shared" si="11"/>
        <v>0</v>
      </c>
      <c r="M29" s="29">
        <f t="shared" si="11"/>
        <v>0</v>
      </c>
      <c r="N29" s="29">
        <f t="shared" si="9"/>
        <v>100000</v>
      </c>
      <c r="O29" s="41">
        <f t="shared" si="2"/>
        <v>76.277650648360037</v>
      </c>
      <c r="P29" s="9"/>
    </row>
    <row r="30" spans="1:119" ht="15.6" thickBot="1">
      <c r="A30" s="12"/>
      <c r="B30" s="42">
        <v>581</v>
      </c>
      <c r="C30" s="19" t="s">
        <v>69</v>
      </c>
      <c r="D30" s="43">
        <v>100000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9"/>
        <v>100000</v>
      </c>
      <c r="O30" s="44">
        <f t="shared" si="2"/>
        <v>76.277650648360037</v>
      </c>
      <c r="P30" s="9"/>
    </row>
    <row r="31" spans="1:119" ht="16.2" thickBot="1">
      <c r="A31" s="13" t="s">
        <v>10</v>
      </c>
      <c r="B31" s="21"/>
      <c r="C31" s="20"/>
      <c r="D31" s="14">
        <f t="shared" ref="D31:M31" si="12">SUM(D5,D10,D16,D18,D20,D23,D25,D29)</f>
        <v>1243302</v>
      </c>
      <c r="E31" s="14">
        <f t="shared" si="12"/>
        <v>29973</v>
      </c>
      <c r="F31" s="14">
        <f t="shared" si="12"/>
        <v>0</v>
      </c>
      <c r="G31" s="14">
        <f t="shared" si="12"/>
        <v>0</v>
      </c>
      <c r="H31" s="14">
        <f t="shared" si="12"/>
        <v>0</v>
      </c>
      <c r="I31" s="14">
        <f t="shared" si="12"/>
        <v>587865</v>
      </c>
      <c r="J31" s="14">
        <f t="shared" si="12"/>
        <v>0</v>
      </c>
      <c r="K31" s="14">
        <f t="shared" si="12"/>
        <v>0</v>
      </c>
      <c r="L31" s="14">
        <f t="shared" si="12"/>
        <v>0</v>
      </c>
      <c r="M31" s="14">
        <f t="shared" si="12"/>
        <v>0</v>
      </c>
      <c r="N31" s="14">
        <f t="shared" si="9"/>
        <v>1861140</v>
      </c>
      <c r="O31" s="35">
        <f t="shared" si="2"/>
        <v>1419.6338672768879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4" t="s">
        <v>80</v>
      </c>
      <c r="M33" s="164"/>
      <c r="N33" s="164"/>
      <c r="O33" s="39">
        <v>1311</v>
      </c>
    </row>
    <row r="34" spans="1:15">
      <c r="A34" s="165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/>
    </row>
    <row r="35" spans="1:15" ht="15.75" customHeight="1" thickBot="1">
      <c r="A35" s="166" t="s">
        <v>37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76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361808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361808</v>
      </c>
      <c r="O5" s="30">
        <f t="shared" ref="O5:O31" si="2">(N5/O$33)</f>
        <v>280.03715170278639</v>
      </c>
      <c r="P5" s="6"/>
    </row>
    <row r="6" spans="1:133">
      <c r="A6" s="12"/>
      <c r="B6" s="42">
        <v>511</v>
      </c>
      <c r="C6" s="19" t="s">
        <v>19</v>
      </c>
      <c r="D6" s="43">
        <v>31649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31649</v>
      </c>
      <c r="O6" s="44">
        <f t="shared" si="2"/>
        <v>24.496130030959751</v>
      </c>
      <c r="P6" s="9"/>
    </row>
    <row r="7" spans="1:133">
      <c r="A7" s="12"/>
      <c r="B7" s="42">
        <v>513</v>
      </c>
      <c r="C7" s="19" t="s">
        <v>20</v>
      </c>
      <c r="D7" s="43">
        <v>244246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244246</v>
      </c>
      <c r="O7" s="44">
        <f t="shared" si="2"/>
        <v>189.04489164086687</v>
      </c>
      <c r="P7" s="9"/>
    </row>
    <row r="8" spans="1:133">
      <c r="A8" s="12"/>
      <c r="B8" s="42">
        <v>515</v>
      </c>
      <c r="C8" s="19" t="s">
        <v>21</v>
      </c>
      <c r="D8" s="43">
        <v>554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554</v>
      </c>
      <c r="O8" s="44">
        <f t="shared" si="2"/>
        <v>0.42879256965944273</v>
      </c>
      <c r="P8" s="9"/>
    </row>
    <row r="9" spans="1:133">
      <c r="A9" s="12"/>
      <c r="B9" s="42">
        <v>519</v>
      </c>
      <c r="C9" s="19" t="s">
        <v>57</v>
      </c>
      <c r="D9" s="43">
        <v>85359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85359</v>
      </c>
      <c r="O9" s="44">
        <f t="shared" si="2"/>
        <v>66.067337461300312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SUM(D11:D15)</f>
        <v>631772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631772</v>
      </c>
      <c r="O10" s="41">
        <f t="shared" si="2"/>
        <v>488.9876160990712</v>
      </c>
      <c r="P10" s="10"/>
    </row>
    <row r="11" spans="1:133">
      <c r="A11" s="12"/>
      <c r="B11" s="42">
        <v>521</v>
      </c>
      <c r="C11" s="19" t="s">
        <v>24</v>
      </c>
      <c r="D11" s="43">
        <v>287150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287150</v>
      </c>
      <c r="O11" s="44">
        <f t="shared" si="2"/>
        <v>222.25232198142416</v>
      </c>
      <c r="P11" s="9"/>
    </row>
    <row r="12" spans="1:133">
      <c r="A12" s="12"/>
      <c r="B12" s="42">
        <v>522</v>
      </c>
      <c r="C12" s="19" t="s">
        <v>25</v>
      </c>
      <c r="D12" s="43">
        <v>278771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278771</v>
      </c>
      <c r="O12" s="44">
        <f t="shared" si="2"/>
        <v>215.76702786377709</v>
      </c>
      <c r="P12" s="9"/>
    </row>
    <row r="13" spans="1:133">
      <c r="A13" s="12"/>
      <c r="B13" s="42">
        <v>524</v>
      </c>
      <c r="C13" s="19" t="s">
        <v>47</v>
      </c>
      <c r="D13" s="43">
        <v>20985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20985</v>
      </c>
      <c r="O13" s="44">
        <f t="shared" si="2"/>
        <v>16.242260061919506</v>
      </c>
      <c r="P13" s="9"/>
    </row>
    <row r="14" spans="1:133">
      <c r="A14" s="12"/>
      <c r="B14" s="42">
        <v>525</v>
      </c>
      <c r="C14" s="19" t="s">
        <v>26</v>
      </c>
      <c r="D14" s="43">
        <v>847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847</v>
      </c>
      <c r="O14" s="44">
        <f t="shared" si="2"/>
        <v>0.65557275541795668</v>
      </c>
      <c r="P14" s="9"/>
    </row>
    <row r="15" spans="1:133">
      <c r="A15" s="12"/>
      <c r="B15" s="42">
        <v>529</v>
      </c>
      <c r="C15" s="19" t="s">
        <v>27</v>
      </c>
      <c r="D15" s="43">
        <v>44019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44019</v>
      </c>
      <c r="O15" s="44">
        <f t="shared" si="2"/>
        <v>34.070433436532511</v>
      </c>
      <c r="P15" s="9"/>
    </row>
    <row r="16" spans="1:133" ht="15.6">
      <c r="A16" s="26" t="s">
        <v>28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504239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504239</v>
      </c>
      <c r="O16" s="41">
        <f t="shared" si="2"/>
        <v>390.27786377708981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504239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504239</v>
      </c>
      <c r="O17" s="44">
        <f t="shared" si="2"/>
        <v>390.27786377708981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78766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ref="N18:N23" si="6">SUM(D18:M18)</f>
        <v>78766</v>
      </c>
      <c r="O18" s="41">
        <f t="shared" si="2"/>
        <v>60.964396284829718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78766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78766</v>
      </c>
      <c r="O19" s="44">
        <f t="shared" si="2"/>
        <v>60.964396284829718</v>
      </c>
      <c r="P19" s="9"/>
    </row>
    <row r="20" spans="1:119" ht="15.6">
      <c r="A20" s="26" t="s">
        <v>39</v>
      </c>
      <c r="B20" s="27"/>
      <c r="C20" s="28"/>
      <c r="D20" s="29">
        <f t="shared" ref="D20:M20" si="7">SUM(D21:D22)</f>
        <v>54433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6"/>
        <v>54433</v>
      </c>
      <c r="O20" s="41">
        <f t="shared" si="2"/>
        <v>42.130804953560371</v>
      </c>
      <c r="P20" s="10"/>
    </row>
    <row r="21" spans="1:119">
      <c r="A21" s="45"/>
      <c r="B21" s="46">
        <v>554</v>
      </c>
      <c r="C21" s="47" t="s">
        <v>40</v>
      </c>
      <c r="D21" s="43">
        <v>39433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39433</v>
      </c>
      <c r="O21" s="44">
        <f t="shared" si="2"/>
        <v>30.520897832817337</v>
      </c>
      <c r="P21" s="9"/>
    </row>
    <row r="22" spans="1:119">
      <c r="A22" s="45"/>
      <c r="B22" s="46">
        <v>559</v>
      </c>
      <c r="C22" s="47" t="s">
        <v>77</v>
      </c>
      <c r="D22" s="43">
        <v>15000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15000</v>
      </c>
      <c r="O22" s="44">
        <f t="shared" si="2"/>
        <v>11.609907120743035</v>
      </c>
      <c r="P22" s="9"/>
    </row>
    <row r="23" spans="1:119" ht="15.6">
      <c r="A23" s="26" t="s">
        <v>65</v>
      </c>
      <c r="B23" s="27"/>
      <c r="C23" s="28"/>
      <c r="D23" s="29">
        <f t="shared" ref="D23:M23" si="8">SUM(D24:D24)</f>
        <v>23347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6"/>
        <v>23347</v>
      </c>
      <c r="O23" s="41">
        <f t="shared" si="2"/>
        <v>18.070433436532507</v>
      </c>
      <c r="P23" s="10"/>
    </row>
    <row r="24" spans="1:119">
      <c r="A24" s="12"/>
      <c r="B24" s="42">
        <v>562</v>
      </c>
      <c r="C24" s="19" t="s">
        <v>66</v>
      </c>
      <c r="D24" s="43">
        <v>23347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31" si="9">SUM(D24:M24)</f>
        <v>23347</v>
      </c>
      <c r="O24" s="44">
        <f t="shared" si="2"/>
        <v>18.070433436532507</v>
      </c>
      <c r="P24" s="9"/>
    </row>
    <row r="25" spans="1:119" ht="15.6">
      <c r="A25" s="26" t="s">
        <v>33</v>
      </c>
      <c r="B25" s="27"/>
      <c r="C25" s="28"/>
      <c r="D25" s="29">
        <f t="shared" ref="D25:M25" si="10">SUM(D26:D28)</f>
        <v>10529</v>
      </c>
      <c r="E25" s="29">
        <f t="shared" si="10"/>
        <v>0</v>
      </c>
      <c r="F25" s="29">
        <f t="shared" si="10"/>
        <v>0</v>
      </c>
      <c r="G25" s="29">
        <f t="shared" si="10"/>
        <v>0</v>
      </c>
      <c r="H25" s="29">
        <f t="shared" si="10"/>
        <v>0</v>
      </c>
      <c r="I25" s="29">
        <f t="shared" si="10"/>
        <v>0</v>
      </c>
      <c r="J25" s="29">
        <f t="shared" si="10"/>
        <v>0</v>
      </c>
      <c r="K25" s="29">
        <f t="shared" si="10"/>
        <v>0</v>
      </c>
      <c r="L25" s="29">
        <f t="shared" si="10"/>
        <v>0</v>
      </c>
      <c r="M25" s="29">
        <f t="shared" si="10"/>
        <v>0</v>
      </c>
      <c r="N25" s="29">
        <f t="shared" si="9"/>
        <v>10529</v>
      </c>
      <c r="O25" s="41">
        <f t="shared" si="2"/>
        <v>8.1493808049535605</v>
      </c>
      <c r="P25" s="9"/>
    </row>
    <row r="26" spans="1:119">
      <c r="A26" s="12"/>
      <c r="B26" s="42">
        <v>571</v>
      </c>
      <c r="C26" s="19" t="s">
        <v>62</v>
      </c>
      <c r="D26" s="43">
        <v>989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9"/>
        <v>989</v>
      </c>
      <c r="O26" s="44">
        <f t="shared" si="2"/>
        <v>0.76547987616099067</v>
      </c>
      <c r="P26" s="9"/>
    </row>
    <row r="27" spans="1:119">
      <c r="A27" s="12"/>
      <c r="B27" s="42">
        <v>572</v>
      </c>
      <c r="C27" s="19" t="s">
        <v>59</v>
      </c>
      <c r="D27" s="43">
        <v>8230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9"/>
        <v>8230</v>
      </c>
      <c r="O27" s="44">
        <f t="shared" si="2"/>
        <v>6.3699690402476783</v>
      </c>
      <c r="P27" s="9"/>
    </row>
    <row r="28" spans="1:119">
      <c r="A28" s="12"/>
      <c r="B28" s="42">
        <v>573</v>
      </c>
      <c r="C28" s="19" t="s">
        <v>67</v>
      </c>
      <c r="D28" s="43">
        <v>1310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9"/>
        <v>1310</v>
      </c>
      <c r="O28" s="44">
        <f t="shared" si="2"/>
        <v>1.0139318885448916</v>
      </c>
      <c r="P28" s="9"/>
    </row>
    <row r="29" spans="1:119" ht="15.6">
      <c r="A29" s="26" t="s">
        <v>68</v>
      </c>
      <c r="B29" s="27"/>
      <c r="C29" s="28"/>
      <c r="D29" s="29">
        <f t="shared" ref="D29:M29" si="11">SUM(D30:D30)</f>
        <v>0</v>
      </c>
      <c r="E29" s="29">
        <f t="shared" si="11"/>
        <v>0</v>
      </c>
      <c r="F29" s="29">
        <f t="shared" si="11"/>
        <v>0</v>
      </c>
      <c r="G29" s="29">
        <f t="shared" si="11"/>
        <v>0</v>
      </c>
      <c r="H29" s="29">
        <f t="shared" si="11"/>
        <v>0</v>
      </c>
      <c r="I29" s="29">
        <f t="shared" si="11"/>
        <v>30483</v>
      </c>
      <c r="J29" s="29">
        <f t="shared" si="11"/>
        <v>0</v>
      </c>
      <c r="K29" s="29">
        <f t="shared" si="11"/>
        <v>0</v>
      </c>
      <c r="L29" s="29">
        <f t="shared" si="11"/>
        <v>0</v>
      </c>
      <c r="M29" s="29">
        <f t="shared" si="11"/>
        <v>0</v>
      </c>
      <c r="N29" s="29">
        <f t="shared" si="9"/>
        <v>30483</v>
      </c>
      <c r="O29" s="41">
        <f t="shared" si="2"/>
        <v>23.593653250773993</v>
      </c>
      <c r="P29" s="9"/>
    </row>
    <row r="30" spans="1:119" ht="15.6" thickBot="1">
      <c r="A30" s="12"/>
      <c r="B30" s="42">
        <v>581</v>
      </c>
      <c r="C30" s="19" t="s">
        <v>69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30483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9"/>
        <v>30483</v>
      </c>
      <c r="O30" s="44">
        <f t="shared" si="2"/>
        <v>23.593653250773993</v>
      </c>
      <c r="P30" s="9"/>
    </row>
    <row r="31" spans="1:119" ht="16.2" thickBot="1">
      <c r="A31" s="13" t="s">
        <v>10</v>
      </c>
      <c r="B31" s="21"/>
      <c r="C31" s="20"/>
      <c r="D31" s="14">
        <f t="shared" ref="D31:M31" si="12">SUM(D5,D10,D16,D18,D20,D23,D25,D29)</f>
        <v>1081889</v>
      </c>
      <c r="E31" s="14">
        <f t="shared" si="12"/>
        <v>78766</v>
      </c>
      <c r="F31" s="14">
        <f t="shared" si="12"/>
        <v>0</v>
      </c>
      <c r="G31" s="14">
        <f t="shared" si="12"/>
        <v>0</v>
      </c>
      <c r="H31" s="14">
        <f t="shared" si="12"/>
        <v>0</v>
      </c>
      <c r="I31" s="14">
        <f t="shared" si="12"/>
        <v>534722</v>
      </c>
      <c r="J31" s="14">
        <f t="shared" si="12"/>
        <v>0</v>
      </c>
      <c r="K31" s="14">
        <f t="shared" si="12"/>
        <v>0</v>
      </c>
      <c r="L31" s="14">
        <f t="shared" si="12"/>
        <v>0</v>
      </c>
      <c r="M31" s="14">
        <f t="shared" si="12"/>
        <v>0</v>
      </c>
      <c r="N31" s="14">
        <f t="shared" si="9"/>
        <v>1695377</v>
      </c>
      <c r="O31" s="35">
        <f t="shared" si="2"/>
        <v>1312.2113003095976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4" t="s">
        <v>78</v>
      </c>
      <c r="M33" s="164"/>
      <c r="N33" s="164"/>
      <c r="O33" s="39">
        <v>1292</v>
      </c>
    </row>
    <row r="34" spans="1:15">
      <c r="A34" s="165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/>
    </row>
    <row r="35" spans="1:15" ht="15.75" customHeight="1" thickBot="1">
      <c r="A35" s="166" t="s">
        <v>37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73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346736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346736</v>
      </c>
      <c r="O5" s="30">
        <f t="shared" ref="O5:O31" si="2">(N5/O$33)</f>
        <v>265.69808429118774</v>
      </c>
      <c r="P5" s="6"/>
    </row>
    <row r="6" spans="1:133">
      <c r="A6" s="12"/>
      <c r="B6" s="42">
        <v>511</v>
      </c>
      <c r="C6" s="19" t="s">
        <v>19</v>
      </c>
      <c r="D6" s="43">
        <v>31649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31649</v>
      </c>
      <c r="O6" s="44">
        <f t="shared" si="2"/>
        <v>24.252107279693487</v>
      </c>
      <c r="P6" s="9"/>
    </row>
    <row r="7" spans="1:133">
      <c r="A7" s="12"/>
      <c r="B7" s="42">
        <v>512</v>
      </c>
      <c r="C7" s="19" t="s">
        <v>74</v>
      </c>
      <c r="D7" s="43">
        <v>112617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112617</v>
      </c>
      <c r="O7" s="44">
        <f t="shared" si="2"/>
        <v>86.296551724137927</v>
      </c>
      <c r="P7" s="9"/>
    </row>
    <row r="8" spans="1:133">
      <c r="A8" s="12"/>
      <c r="B8" s="42">
        <v>513</v>
      </c>
      <c r="C8" s="19" t="s">
        <v>20</v>
      </c>
      <c r="D8" s="43">
        <v>120670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120670</v>
      </c>
      <c r="O8" s="44">
        <f t="shared" si="2"/>
        <v>92.467432950191565</v>
      </c>
      <c r="P8" s="9"/>
    </row>
    <row r="9" spans="1:133">
      <c r="A9" s="12"/>
      <c r="B9" s="42">
        <v>515</v>
      </c>
      <c r="C9" s="19" t="s">
        <v>21</v>
      </c>
      <c r="D9" s="43">
        <v>480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480</v>
      </c>
      <c r="O9" s="44">
        <f t="shared" si="2"/>
        <v>0.36781609195402298</v>
      </c>
      <c r="P9" s="9"/>
    </row>
    <row r="10" spans="1:133">
      <c r="A10" s="12"/>
      <c r="B10" s="42">
        <v>519</v>
      </c>
      <c r="C10" s="19" t="s">
        <v>57</v>
      </c>
      <c r="D10" s="43">
        <v>81320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81320</v>
      </c>
      <c r="O10" s="44">
        <f t="shared" si="2"/>
        <v>62.314176245210732</v>
      </c>
      <c r="P10" s="9"/>
    </row>
    <row r="11" spans="1:133" ht="15.6">
      <c r="A11" s="26" t="s">
        <v>23</v>
      </c>
      <c r="B11" s="27"/>
      <c r="C11" s="28"/>
      <c r="D11" s="29">
        <f t="shared" ref="D11:M11" si="3">SUM(D12:D16)</f>
        <v>648469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648469</v>
      </c>
      <c r="O11" s="41">
        <f t="shared" si="2"/>
        <v>496.9111111111111</v>
      </c>
      <c r="P11" s="10"/>
    </row>
    <row r="12" spans="1:133">
      <c r="A12" s="12"/>
      <c r="B12" s="42">
        <v>521</v>
      </c>
      <c r="C12" s="19" t="s">
        <v>24</v>
      </c>
      <c r="D12" s="43">
        <v>287150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287150</v>
      </c>
      <c r="O12" s="44">
        <f t="shared" si="2"/>
        <v>220.03831417624522</v>
      </c>
      <c r="P12" s="9"/>
    </row>
    <row r="13" spans="1:133">
      <c r="A13" s="12"/>
      <c r="B13" s="42">
        <v>522</v>
      </c>
      <c r="C13" s="19" t="s">
        <v>25</v>
      </c>
      <c r="D13" s="43">
        <v>299436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299436</v>
      </c>
      <c r="O13" s="44">
        <f t="shared" si="2"/>
        <v>229.45287356321839</v>
      </c>
      <c r="P13" s="9"/>
    </row>
    <row r="14" spans="1:133">
      <c r="A14" s="12"/>
      <c r="B14" s="42">
        <v>524</v>
      </c>
      <c r="C14" s="19" t="s">
        <v>47</v>
      </c>
      <c r="D14" s="43">
        <v>21533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21533</v>
      </c>
      <c r="O14" s="44">
        <f t="shared" si="2"/>
        <v>16.500383141762452</v>
      </c>
      <c r="P14" s="9"/>
    </row>
    <row r="15" spans="1:133">
      <c r="A15" s="12"/>
      <c r="B15" s="42">
        <v>525</v>
      </c>
      <c r="C15" s="19" t="s">
        <v>26</v>
      </c>
      <c r="D15" s="43">
        <v>811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811</v>
      </c>
      <c r="O15" s="44">
        <f t="shared" si="2"/>
        <v>0.62145593869731797</v>
      </c>
      <c r="P15" s="9"/>
    </row>
    <row r="16" spans="1:133">
      <c r="A16" s="12"/>
      <c r="B16" s="42">
        <v>529</v>
      </c>
      <c r="C16" s="19" t="s">
        <v>27</v>
      </c>
      <c r="D16" s="43">
        <v>39539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39539</v>
      </c>
      <c r="O16" s="44">
        <f t="shared" si="2"/>
        <v>30.298084291187738</v>
      </c>
      <c r="P16" s="9"/>
    </row>
    <row r="17" spans="1:119" ht="15.6">
      <c r="A17" s="26" t="s">
        <v>28</v>
      </c>
      <c r="B17" s="27"/>
      <c r="C17" s="28"/>
      <c r="D17" s="29">
        <f t="shared" ref="D17:M17" si="4">SUM(D18:D18)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540111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540111</v>
      </c>
      <c r="O17" s="41">
        <f t="shared" si="2"/>
        <v>413.87816091954022</v>
      </c>
      <c r="P17" s="10"/>
    </row>
    <row r="18" spans="1:119">
      <c r="A18" s="12"/>
      <c r="B18" s="42">
        <v>533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540111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540111</v>
      </c>
      <c r="O18" s="44">
        <f t="shared" si="2"/>
        <v>413.87816091954022</v>
      </c>
      <c r="P18" s="9"/>
    </row>
    <row r="19" spans="1:119" ht="15.6">
      <c r="A19" s="26" t="s">
        <v>31</v>
      </c>
      <c r="B19" s="27"/>
      <c r="C19" s="28"/>
      <c r="D19" s="29">
        <f t="shared" ref="D19:M19" si="5">SUM(D20:D20)</f>
        <v>0</v>
      </c>
      <c r="E19" s="29">
        <f t="shared" si="5"/>
        <v>28328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28328</v>
      </c>
      <c r="O19" s="41">
        <f t="shared" si="2"/>
        <v>21.707279693486591</v>
      </c>
      <c r="P19" s="10"/>
    </row>
    <row r="20" spans="1:119">
      <c r="A20" s="12"/>
      <c r="B20" s="42">
        <v>541</v>
      </c>
      <c r="C20" s="19" t="s">
        <v>58</v>
      </c>
      <c r="D20" s="43">
        <v>0</v>
      </c>
      <c r="E20" s="43">
        <v>28328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28328</v>
      </c>
      <c r="O20" s="44">
        <f t="shared" si="2"/>
        <v>21.707279693486591</v>
      </c>
      <c r="P20" s="9"/>
    </row>
    <row r="21" spans="1:119" ht="15.6">
      <c r="A21" s="26" t="s">
        <v>39</v>
      </c>
      <c r="B21" s="27"/>
      <c r="C21" s="28"/>
      <c r="D21" s="29">
        <f t="shared" ref="D21:M21" si="6">SUM(D22:D22)</f>
        <v>35904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35904</v>
      </c>
      <c r="O21" s="41">
        <f t="shared" si="2"/>
        <v>27.51264367816092</v>
      </c>
      <c r="P21" s="10"/>
    </row>
    <row r="22" spans="1:119">
      <c r="A22" s="45"/>
      <c r="B22" s="46">
        <v>554</v>
      </c>
      <c r="C22" s="47" t="s">
        <v>40</v>
      </c>
      <c r="D22" s="43">
        <v>35904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35904</v>
      </c>
      <c r="O22" s="44">
        <f t="shared" si="2"/>
        <v>27.51264367816092</v>
      </c>
      <c r="P22" s="9"/>
    </row>
    <row r="23" spans="1:119" ht="15.6">
      <c r="A23" s="26" t="s">
        <v>65</v>
      </c>
      <c r="B23" s="27"/>
      <c r="C23" s="28"/>
      <c r="D23" s="29">
        <f t="shared" ref="D23:M23" si="7">SUM(D24:D24)</f>
        <v>26924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26924</v>
      </c>
      <c r="O23" s="41">
        <f t="shared" si="2"/>
        <v>20.631417624521074</v>
      </c>
      <c r="P23" s="10"/>
    </row>
    <row r="24" spans="1:119">
      <c r="A24" s="12"/>
      <c r="B24" s="42">
        <v>562</v>
      </c>
      <c r="C24" s="19" t="s">
        <v>66</v>
      </c>
      <c r="D24" s="43">
        <v>26924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26924</v>
      </c>
      <c r="O24" s="44">
        <f t="shared" si="2"/>
        <v>20.631417624521074</v>
      </c>
      <c r="P24" s="9"/>
    </row>
    <row r="25" spans="1:119" ht="15.6">
      <c r="A25" s="26" t="s">
        <v>33</v>
      </c>
      <c r="B25" s="27"/>
      <c r="C25" s="28"/>
      <c r="D25" s="29">
        <f t="shared" ref="D25:M25" si="8">SUM(D26:D28)</f>
        <v>14888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14888</v>
      </c>
      <c r="O25" s="41">
        <f t="shared" si="2"/>
        <v>11.408429118773947</v>
      </c>
      <c r="P25" s="9"/>
    </row>
    <row r="26" spans="1:119">
      <c r="A26" s="12"/>
      <c r="B26" s="42">
        <v>571</v>
      </c>
      <c r="C26" s="19" t="s">
        <v>62</v>
      </c>
      <c r="D26" s="43">
        <v>1220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1220</v>
      </c>
      <c r="O26" s="44">
        <f t="shared" si="2"/>
        <v>0.93486590038314177</v>
      </c>
      <c r="P26" s="9"/>
    </row>
    <row r="27" spans="1:119">
      <c r="A27" s="12"/>
      <c r="B27" s="42">
        <v>572</v>
      </c>
      <c r="C27" s="19" t="s">
        <v>59</v>
      </c>
      <c r="D27" s="43">
        <v>9103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9103</v>
      </c>
      <c r="O27" s="44">
        <f t="shared" si="2"/>
        <v>6.9754789272030653</v>
      </c>
      <c r="P27" s="9"/>
    </row>
    <row r="28" spans="1:119">
      <c r="A28" s="12"/>
      <c r="B28" s="42">
        <v>573</v>
      </c>
      <c r="C28" s="19" t="s">
        <v>67</v>
      </c>
      <c r="D28" s="43">
        <v>4565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4565</v>
      </c>
      <c r="O28" s="44">
        <f t="shared" si="2"/>
        <v>3.4980842911877397</v>
      </c>
      <c r="P28" s="9"/>
    </row>
    <row r="29" spans="1:119" ht="15.6">
      <c r="A29" s="26" t="s">
        <v>68</v>
      </c>
      <c r="B29" s="27"/>
      <c r="C29" s="28"/>
      <c r="D29" s="29">
        <f t="shared" ref="D29:M29" si="9">SUM(D30:D30)</f>
        <v>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31188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1"/>
        <v>31188</v>
      </c>
      <c r="O29" s="41">
        <f t="shared" si="2"/>
        <v>23.898850574712643</v>
      </c>
      <c r="P29" s="9"/>
    </row>
    <row r="30" spans="1:119" ht="15.6" thickBot="1">
      <c r="A30" s="12"/>
      <c r="B30" s="42">
        <v>581</v>
      </c>
      <c r="C30" s="19" t="s">
        <v>69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31188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31188</v>
      </c>
      <c r="O30" s="44">
        <f t="shared" si="2"/>
        <v>23.898850574712643</v>
      </c>
      <c r="P30" s="9"/>
    </row>
    <row r="31" spans="1:119" ht="16.2" thickBot="1">
      <c r="A31" s="13" t="s">
        <v>10</v>
      </c>
      <c r="B31" s="21"/>
      <c r="C31" s="20"/>
      <c r="D31" s="14">
        <f t="shared" ref="D31:M31" si="10">SUM(D5,D11,D17,D19,D21,D23,D25,D29)</f>
        <v>1072921</v>
      </c>
      <c r="E31" s="14">
        <f t="shared" si="10"/>
        <v>28328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571299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1"/>
        <v>1672548</v>
      </c>
      <c r="O31" s="35">
        <f t="shared" si="2"/>
        <v>1281.6459770114943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4" t="s">
        <v>75</v>
      </c>
      <c r="M33" s="164"/>
      <c r="N33" s="164"/>
      <c r="O33" s="39">
        <v>1305</v>
      </c>
    </row>
    <row r="34" spans="1:15">
      <c r="A34" s="165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/>
    </row>
    <row r="35" spans="1:15" ht="15.75" customHeight="1" thickBot="1">
      <c r="A35" s="166" t="s">
        <v>37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71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352796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352796</v>
      </c>
      <c r="O5" s="30">
        <f t="shared" ref="O5:O30" si="2">(N5/O$32)</f>
        <v>274.33592534992226</v>
      </c>
      <c r="P5" s="6"/>
    </row>
    <row r="6" spans="1:133">
      <c r="A6" s="12"/>
      <c r="B6" s="42">
        <v>511</v>
      </c>
      <c r="C6" s="19" t="s">
        <v>19</v>
      </c>
      <c r="D6" s="43">
        <v>31483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31483</v>
      </c>
      <c r="O6" s="44">
        <f t="shared" si="2"/>
        <v>24.481337480559876</v>
      </c>
      <c r="P6" s="9"/>
    </row>
    <row r="7" spans="1:133">
      <c r="A7" s="12"/>
      <c r="B7" s="42">
        <v>513</v>
      </c>
      <c r="C7" s="19" t="s">
        <v>20</v>
      </c>
      <c r="D7" s="43">
        <v>230963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230963</v>
      </c>
      <c r="O7" s="44">
        <f t="shared" si="2"/>
        <v>179.59797822706065</v>
      </c>
      <c r="P7" s="9"/>
    </row>
    <row r="8" spans="1:133">
      <c r="A8" s="12"/>
      <c r="B8" s="42">
        <v>515</v>
      </c>
      <c r="C8" s="19" t="s">
        <v>21</v>
      </c>
      <c r="D8" s="43">
        <v>1295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1295</v>
      </c>
      <c r="O8" s="44">
        <f t="shared" si="2"/>
        <v>1.0069984447900466</v>
      </c>
      <c r="P8" s="9"/>
    </row>
    <row r="9" spans="1:133">
      <c r="A9" s="12"/>
      <c r="B9" s="42">
        <v>519</v>
      </c>
      <c r="C9" s="19" t="s">
        <v>57</v>
      </c>
      <c r="D9" s="43">
        <v>89055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89055</v>
      </c>
      <c r="O9" s="44">
        <f t="shared" si="2"/>
        <v>69.249611197511669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SUM(D11:D15)</f>
        <v>470807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470807</v>
      </c>
      <c r="O10" s="41">
        <f t="shared" si="2"/>
        <v>366.10186625194399</v>
      </c>
      <c r="P10" s="10"/>
    </row>
    <row r="11" spans="1:133">
      <c r="A11" s="12"/>
      <c r="B11" s="42">
        <v>521</v>
      </c>
      <c r="C11" s="19" t="s">
        <v>24</v>
      </c>
      <c r="D11" s="43">
        <v>281520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281520</v>
      </c>
      <c r="O11" s="44">
        <f t="shared" si="2"/>
        <v>218.91135303265941</v>
      </c>
      <c r="P11" s="9"/>
    </row>
    <row r="12" spans="1:133">
      <c r="A12" s="12"/>
      <c r="B12" s="42">
        <v>522</v>
      </c>
      <c r="C12" s="19" t="s">
        <v>25</v>
      </c>
      <c r="D12" s="43">
        <v>119491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119491</v>
      </c>
      <c r="O12" s="44">
        <f t="shared" si="2"/>
        <v>92.91679626749611</v>
      </c>
      <c r="P12" s="9"/>
    </row>
    <row r="13" spans="1:133">
      <c r="A13" s="12"/>
      <c r="B13" s="42">
        <v>524</v>
      </c>
      <c r="C13" s="19" t="s">
        <v>47</v>
      </c>
      <c r="D13" s="43">
        <v>45386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45386</v>
      </c>
      <c r="O13" s="44">
        <f t="shared" si="2"/>
        <v>35.292379471228614</v>
      </c>
      <c r="P13" s="9"/>
    </row>
    <row r="14" spans="1:133">
      <c r="A14" s="12"/>
      <c r="B14" s="42">
        <v>525</v>
      </c>
      <c r="C14" s="19" t="s">
        <v>26</v>
      </c>
      <c r="D14" s="43">
        <v>471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471</v>
      </c>
      <c r="O14" s="44">
        <f t="shared" si="2"/>
        <v>0.36625194401244165</v>
      </c>
      <c r="P14" s="9"/>
    </row>
    <row r="15" spans="1:133">
      <c r="A15" s="12"/>
      <c r="B15" s="42">
        <v>529</v>
      </c>
      <c r="C15" s="19" t="s">
        <v>27</v>
      </c>
      <c r="D15" s="43">
        <v>23939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23939</v>
      </c>
      <c r="O15" s="44">
        <f t="shared" si="2"/>
        <v>18.615085536547433</v>
      </c>
      <c r="P15" s="9"/>
    </row>
    <row r="16" spans="1:133" ht="15.6">
      <c r="A16" s="26" t="s">
        <v>28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492905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492905</v>
      </c>
      <c r="O16" s="41">
        <f t="shared" si="2"/>
        <v>383.28538102643859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492905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492905</v>
      </c>
      <c r="O17" s="44">
        <f t="shared" si="2"/>
        <v>383.28538102643859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26579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26579</v>
      </c>
      <c r="O18" s="41">
        <f t="shared" si="2"/>
        <v>20.667962674961121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26579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26579</v>
      </c>
      <c r="O19" s="44">
        <f t="shared" si="2"/>
        <v>20.667962674961121</v>
      </c>
      <c r="P19" s="9"/>
    </row>
    <row r="20" spans="1:119" ht="15.6">
      <c r="A20" s="26" t="s">
        <v>39</v>
      </c>
      <c r="B20" s="27"/>
      <c r="C20" s="28"/>
      <c r="D20" s="29">
        <f t="shared" ref="D20:M20" si="6">SUM(D21:D21)</f>
        <v>590676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590676</v>
      </c>
      <c r="O20" s="41">
        <f t="shared" si="2"/>
        <v>459.31259720062206</v>
      </c>
      <c r="P20" s="10"/>
    </row>
    <row r="21" spans="1:119">
      <c r="A21" s="45"/>
      <c r="B21" s="46">
        <v>554</v>
      </c>
      <c r="C21" s="47" t="s">
        <v>40</v>
      </c>
      <c r="D21" s="43">
        <v>590676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590676</v>
      </c>
      <c r="O21" s="44">
        <f t="shared" si="2"/>
        <v>459.31259720062206</v>
      </c>
      <c r="P21" s="9"/>
    </row>
    <row r="22" spans="1:119" ht="15.6">
      <c r="A22" s="26" t="s">
        <v>65</v>
      </c>
      <c r="B22" s="27"/>
      <c r="C22" s="28"/>
      <c r="D22" s="29">
        <f t="shared" ref="D22:M22" si="7">SUM(D23:D23)</f>
        <v>25612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25612</v>
      </c>
      <c r="O22" s="41">
        <f t="shared" si="2"/>
        <v>19.916018662519441</v>
      </c>
      <c r="P22" s="10"/>
    </row>
    <row r="23" spans="1:119">
      <c r="A23" s="12"/>
      <c r="B23" s="42">
        <v>562</v>
      </c>
      <c r="C23" s="19" t="s">
        <v>66</v>
      </c>
      <c r="D23" s="43">
        <v>25612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25612</v>
      </c>
      <c r="O23" s="44">
        <f t="shared" si="2"/>
        <v>19.916018662519441</v>
      </c>
      <c r="P23" s="9"/>
    </row>
    <row r="24" spans="1:119" ht="15.6">
      <c r="A24" s="26" t="s">
        <v>33</v>
      </c>
      <c r="B24" s="27"/>
      <c r="C24" s="28"/>
      <c r="D24" s="29">
        <f t="shared" ref="D24:M24" si="8">SUM(D25:D27)</f>
        <v>50179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50179</v>
      </c>
      <c r="O24" s="41">
        <f t="shared" si="2"/>
        <v>39.019440124416796</v>
      </c>
      <c r="P24" s="9"/>
    </row>
    <row r="25" spans="1:119">
      <c r="A25" s="12"/>
      <c r="B25" s="42">
        <v>571</v>
      </c>
      <c r="C25" s="19" t="s">
        <v>62</v>
      </c>
      <c r="D25" s="43">
        <v>1250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1250</v>
      </c>
      <c r="O25" s="44">
        <f t="shared" si="2"/>
        <v>0.97200622083981336</v>
      </c>
      <c r="P25" s="9"/>
    </row>
    <row r="26" spans="1:119">
      <c r="A26" s="12"/>
      <c r="B26" s="42">
        <v>572</v>
      </c>
      <c r="C26" s="19" t="s">
        <v>59</v>
      </c>
      <c r="D26" s="43">
        <v>41327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41327</v>
      </c>
      <c r="O26" s="44">
        <f t="shared" si="2"/>
        <v>32.136080870917574</v>
      </c>
      <c r="P26" s="9"/>
    </row>
    <row r="27" spans="1:119">
      <c r="A27" s="12"/>
      <c r="B27" s="42">
        <v>573</v>
      </c>
      <c r="C27" s="19" t="s">
        <v>67</v>
      </c>
      <c r="D27" s="43">
        <v>7602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7602</v>
      </c>
      <c r="O27" s="44">
        <f t="shared" si="2"/>
        <v>5.9113530326594086</v>
      </c>
      <c r="P27" s="9"/>
    </row>
    <row r="28" spans="1:119" ht="15.6">
      <c r="A28" s="26" t="s">
        <v>68</v>
      </c>
      <c r="B28" s="27"/>
      <c r="C28" s="28"/>
      <c r="D28" s="29">
        <f t="shared" ref="D28:M28" si="9">SUM(D29:D29)</f>
        <v>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31479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1"/>
        <v>31479</v>
      </c>
      <c r="O28" s="41">
        <f t="shared" si="2"/>
        <v>24.47822706065319</v>
      </c>
      <c r="P28" s="9"/>
    </row>
    <row r="29" spans="1:119" ht="15.6" thickBot="1">
      <c r="A29" s="12"/>
      <c r="B29" s="42">
        <v>581</v>
      </c>
      <c r="C29" s="19" t="s">
        <v>69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31479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31479</v>
      </c>
      <c r="O29" s="44">
        <f t="shared" si="2"/>
        <v>24.47822706065319</v>
      </c>
      <c r="P29" s="9"/>
    </row>
    <row r="30" spans="1:119" ht="16.2" thickBot="1">
      <c r="A30" s="13" t="s">
        <v>10</v>
      </c>
      <c r="B30" s="21"/>
      <c r="C30" s="20"/>
      <c r="D30" s="14">
        <f t="shared" ref="D30:M30" si="10">SUM(D5,D10,D16,D18,D20,D22,D24,D28)</f>
        <v>1490070</v>
      </c>
      <c r="E30" s="14">
        <f t="shared" si="10"/>
        <v>26579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524384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1"/>
        <v>2041033</v>
      </c>
      <c r="O30" s="35">
        <f t="shared" si="2"/>
        <v>1587.1174183514775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4" t="s">
        <v>72</v>
      </c>
      <c r="M32" s="164"/>
      <c r="N32" s="164"/>
      <c r="O32" s="39">
        <v>1286</v>
      </c>
    </row>
    <row r="33" spans="1:15">
      <c r="A33" s="165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/>
    </row>
    <row r="34" spans="1:15" ht="15.75" customHeight="1" thickBot="1">
      <c r="A34" s="166" t="s">
        <v>37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7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7"/>
      <c r="Q1"/>
    </row>
    <row r="2" spans="1:133" ht="23.4" thickBot="1">
      <c r="A2" s="170" t="s">
        <v>64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7"/>
      <c r="Q2"/>
    </row>
    <row r="3" spans="1:133" ht="18" customHeight="1">
      <c r="A3" s="173" t="s">
        <v>12</v>
      </c>
      <c r="B3" s="154"/>
      <c r="C3" s="155"/>
      <c r="D3" s="174" t="s">
        <v>6</v>
      </c>
      <c r="E3" s="175"/>
      <c r="F3" s="175"/>
      <c r="G3" s="175"/>
      <c r="H3" s="176"/>
      <c r="I3" s="174" t="s">
        <v>7</v>
      </c>
      <c r="J3" s="176"/>
      <c r="K3" s="174" t="s">
        <v>9</v>
      </c>
      <c r="L3" s="176"/>
      <c r="M3" s="33"/>
      <c r="N3" s="34"/>
      <c r="O3" s="177" t="s">
        <v>17</v>
      </c>
      <c r="P3" s="11"/>
      <c r="Q3"/>
    </row>
    <row r="4" spans="1:133" ht="32.25" customHeight="1" thickBot="1">
      <c r="A4" s="156"/>
      <c r="B4" s="157"/>
      <c r="C4" s="15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387240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387240</v>
      </c>
      <c r="O5" s="30">
        <f t="shared" ref="O5:O30" si="2">(N5/O$32)</f>
        <v>297.64796310530363</v>
      </c>
      <c r="P5" s="6"/>
    </row>
    <row r="6" spans="1:133">
      <c r="A6" s="12"/>
      <c r="B6" s="42">
        <v>511</v>
      </c>
      <c r="C6" s="19" t="s">
        <v>19</v>
      </c>
      <c r="D6" s="43">
        <v>33910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33910</v>
      </c>
      <c r="O6" s="44">
        <f t="shared" si="2"/>
        <v>26.06456571867794</v>
      </c>
      <c r="P6" s="9"/>
    </row>
    <row r="7" spans="1:133">
      <c r="A7" s="12"/>
      <c r="B7" s="42">
        <v>513</v>
      </c>
      <c r="C7" s="19" t="s">
        <v>20</v>
      </c>
      <c r="D7" s="43">
        <v>248126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248126</v>
      </c>
      <c r="O7" s="44">
        <f t="shared" si="2"/>
        <v>190.71944657955419</v>
      </c>
      <c r="P7" s="9"/>
    </row>
    <row r="8" spans="1:133">
      <c r="A8" s="12"/>
      <c r="B8" s="42">
        <v>515</v>
      </c>
      <c r="C8" s="19" t="s">
        <v>21</v>
      </c>
      <c r="D8" s="43">
        <v>712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712</v>
      </c>
      <c r="O8" s="44">
        <f t="shared" si="2"/>
        <v>0.54727132974634896</v>
      </c>
      <c r="P8" s="9"/>
    </row>
    <row r="9" spans="1:133">
      <c r="A9" s="12"/>
      <c r="B9" s="42">
        <v>519</v>
      </c>
      <c r="C9" s="19" t="s">
        <v>57</v>
      </c>
      <c r="D9" s="43">
        <v>104492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104492</v>
      </c>
      <c r="O9" s="44">
        <f t="shared" si="2"/>
        <v>80.316679477325138</v>
      </c>
      <c r="P9" s="9"/>
    </row>
    <row r="10" spans="1:133" ht="15.6">
      <c r="A10" s="26" t="s">
        <v>23</v>
      </c>
      <c r="B10" s="27"/>
      <c r="C10" s="28"/>
      <c r="D10" s="29">
        <f t="shared" ref="D10:M10" si="3">SUM(D11:D15)</f>
        <v>450144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450144</v>
      </c>
      <c r="O10" s="41">
        <f t="shared" si="2"/>
        <v>345.99846272098387</v>
      </c>
      <c r="P10" s="10"/>
    </row>
    <row r="11" spans="1:133">
      <c r="A11" s="12"/>
      <c r="B11" s="42">
        <v>521</v>
      </c>
      <c r="C11" s="19" t="s">
        <v>24</v>
      </c>
      <c r="D11" s="43">
        <v>276000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276000</v>
      </c>
      <c r="O11" s="44">
        <f t="shared" si="2"/>
        <v>212.1445042275173</v>
      </c>
      <c r="P11" s="9"/>
    </row>
    <row r="12" spans="1:133">
      <c r="A12" s="12"/>
      <c r="B12" s="42">
        <v>522</v>
      </c>
      <c r="C12" s="19" t="s">
        <v>25</v>
      </c>
      <c r="D12" s="43">
        <v>115117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115117</v>
      </c>
      <c r="O12" s="44">
        <f t="shared" si="2"/>
        <v>88.483474250576478</v>
      </c>
      <c r="P12" s="9"/>
    </row>
    <row r="13" spans="1:133">
      <c r="A13" s="12"/>
      <c r="B13" s="42">
        <v>524</v>
      </c>
      <c r="C13" s="19" t="s">
        <v>47</v>
      </c>
      <c r="D13" s="43">
        <v>22047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22047</v>
      </c>
      <c r="O13" s="44">
        <f t="shared" si="2"/>
        <v>16.946195234435049</v>
      </c>
      <c r="P13" s="9"/>
    </row>
    <row r="14" spans="1:133">
      <c r="A14" s="12"/>
      <c r="B14" s="42">
        <v>525</v>
      </c>
      <c r="C14" s="19" t="s">
        <v>26</v>
      </c>
      <c r="D14" s="43">
        <v>371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371</v>
      </c>
      <c r="O14" s="44">
        <f t="shared" si="2"/>
        <v>0.28516525749423521</v>
      </c>
      <c r="P14" s="9"/>
    </row>
    <row r="15" spans="1:133">
      <c r="A15" s="12"/>
      <c r="B15" s="42">
        <v>529</v>
      </c>
      <c r="C15" s="19" t="s">
        <v>27</v>
      </c>
      <c r="D15" s="43">
        <v>36609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36609</v>
      </c>
      <c r="O15" s="44">
        <f t="shared" si="2"/>
        <v>28.139123750960799</v>
      </c>
      <c r="P15" s="9"/>
    </row>
    <row r="16" spans="1:133" ht="15.6">
      <c r="A16" s="26" t="s">
        <v>28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571184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571184</v>
      </c>
      <c r="O16" s="41">
        <f t="shared" si="2"/>
        <v>439.03458877786318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571184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571184</v>
      </c>
      <c r="O17" s="44">
        <f t="shared" si="2"/>
        <v>439.03458877786318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57409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57409</v>
      </c>
      <c r="O18" s="41">
        <f t="shared" si="2"/>
        <v>44.126825518831666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57409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57409</v>
      </c>
      <c r="O19" s="44">
        <f t="shared" si="2"/>
        <v>44.126825518831666</v>
      </c>
      <c r="P19" s="9"/>
    </row>
    <row r="20" spans="1:119" ht="15.6">
      <c r="A20" s="26" t="s">
        <v>39</v>
      </c>
      <c r="B20" s="27"/>
      <c r="C20" s="28"/>
      <c r="D20" s="29">
        <f t="shared" ref="D20:M20" si="6">SUM(D21:D21)</f>
        <v>34924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34924</v>
      </c>
      <c r="O20" s="41">
        <f t="shared" si="2"/>
        <v>26.843966179861646</v>
      </c>
      <c r="P20" s="10"/>
    </row>
    <row r="21" spans="1:119">
      <c r="A21" s="45"/>
      <c r="B21" s="46">
        <v>554</v>
      </c>
      <c r="C21" s="47" t="s">
        <v>40</v>
      </c>
      <c r="D21" s="43">
        <v>34924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34924</v>
      </c>
      <c r="O21" s="44">
        <f t="shared" si="2"/>
        <v>26.843966179861646</v>
      </c>
      <c r="P21" s="9"/>
    </row>
    <row r="22" spans="1:119" ht="15.6">
      <c r="A22" s="26" t="s">
        <v>65</v>
      </c>
      <c r="B22" s="27"/>
      <c r="C22" s="28"/>
      <c r="D22" s="29">
        <f t="shared" ref="D22:M22" si="7">SUM(D23:D23)</f>
        <v>27566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27566</v>
      </c>
      <c r="O22" s="41">
        <f t="shared" si="2"/>
        <v>21.188316679477325</v>
      </c>
      <c r="P22" s="10"/>
    </row>
    <row r="23" spans="1:119">
      <c r="A23" s="12"/>
      <c r="B23" s="42">
        <v>562</v>
      </c>
      <c r="C23" s="19" t="s">
        <v>66</v>
      </c>
      <c r="D23" s="43">
        <v>27566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27566</v>
      </c>
      <c r="O23" s="44">
        <f t="shared" si="2"/>
        <v>21.188316679477325</v>
      </c>
      <c r="P23" s="9"/>
    </row>
    <row r="24" spans="1:119" ht="15.6">
      <c r="A24" s="26" t="s">
        <v>33</v>
      </c>
      <c r="B24" s="27"/>
      <c r="C24" s="28"/>
      <c r="D24" s="29">
        <f t="shared" ref="D24:M24" si="8">SUM(D25:D27)</f>
        <v>22523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22523</v>
      </c>
      <c r="O24" s="41">
        <f t="shared" si="2"/>
        <v>17.312067640276709</v>
      </c>
      <c r="P24" s="9"/>
    </row>
    <row r="25" spans="1:119">
      <c r="A25" s="12"/>
      <c r="B25" s="42">
        <v>571</v>
      </c>
      <c r="C25" s="19" t="s">
        <v>62</v>
      </c>
      <c r="D25" s="43">
        <v>2250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2250</v>
      </c>
      <c r="O25" s="44">
        <f t="shared" si="2"/>
        <v>1.7294388931591085</v>
      </c>
      <c r="P25" s="9"/>
    </row>
    <row r="26" spans="1:119">
      <c r="A26" s="12"/>
      <c r="B26" s="42">
        <v>572</v>
      </c>
      <c r="C26" s="19" t="s">
        <v>59</v>
      </c>
      <c r="D26" s="43">
        <v>18887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18887</v>
      </c>
      <c r="O26" s="44">
        <f t="shared" si="2"/>
        <v>14.517294388931591</v>
      </c>
      <c r="P26" s="9"/>
    </row>
    <row r="27" spans="1:119">
      <c r="A27" s="12"/>
      <c r="B27" s="42">
        <v>573</v>
      </c>
      <c r="C27" s="19" t="s">
        <v>67</v>
      </c>
      <c r="D27" s="43">
        <v>1386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1386</v>
      </c>
      <c r="O27" s="44">
        <f t="shared" si="2"/>
        <v>1.0653343581860109</v>
      </c>
      <c r="P27" s="9"/>
    </row>
    <row r="28" spans="1:119" ht="15.6">
      <c r="A28" s="26" t="s">
        <v>68</v>
      </c>
      <c r="B28" s="27"/>
      <c r="C28" s="28"/>
      <c r="D28" s="29">
        <f t="shared" ref="D28:M28" si="9">SUM(D29:D29)</f>
        <v>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21434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1"/>
        <v>21434</v>
      </c>
      <c r="O28" s="41">
        <f t="shared" si="2"/>
        <v>16.4750192159877</v>
      </c>
      <c r="P28" s="9"/>
    </row>
    <row r="29" spans="1:119" ht="15.6" thickBot="1">
      <c r="A29" s="12"/>
      <c r="B29" s="42">
        <v>581</v>
      </c>
      <c r="C29" s="19" t="s">
        <v>69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21434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21434</v>
      </c>
      <c r="O29" s="44">
        <f t="shared" si="2"/>
        <v>16.4750192159877</v>
      </c>
      <c r="P29" s="9"/>
    </row>
    <row r="30" spans="1:119" ht="16.2" thickBot="1">
      <c r="A30" s="13" t="s">
        <v>10</v>
      </c>
      <c r="B30" s="21"/>
      <c r="C30" s="20"/>
      <c r="D30" s="14">
        <f t="shared" ref="D30:M30" si="10">SUM(D5,D10,D16,D18,D20,D22,D24,D28)</f>
        <v>922397</v>
      </c>
      <c r="E30" s="14">
        <f t="shared" si="10"/>
        <v>57409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592618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1"/>
        <v>1572424</v>
      </c>
      <c r="O30" s="35">
        <f t="shared" si="2"/>
        <v>1208.6272098385857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4" t="s">
        <v>70</v>
      </c>
      <c r="M32" s="164"/>
      <c r="N32" s="164"/>
      <c r="O32" s="39">
        <v>1301</v>
      </c>
    </row>
    <row r="33" spans="1:15">
      <c r="A33" s="165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/>
    </row>
    <row r="34" spans="1:15" ht="15.75" customHeight="1" thickBot="1">
      <c r="A34" s="166" t="s">
        <v>37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2025-02-10T02:47:45Z</cp:lastPrinted>
  <dcterms:created xsi:type="dcterms:W3CDTF">2000-08-31T21:26:31Z</dcterms:created>
  <dcterms:modified xsi:type="dcterms:W3CDTF">2025-02-10T02:47:53Z</dcterms:modified>
</cp:coreProperties>
</file>