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'2008'!$A$1:$O$49</definedName>
    <definedName name="_xlnm.Print_Area" localSheetId="14">'2009'!$A$1:$O$52</definedName>
    <definedName name="_xlnm.Print_Area" localSheetId="13">'2010'!$A$1:$O$52</definedName>
    <definedName name="_xlnm.Print_Area" localSheetId="12">'2011'!$A$1:$O$49</definedName>
    <definedName name="_xlnm.Print_Area" localSheetId="11">'2012'!$A$1:$O$51</definedName>
    <definedName name="_xlnm.Print_Area" localSheetId="10">'2013'!$A$1:$O$51</definedName>
    <definedName name="_xlnm.Print_Area" localSheetId="9">'2014'!$A$1:$O$49</definedName>
    <definedName name="_xlnm.Print_Area" localSheetId="8">'2015'!$A$1:$O$55</definedName>
    <definedName name="_xlnm.Print_Area" localSheetId="7">'2016'!$A$1:$O$53</definedName>
    <definedName name="_xlnm.Print_Area" localSheetId="6">'2017'!$A$1:$O$54</definedName>
    <definedName name="_xlnm.Print_Area" localSheetId="5">'2018'!$A$1:$O$54</definedName>
    <definedName name="_xlnm.Print_Area" localSheetId="4">'2019'!$A$1:$O$53</definedName>
    <definedName name="_xlnm.Print_Area" localSheetId="3">'2020'!$A$1:$O$55</definedName>
    <definedName name="_xlnm.Print_Area" localSheetId="2">'2021'!$A$1:$P$51</definedName>
    <definedName name="_xlnm.Print_Area" localSheetId="1">'2022'!$A$1:$P$52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4" i="48" l="1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8" l="1"/>
  <c r="P43" i="48" s="1"/>
  <c r="O38" i="48"/>
  <c r="P38" i="48" s="1"/>
  <c r="O34" i="48"/>
  <c r="P34" i="48" s="1"/>
  <c r="O25" i="48"/>
  <c r="P25" i="48" s="1"/>
  <c r="H45" i="48"/>
  <c r="J45" i="48"/>
  <c r="G45" i="48"/>
  <c r="N45" i="48"/>
  <c r="O16" i="48"/>
  <c r="P16" i="48" s="1"/>
  <c r="E45" i="48"/>
  <c r="L45" i="48"/>
  <c r="D45" i="48"/>
  <c r="F45" i="48"/>
  <c r="O11" i="48"/>
  <c r="P11" i="48" s="1"/>
  <c r="M45" i="48"/>
  <c r="I45" i="48"/>
  <c r="K45" i="48"/>
  <c r="O5" i="48"/>
  <c r="P5" i="48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5" i="48" l="1"/>
  <c r="P45" i="48" s="1"/>
  <c r="O46" i="47"/>
  <c r="P46" i="47" s="1"/>
  <c r="O41" i="47"/>
  <c r="P41" i="47" s="1"/>
  <c r="O37" i="47"/>
  <c r="P37" i="47" s="1"/>
  <c r="O28" i="47"/>
  <c r="P28" i="47" s="1"/>
  <c r="O18" i="47"/>
  <c r="P18" i="47" s="1"/>
  <c r="D48" i="47"/>
  <c r="G48" i="47"/>
  <c r="I48" i="47"/>
  <c r="J48" i="47"/>
  <c r="L48" i="47"/>
  <c r="H48" i="47"/>
  <c r="O11" i="47"/>
  <c r="P11" i="47" s="1"/>
  <c r="M48" i="47"/>
  <c r="K48" i="47"/>
  <c r="F48" i="47"/>
  <c r="N48" i="47"/>
  <c r="E48" i="47"/>
  <c r="O5" i="47"/>
  <c r="P5" i="47" s="1"/>
  <c r="N15" i="45"/>
  <c r="O15" i="45"/>
  <c r="O46" i="46"/>
  <c r="P46" i="46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/>
  <c r="O37" i="46"/>
  <c r="P37" i="46"/>
  <c r="O36" i="46"/>
  <c r="P36" i="46" s="1"/>
  <c r="N35" i="46"/>
  <c r="M35" i="46"/>
  <c r="L35" i="46"/>
  <c r="K35" i="46"/>
  <c r="J35" i="46"/>
  <c r="O35" i="46" s="1"/>
  <c r="P35" i="46" s="1"/>
  <c r="I35" i="46"/>
  <c r="H35" i="46"/>
  <c r="G35" i="46"/>
  <c r="F35" i="46"/>
  <c r="E35" i="46"/>
  <c r="D35" i="46"/>
  <c r="O34" i="46"/>
  <c r="P34" i="46"/>
  <c r="O33" i="46"/>
  <c r="P33" i="46" s="1"/>
  <c r="O32" i="46"/>
  <c r="P32" i="46"/>
  <c r="O31" i="46"/>
  <c r="P31" i="46"/>
  <c r="O30" i="46"/>
  <c r="P30" i="46" s="1"/>
  <c r="O29" i="46"/>
  <c r="P29" i="46" s="1"/>
  <c r="O28" i="46"/>
  <c r="P28" i="46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/>
  <c r="O22" i="46"/>
  <c r="P22" i="46"/>
  <c r="O21" i="46"/>
  <c r="P21" i="46" s="1"/>
  <c r="O20" i="46"/>
  <c r="P20" i="46"/>
  <c r="O19" i="46"/>
  <c r="P19" i="46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O16" i="46" s="1"/>
  <c r="P16" i="46" s="1"/>
  <c r="E16" i="46"/>
  <c r="D16" i="46"/>
  <c r="O15" i="46"/>
  <c r="P15" i="46" s="1"/>
  <c r="O14" i="46"/>
  <c r="P14" i="46" s="1"/>
  <c r="O13" i="46"/>
  <c r="P13" i="46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O5" i="46" s="1"/>
  <c r="P5" i="46" s="1"/>
  <c r="I5" i="46"/>
  <c r="H5" i="46"/>
  <c r="G5" i="46"/>
  <c r="F5" i="46"/>
  <c r="E5" i="46"/>
  <c r="D5" i="46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N42" i="45" s="1"/>
  <c r="O42" i="45" s="1"/>
  <c r="D42" i="45"/>
  <c r="N41" i="45"/>
  <c r="O41" i="45" s="1"/>
  <c r="N40" i="45"/>
  <c r="O40" i="45" s="1"/>
  <c r="N39" i="45"/>
  <c r="O39" i="45"/>
  <c r="N38" i="45"/>
  <c r="O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M26" i="45"/>
  <c r="L26" i="45"/>
  <c r="N26" i="45" s="1"/>
  <c r="O26" i="45" s="1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M18" i="45"/>
  <c r="L18" i="45"/>
  <c r="L51" i="45" s="1"/>
  <c r="K18" i="45"/>
  <c r="J18" i="45"/>
  <c r="I18" i="45"/>
  <c r="I51" i="45" s="1"/>
  <c r="H18" i="45"/>
  <c r="G18" i="45"/>
  <c r="F18" i="45"/>
  <c r="E18" i="45"/>
  <c r="D18" i="45"/>
  <c r="N17" i="45"/>
  <c r="O17" i="45" s="1"/>
  <c r="N16" i="45"/>
  <c r="O16" i="45"/>
  <c r="N14" i="45"/>
  <c r="O14" i="45"/>
  <c r="N13" i="45"/>
  <c r="O13" i="45" s="1"/>
  <c r="N12" i="45"/>
  <c r="O12" i="45" s="1"/>
  <c r="M11" i="45"/>
  <c r="L11" i="45"/>
  <c r="K11" i="45"/>
  <c r="K51" i="45" s="1"/>
  <c r="J11" i="45"/>
  <c r="I11" i="45"/>
  <c r="H11" i="45"/>
  <c r="G11" i="45"/>
  <c r="F11" i="45"/>
  <c r="E11" i="45"/>
  <c r="E51" i="45"/>
  <c r="D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F51" i="45"/>
  <c r="E5" i="45"/>
  <c r="D5" i="45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N42" i="44" s="1"/>
  <c r="O42" i="44" s="1"/>
  <c r="D42" i="44"/>
  <c r="N41" i="44"/>
  <c r="O41" i="44"/>
  <c r="N40" i="44"/>
  <c r="O40" i="44"/>
  <c r="N39" i="44"/>
  <c r="O39" i="44" s="1"/>
  <c r="N38" i="44"/>
  <c r="O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/>
  <c r="N31" i="44"/>
  <c r="O31" i="44" s="1"/>
  <c r="N30" i="44"/>
  <c r="O30" i="44"/>
  <c r="N29" i="44"/>
  <c r="O29" i="44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/>
  <c r="N23" i="44"/>
  <c r="O23" i="44" s="1"/>
  <c r="N22" i="44"/>
  <c r="O22" i="44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N18" i="44" s="1"/>
  <c r="O18" i="44" s="1"/>
  <c r="D18" i="44"/>
  <c r="N17" i="44"/>
  <c r="O17" i="44"/>
  <c r="N16" i="44"/>
  <c r="O16" i="44"/>
  <c r="N15" i="44"/>
  <c r="O15" i="44" s="1"/>
  <c r="N14" i="44"/>
  <c r="O14" i="44"/>
  <c r="N13" i="44"/>
  <c r="O13" i="44"/>
  <c r="M12" i="44"/>
  <c r="M49" i="44" s="1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49" i="43"/>
  <c r="O49" i="43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 s="1"/>
  <c r="N44" i="43"/>
  <c r="O44" i="43"/>
  <c r="N43" i="43"/>
  <c r="O43" i="43"/>
  <c r="N42" i="43"/>
  <c r="O42" i="43" s="1"/>
  <c r="N41" i="43"/>
  <c r="O41" i="43"/>
  <c r="M40" i="43"/>
  <c r="L40" i="43"/>
  <c r="K40" i="43"/>
  <c r="N40" i="43" s="1"/>
  <c r="O40" i="43" s="1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 s="1"/>
  <c r="N36" i="43"/>
  <c r="O36" i="43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/>
  <c r="N30" i="43"/>
  <c r="O30" i="43" s="1"/>
  <c r="N29" i="43"/>
  <c r="O29" i="43" s="1"/>
  <c r="N28" i="43"/>
  <c r="O28" i="43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 s="1"/>
  <c r="N20" i="43"/>
  <c r="O20" i="43"/>
  <c r="N19" i="43"/>
  <c r="O19" i="43"/>
  <c r="M18" i="43"/>
  <c r="L18" i="43"/>
  <c r="K18" i="43"/>
  <c r="J18" i="43"/>
  <c r="I18" i="43"/>
  <c r="H18" i="43"/>
  <c r="G18" i="43"/>
  <c r="G50" i="43" s="1"/>
  <c r="N50" i="43" s="1"/>
  <c r="O50" i="43" s="1"/>
  <c r="F18" i="43"/>
  <c r="E18" i="43"/>
  <c r="D18" i="43"/>
  <c r="N17" i="43"/>
  <c r="O17" i="43"/>
  <c r="N16" i="43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/>
  <c r="M27" i="42"/>
  <c r="L27" i="42"/>
  <c r="K27" i="42"/>
  <c r="J27" i="42"/>
  <c r="I27" i="42"/>
  <c r="H27" i="42"/>
  <c r="G27" i="42"/>
  <c r="N27" i="42" s="1"/>
  <c r="O27" i="42" s="1"/>
  <c r="F27" i="42"/>
  <c r="E27" i="42"/>
  <c r="D27" i="42"/>
  <c r="N26" i="42"/>
  <c r="O26" i="42"/>
  <c r="N25" i="42"/>
  <c r="O25" i="42" s="1"/>
  <c r="N24" i="42"/>
  <c r="O24" i="42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/>
  <c r="N17" i="42"/>
  <c r="O17" i="42" s="1"/>
  <c r="N16" i="42"/>
  <c r="O16" i="42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/>
  <c r="N44" i="41"/>
  <c r="O44" i="41"/>
  <c r="N43" i="41"/>
  <c r="O43" i="41" s="1"/>
  <c r="N42" i="41"/>
  <c r="O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N33" i="41"/>
  <c r="O33" i="41" s="1"/>
  <c r="N32" i="41"/>
  <c r="O32" i="41"/>
  <c r="N31" i="41"/>
  <c r="O31" i="41" s="1"/>
  <c r="N30" i="41"/>
  <c r="O30" i="41" s="1"/>
  <c r="N29" i="41"/>
  <c r="O29" i="41"/>
  <c r="N28" i="41"/>
  <c r="O28" i="41"/>
  <c r="N27" i="41"/>
  <c r="O27" i="41" s="1"/>
  <c r="M26" i="41"/>
  <c r="L26" i="41"/>
  <c r="K26" i="41"/>
  <c r="J26" i="41"/>
  <c r="I26" i="41"/>
  <c r="I49" i="41" s="1"/>
  <c r="H26" i="41"/>
  <c r="G26" i="41"/>
  <c r="F26" i="41"/>
  <c r="E26" i="41"/>
  <c r="D26" i="41"/>
  <c r="N25" i="41"/>
  <c r="O25" i="41" s="1"/>
  <c r="N24" i="41"/>
  <c r="O24" i="4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 s="1"/>
  <c r="N16" i="41"/>
  <c r="O16" i="41"/>
  <c r="N15" i="4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/>
  <c r="N45" i="40"/>
  <c r="O45" i="40" s="1"/>
  <c r="N44" i="40"/>
  <c r="O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/>
  <c r="M27" i="40"/>
  <c r="L27" i="40"/>
  <c r="K27" i="40"/>
  <c r="N27" i="40" s="1"/>
  <c r="O27" i="40" s="1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G51" i="40" s="1"/>
  <c r="F13" i="40"/>
  <c r="E13" i="40"/>
  <c r="D13" i="40"/>
  <c r="N12" i="40"/>
  <c r="O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44" i="39"/>
  <c r="O44" i="39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N41" i="39"/>
  <c r="O41" i="39"/>
  <c r="N40" i="39"/>
  <c r="O40" i="39" s="1"/>
  <c r="N39" i="39"/>
  <c r="O39" i="39" s="1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M18" i="39"/>
  <c r="L18" i="39"/>
  <c r="K18" i="39"/>
  <c r="J18" i="39"/>
  <c r="I18" i="39"/>
  <c r="N18" i="39" s="1"/>
  <c r="O18" i="39" s="1"/>
  <c r="H18" i="39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6" i="38"/>
  <c r="O46" i="38" s="1"/>
  <c r="M45" i="38"/>
  <c r="L45" i="38"/>
  <c r="K45" i="38"/>
  <c r="J45" i="38"/>
  <c r="I45" i="38"/>
  <c r="H45" i="38"/>
  <c r="G45" i="38"/>
  <c r="F45" i="38"/>
  <c r="E45" i="38"/>
  <c r="N45" i="38" s="1"/>
  <c r="D45" i="38"/>
  <c r="N44" i="38"/>
  <c r="O44" i="38"/>
  <c r="N43" i="38"/>
  <c r="O43" i="38"/>
  <c r="N42" i="38"/>
  <c r="O42" i="38" s="1"/>
  <c r="N41" i="38"/>
  <c r="O41" i="38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/>
  <c r="M36" i="38"/>
  <c r="L36" i="38"/>
  <c r="K36" i="38"/>
  <c r="K47" i="38" s="1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M27" i="38"/>
  <c r="L27" i="38"/>
  <c r="K27" i="38"/>
  <c r="J27" i="38"/>
  <c r="I27" i="38"/>
  <c r="H27" i="38"/>
  <c r="H47" i="38" s="1"/>
  <c r="G27" i="38"/>
  <c r="F27" i="38"/>
  <c r="E27" i="38"/>
  <c r="D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I47" i="38" s="1"/>
  <c r="H18" i="38"/>
  <c r="G18" i="38"/>
  <c r="F18" i="38"/>
  <c r="E18" i="38"/>
  <c r="D18" i="38"/>
  <c r="N17" i="38"/>
  <c r="O17" i="38" s="1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F47" i="38" s="1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4" i="37"/>
  <c r="O44" i="37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N41" i="37"/>
  <c r="O41" i="37" s="1"/>
  <c r="N40" i="37"/>
  <c r="O40" i="37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N37" i="37" s="1"/>
  <c r="O37" i="37" s="1"/>
  <c r="D37" i="37"/>
  <c r="N36" i="37"/>
  <c r="O36" i="37"/>
  <c r="N35" i="37"/>
  <c r="O35" i="37"/>
  <c r="M34" i="37"/>
  <c r="L34" i="37"/>
  <c r="K34" i="37"/>
  <c r="J34" i="37"/>
  <c r="I34" i="37"/>
  <c r="H34" i="37"/>
  <c r="N34" i="37" s="1"/>
  <c r="O34" i="37" s="1"/>
  <c r="G34" i="37"/>
  <c r="F34" i="37"/>
  <c r="E34" i="37"/>
  <c r="D34" i="37"/>
  <c r="N33" i="37"/>
  <c r="O33" i="37" s="1"/>
  <c r="N32" i="37"/>
  <c r="O32" i="37" s="1"/>
  <c r="N31" i="37"/>
  <c r="O31" i="37"/>
  <c r="N30" i="37"/>
  <c r="O30" i="37" s="1"/>
  <c r="N29" i="37"/>
  <c r="O29" i="37"/>
  <c r="N28" i="37"/>
  <c r="O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 s="1"/>
  <c r="M11" i="37"/>
  <c r="L11" i="37"/>
  <c r="K11" i="37"/>
  <c r="J11" i="37"/>
  <c r="J45" i="37" s="1"/>
  <c r="I11" i="37"/>
  <c r="H11" i="37"/>
  <c r="G11" i="37"/>
  <c r="G45" i="37" s="1"/>
  <c r="F11" i="37"/>
  <c r="E11" i="37"/>
  <c r="D11" i="37"/>
  <c r="N11" i="37" s="1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I45" i="37" s="1"/>
  <c r="H5" i="37"/>
  <c r="G5" i="37"/>
  <c r="F5" i="37"/>
  <c r="E5" i="37"/>
  <c r="D5" i="37"/>
  <c r="N46" i="36"/>
  <c r="O46" i="36" s="1"/>
  <c r="N45" i="36"/>
  <c r="O45" i="36" s="1"/>
  <c r="M44" i="36"/>
  <c r="L44" i="36"/>
  <c r="K44" i="36"/>
  <c r="N44" i="36" s="1"/>
  <c r="O44" i="36" s="1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/>
  <c r="N39" i="36"/>
  <c r="O39" i="36"/>
  <c r="N38" i="36"/>
  <c r="O38" i="36" s="1"/>
  <c r="M37" i="36"/>
  <c r="L37" i="36"/>
  <c r="K37" i="36"/>
  <c r="J37" i="36"/>
  <c r="I37" i="36"/>
  <c r="N37" i="36" s="1"/>
  <c r="O37" i="36" s="1"/>
  <c r="H37" i="36"/>
  <c r="G37" i="36"/>
  <c r="F37" i="36"/>
  <c r="E37" i="36"/>
  <c r="D37" i="36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 s="1"/>
  <c r="M25" i="36"/>
  <c r="L25" i="36"/>
  <c r="L47" i="36" s="1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N13" i="36" s="1"/>
  <c r="O13" i="36" s="1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G47" i="36" s="1"/>
  <c r="F5" i="36"/>
  <c r="E5" i="36"/>
  <c r="D5" i="36"/>
  <c r="D47" i="36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G45" i="35" s="1"/>
  <c r="F18" i="35"/>
  <c r="E18" i="35"/>
  <c r="D18" i="35"/>
  <c r="N18" i="35" s="1"/>
  <c r="N17" i="35"/>
  <c r="O17" i="35" s="1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N13" i="35" s="1"/>
  <c r="O13" i="35"/>
  <c r="D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M45" i="35" s="1"/>
  <c r="L5" i="35"/>
  <c r="L45" i="35" s="1"/>
  <c r="K5" i="35"/>
  <c r="K45" i="35" s="1"/>
  <c r="J5" i="35"/>
  <c r="I5" i="35"/>
  <c r="H5" i="35"/>
  <c r="G5" i="35"/>
  <c r="N5" i="35"/>
  <c r="O5" i="35" s="1"/>
  <c r="F5" i="35"/>
  <c r="E5" i="35"/>
  <c r="D5" i="35"/>
  <c r="N47" i="34"/>
  <c r="O47" i="34" s="1"/>
  <c r="N46" i="34"/>
  <c r="O46" i="34" s="1"/>
  <c r="M45" i="34"/>
  <c r="L45" i="34"/>
  <c r="K45" i="34"/>
  <c r="J45" i="34"/>
  <c r="N45" i="34" s="1"/>
  <c r="I45" i="34"/>
  <c r="H45" i="34"/>
  <c r="G45" i="34"/>
  <c r="F45" i="34"/>
  <c r="E45" i="34"/>
  <c r="D45" i="34"/>
  <c r="N44" i="34"/>
  <c r="O44" i="34" s="1"/>
  <c r="N43" i="34"/>
  <c r="O43" i="34" s="1"/>
  <c r="N42" i="34"/>
  <c r="O42" i="34"/>
  <c r="N41" i="34"/>
  <c r="O41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M34" i="34"/>
  <c r="L34" i="34"/>
  <c r="K34" i="34"/>
  <c r="J34" i="34"/>
  <c r="J48" i="34" s="1"/>
  <c r="I34" i="34"/>
  <c r="H34" i="34"/>
  <c r="G34" i="34"/>
  <c r="F34" i="34"/>
  <c r="E34" i="34"/>
  <c r="D34" i="34"/>
  <c r="N33" i="34"/>
  <c r="O33" i="34" s="1"/>
  <c r="N32" i="34"/>
  <c r="O32" i="34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/>
  <c r="N15" i="34"/>
  <c r="O15" i="34" s="1"/>
  <c r="N14" i="34"/>
  <c r="O14" i="34" s="1"/>
  <c r="M13" i="34"/>
  <c r="L13" i="34"/>
  <c r="K13" i="34"/>
  <c r="K48" i="34" s="1"/>
  <c r="J13" i="34"/>
  <c r="I13" i="34"/>
  <c r="H13" i="34"/>
  <c r="G13" i="34"/>
  <c r="F13" i="34"/>
  <c r="F48" i="34" s="1"/>
  <c r="E13" i="34"/>
  <c r="D13" i="34"/>
  <c r="N13" i="34" s="1"/>
  <c r="O13" i="34" s="1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M48" i="34" s="1"/>
  <c r="L5" i="34"/>
  <c r="K5" i="34"/>
  <c r="J5" i="34"/>
  <c r="I5" i="34"/>
  <c r="I48" i="34" s="1"/>
  <c r="H5" i="34"/>
  <c r="G5" i="34"/>
  <c r="G48" i="34" s="1"/>
  <c r="F5" i="34"/>
  <c r="E5" i="34"/>
  <c r="D5" i="34"/>
  <c r="N27" i="33"/>
  <c r="O27" i="33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/>
  <c r="E26" i="33"/>
  <c r="F26" i="33"/>
  <c r="G26" i="33"/>
  <c r="H26" i="33"/>
  <c r="I26" i="33"/>
  <c r="J26" i="33"/>
  <c r="K26" i="33"/>
  <c r="N26" i="33" s="1"/>
  <c r="O26" i="33" s="1"/>
  <c r="L26" i="33"/>
  <c r="M26" i="33"/>
  <c r="M48" i="33" s="1"/>
  <c r="D26" i="33"/>
  <c r="E18" i="33"/>
  <c r="N18" i="33" s="1"/>
  <c r="O18" i="33" s="1"/>
  <c r="F18" i="33"/>
  <c r="G18" i="33"/>
  <c r="H18" i="33"/>
  <c r="I18" i="33"/>
  <c r="J18" i="33"/>
  <c r="K18" i="33"/>
  <c r="L18" i="33"/>
  <c r="M18" i="33"/>
  <c r="D18" i="33"/>
  <c r="E13" i="33"/>
  <c r="N13" i="33" s="1"/>
  <c r="O13" i="33" s="1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I48" i="33" s="1"/>
  <c r="J5" i="33"/>
  <c r="K5" i="33"/>
  <c r="L5" i="33"/>
  <c r="M5" i="33"/>
  <c r="D5" i="33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41" i="33"/>
  <c r="O41" i="33" s="1"/>
  <c r="N42" i="33"/>
  <c r="O42" i="33" s="1"/>
  <c r="N43" i="33"/>
  <c r="O43" i="33" s="1"/>
  <c r="N44" i="33"/>
  <c r="O44" i="33"/>
  <c r="N45" i="33"/>
  <c r="N40" i="33"/>
  <c r="O40" i="33" s="1"/>
  <c r="E39" i="33"/>
  <c r="F39" i="33"/>
  <c r="G39" i="33"/>
  <c r="H39" i="33"/>
  <c r="I39" i="33"/>
  <c r="J39" i="33"/>
  <c r="K39" i="33"/>
  <c r="L39" i="33"/>
  <c r="M39" i="33"/>
  <c r="D39" i="33"/>
  <c r="E35" i="33"/>
  <c r="F35" i="33"/>
  <c r="F48" i="33"/>
  <c r="G35" i="33"/>
  <c r="G48" i="33" s="1"/>
  <c r="H35" i="33"/>
  <c r="H48" i="33" s="1"/>
  <c r="I35" i="33"/>
  <c r="J35" i="33"/>
  <c r="J48" i="33" s="1"/>
  <c r="K35" i="33"/>
  <c r="L35" i="33"/>
  <c r="M35" i="33"/>
  <c r="D35" i="33"/>
  <c r="N35" i="33"/>
  <c r="O35" i="33" s="1"/>
  <c r="N36" i="33"/>
  <c r="O36" i="33"/>
  <c r="N37" i="33"/>
  <c r="O37" i="33"/>
  <c r="N38" i="33"/>
  <c r="O38" i="33"/>
  <c r="O45" i="33"/>
  <c r="N15" i="33"/>
  <c r="O15" i="33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6" i="33"/>
  <c r="O6" i="33" s="1"/>
  <c r="N19" i="33"/>
  <c r="O19" i="33" s="1"/>
  <c r="N14" i="33"/>
  <c r="O14" i="33" s="1"/>
  <c r="F45" i="35"/>
  <c r="O18" i="35"/>
  <c r="D45" i="35"/>
  <c r="E45" i="35"/>
  <c r="E47" i="36"/>
  <c r="F47" i="36"/>
  <c r="H47" i="36"/>
  <c r="L45" i="37"/>
  <c r="M45" i="37"/>
  <c r="F45" i="37"/>
  <c r="K45" i="37"/>
  <c r="J47" i="38"/>
  <c r="E47" i="38"/>
  <c r="F45" i="39"/>
  <c r="L45" i="39"/>
  <c r="J45" i="39"/>
  <c r="H45" i="39"/>
  <c r="M45" i="39"/>
  <c r="N13" i="39"/>
  <c r="O13" i="39"/>
  <c r="K45" i="39"/>
  <c r="D45" i="39"/>
  <c r="N5" i="39"/>
  <c r="O5" i="39" s="1"/>
  <c r="O45" i="34"/>
  <c r="J45" i="35"/>
  <c r="D47" i="38"/>
  <c r="H48" i="34"/>
  <c r="L48" i="34"/>
  <c r="N38" i="34"/>
  <c r="O38" i="34" s="1"/>
  <c r="H45" i="35"/>
  <c r="J47" i="36"/>
  <c r="O45" i="38"/>
  <c r="J51" i="40"/>
  <c r="M51" i="40"/>
  <c r="F51" i="40"/>
  <c r="I51" i="40"/>
  <c r="H51" i="40"/>
  <c r="E51" i="40"/>
  <c r="L51" i="40"/>
  <c r="N37" i="40"/>
  <c r="O37" i="40" s="1"/>
  <c r="N49" i="40"/>
  <c r="O49" i="40" s="1"/>
  <c r="N41" i="40"/>
  <c r="O41" i="40"/>
  <c r="N19" i="40"/>
  <c r="O19" i="40" s="1"/>
  <c r="D51" i="40"/>
  <c r="N5" i="40"/>
  <c r="O5" i="40" s="1"/>
  <c r="L49" i="41"/>
  <c r="J49" i="41"/>
  <c r="M49" i="41"/>
  <c r="H49" i="41"/>
  <c r="K49" i="41"/>
  <c r="N5" i="41"/>
  <c r="O5" i="41" s="1"/>
  <c r="N40" i="41"/>
  <c r="O40" i="41"/>
  <c r="N47" i="41"/>
  <c r="O47" i="41" s="1"/>
  <c r="F49" i="41"/>
  <c r="E49" i="41"/>
  <c r="N20" i="41"/>
  <c r="O20" i="41" s="1"/>
  <c r="D49" i="41"/>
  <c r="I50" i="42"/>
  <c r="N12" i="42"/>
  <c r="O12" i="42"/>
  <c r="M50" i="42"/>
  <c r="H50" i="42"/>
  <c r="L50" i="42"/>
  <c r="N48" i="42"/>
  <c r="O48" i="42"/>
  <c r="N42" i="42"/>
  <c r="O42" i="42" s="1"/>
  <c r="G50" i="42"/>
  <c r="F50" i="42"/>
  <c r="J50" i="42"/>
  <c r="N36" i="42"/>
  <c r="O36" i="42" s="1"/>
  <c r="K50" i="42"/>
  <c r="D50" i="42"/>
  <c r="N20" i="42"/>
  <c r="O20" i="42"/>
  <c r="E50" i="42"/>
  <c r="N50" i="42" s="1"/>
  <c r="O50" i="42" s="1"/>
  <c r="N5" i="42"/>
  <c r="O5" i="42" s="1"/>
  <c r="L50" i="43"/>
  <c r="K50" i="43"/>
  <c r="M50" i="43"/>
  <c r="I50" i="43"/>
  <c r="J50" i="43"/>
  <c r="N12" i="43"/>
  <c r="O12" i="43"/>
  <c r="N5" i="43"/>
  <c r="O5" i="43"/>
  <c r="E50" i="43"/>
  <c r="N25" i="43"/>
  <c r="O25" i="43" s="1"/>
  <c r="H50" i="43"/>
  <c r="N34" i="43"/>
  <c r="O34" i="43" s="1"/>
  <c r="N47" i="43"/>
  <c r="O47" i="43"/>
  <c r="F50" i="43"/>
  <c r="D50" i="43"/>
  <c r="K49" i="44"/>
  <c r="L49" i="44"/>
  <c r="N47" i="44"/>
  <c r="O47" i="44"/>
  <c r="N35" i="44"/>
  <c r="O35" i="44"/>
  <c r="H49" i="44"/>
  <c r="I49" i="44"/>
  <c r="J49" i="44"/>
  <c r="N26" i="44"/>
  <c r="O26" i="44"/>
  <c r="F49" i="44"/>
  <c r="G49" i="44"/>
  <c r="D49" i="44"/>
  <c r="N5" i="44"/>
  <c r="O5" i="44"/>
  <c r="M51" i="45"/>
  <c r="J51" i="45"/>
  <c r="N49" i="45"/>
  <c r="O49" i="45"/>
  <c r="G51" i="45"/>
  <c r="N18" i="45"/>
  <c r="O18" i="45"/>
  <c r="D51" i="45"/>
  <c r="O44" i="46"/>
  <c r="P44" i="46"/>
  <c r="O11" i="46"/>
  <c r="P11" i="46"/>
  <c r="O40" i="46"/>
  <c r="P40" i="46"/>
  <c r="O26" i="46"/>
  <c r="P26" i="46"/>
  <c r="K47" i="46"/>
  <c r="I47" i="46"/>
  <c r="M47" i="46"/>
  <c r="E47" i="46"/>
  <c r="G47" i="46"/>
  <c r="H47" i="46"/>
  <c r="L47" i="46"/>
  <c r="N47" i="46"/>
  <c r="D47" i="46"/>
  <c r="J47" i="46"/>
  <c r="N11" i="45"/>
  <c r="O11" i="45" s="1"/>
  <c r="O48" i="47" l="1"/>
  <c r="N39" i="33"/>
  <c r="O39" i="33" s="1"/>
  <c r="D48" i="33"/>
  <c r="N27" i="39"/>
  <c r="O27" i="39" s="1"/>
  <c r="G45" i="39"/>
  <c r="N5" i="37"/>
  <c r="O5" i="37" s="1"/>
  <c r="H45" i="37"/>
  <c r="N5" i="45"/>
  <c r="O5" i="45" s="1"/>
  <c r="H51" i="45"/>
  <c r="N51" i="45" s="1"/>
  <c r="O51" i="45" s="1"/>
  <c r="E49" i="44"/>
  <c r="N49" i="44" s="1"/>
  <c r="O49" i="44" s="1"/>
  <c r="N51" i="40"/>
  <c r="O51" i="40" s="1"/>
  <c r="N12" i="44"/>
  <c r="O12" i="44" s="1"/>
  <c r="N18" i="43"/>
  <c r="O18" i="43" s="1"/>
  <c r="N26" i="41"/>
  <c r="O26" i="41" s="1"/>
  <c r="N5" i="33"/>
  <c r="O5" i="33" s="1"/>
  <c r="E48" i="33"/>
  <c r="N35" i="35"/>
  <c r="O35" i="35" s="1"/>
  <c r="N43" i="35"/>
  <c r="O43" i="35" s="1"/>
  <c r="N38" i="35"/>
  <c r="O38" i="35" s="1"/>
  <c r="I45" i="35"/>
  <c r="N45" i="35" s="1"/>
  <c r="O45" i="35" s="1"/>
  <c r="N13" i="40"/>
  <c r="O13" i="40" s="1"/>
  <c r="I45" i="39"/>
  <c r="I47" i="36"/>
  <c r="N47" i="36" s="1"/>
  <c r="O47" i="36" s="1"/>
  <c r="N5" i="36"/>
  <c r="O5" i="36" s="1"/>
  <c r="N46" i="33"/>
  <c r="O46" i="33" s="1"/>
  <c r="N5" i="34"/>
  <c r="O5" i="34" s="1"/>
  <c r="D48" i="34"/>
  <c r="N48" i="34" s="1"/>
  <c r="O48" i="34" s="1"/>
  <c r="E48" i="34"/>
  <c r="N18" i="34"/>
  <c r="O18" i="34" s="1"/>
  <c r="N25" i="36"/>
  <c r="O25" i="36" s="1"/>
  <c r="G47" i="38"/>
  <c r="N47" i="38" s="1"/>
  <c r="O47" i="38" s="1"/>
  <c r="N5" i="38"/>
  <c r="O5" i="38" s="1"/>
  <c r="E45" i="39"/>
  <c r="N45" i="39" s="1"/>
  <c r="O45" i="39" s="1"/>
  <c r="N37" i="39"/>
  <c r="O37" i="39" s="1"/>
  <c r="G49" i="41"/>
  <c r="N49" i="41" s="1"/>
  <c r="O49" i="41" s="1"/>
  <c r="N35" i="41"/>
  <c r="O35" i="41" s="1"/>
  <c r="N39" i="38"/>
  <c r="O39" i="38" s="1"/>
  <c r="M47" i="38"/>
  <c r="N13" i="38"/>
  <c r="O13" i="38" s="1"/>
  <c r="L48" i="33"/>
  <c r="K48" i="33"/>
  <c r="K51" i="40"/>
  <c r="F47" i="46"/>
  <c r="O47" i="46" s="1"/>
  <c r="P47" i="46" s="1"/>
  <c r="N16" i="37"/>
  <c r="O16" i="37" s="1"/>
  <c r="D45" i="37"/>
  <c r="N45" i="37" s="1"/>
  <c r="O45" i="37" s="1"/>
  <c r="N34" i="34"/>
  <c r="O34" i="34" s="1"/>
  <c r="M47" i="36"/>
  <c r="N18" i="36"/>
  <c r="O18" i="36" s="1"/>
  <c r="N34" i="36"/>
  <c r="O34" i="36" s="1"/>
  <c r="K47" i="36"/>
  <c r="E45" i="37"/>
  <c r="N18" i="38"/>
  <c r="O18" i="38" s="1"/>
  <c r="L47" i="38"/>
  <c r="N27" i="38"/>
  <c r="O27" i="38" s="1"/>
  <c r="P48" i="47" l="1"/>
  <c r="N48" i="33"/>
  <c r="O48" i="33" s="1"/>
</calcChain>
</file>

<file path=xl/sharedStrings.xml><?xml version="1.0" encoding="utf-8"?>
<sst xmlns="http://schemas.openxmlformats.org/spreadsheetml/2006/main" count="1024" uniqueCount="141">
  <si>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</si>
  <si>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</si>
  <si>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</si>
  <si>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</si>
  <si>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</si>
  <si>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</si>
  <si>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</si>
  <si>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</si>
  <si>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</si>
  <si>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</si>
  <si>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</si>
  <si>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</si>
  <si>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</si>
  <si>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</si>
  <si>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</si>
  <si>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</si>
  <si>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</si>
  <si>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</si>
  <si>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</si>
  <si>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</si>
  <si>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</si>
  <si>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</si>
  <si>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</si>
  <si>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</si>
  <si>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</si>
  <si>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</si>
  <si>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</si>
  <si>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</si>
  <si>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</si>
  <si>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</si>
  <si>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</si>
  <si>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</si>
  <si>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</si>
  <si>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</si>
  <si>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</si>
  <si>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</si>
  <si>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</si>
  <si>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</si>
  <si>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</si>
  <si>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Conservation and Resource Management</t>
  </si>
  <si>
    <t>Physical Environment - Other Physical Environment Charges</t>
  </si>
  <si>
    <t>Transportation (User Fees) - Parking Facilities</t>
  </si>
  <si>
    <t>Culture / Recreation - Libraries</t>
  </si>
  <si>
    <t>Total - All Account Codes</t>
  </si>
  <si>
    <t>Local Fiscal Year Ended September 30, 2009</t>
  </si>
  <si>
    <t>Court-Ordered Judgments and Fines - As Decided by County Court Civil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</si>
  <si>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</si>
  <si>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</si>
  <si>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</si>
  <si>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</si>
  <si>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</si>
  <si>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</si>
  <si>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</si>
  <si>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</si>
  <si>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</si>
  <si>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</si>
  <si>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</si>
  <si>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</si>
  <si>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</si>
  <si>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</si>
  <si>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</si>
  <si>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</si>
  <si>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Indian Shores Revenues Reported by Account Code and Fund Type</t>
  </si>
  <si>
    <t>Local Fiscal Year Ended September 30, 2010</t>
  </si>
  <si>
    <t>Federal Grant - Physical Environment - Other Physical Environment</t>
  </si>
  <si>
    <t>Disposition of Fixed Assets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</si>
  <si>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</si>
  <si>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</si>
  <si>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</si>
  <si>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</si>
  <si>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Other Physical Environment</t>
  </si>
  <si>
    <t>Grants from Other Local Units - Physical Environment</t>
  </si>
  <si>
    <t>2011 Municipal Population:</t>
  </si>
  <si>
    <t>Local Fiscal Year Ended September 30, 2012</t>
  </si>
  <si>
    <t>Court-Ordered Judgments and Fines - As Decided by County Court Criminal</t>
  </si>
  <si>
    <t>2012 Municipal Population:</t>
  </si>
  <si>
    <t>Local Fiscal Year Ended September 30, 2008</t>
  </si>
  <si>
    <t>Permits and Franchise Fees</t>
  </si>
  <si>
    <t>Other Permits and Fees</t>
  </si>
  <si>
    <t>Shared Revenue from Other Local Units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</si>
  <si>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</si>
  <si>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</si>
  <si>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</si>
  <si>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</si>
  <si>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</si>
  <si>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</si>
  <si>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</si>
  <si>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</si>
  <si>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Transportation - Parking Facilities</t>
  </si>
  <si>
    <t>Court-Ordered Judgments and Fines - Other Court-Ordered</t>
  </si>
  <si>
    <t>Sales - Disposition of Fixed Assets</t>
  </si>
  <si>
    <t>2013 Municipal Population:</t>
  </si>
  <si>
    <t>Local Fiscal Year Ended September 30, 2014</t>
  </si>
  <si>
    <t>State Shared Revenues - General Government - Insurance License Tax</t>
  </si>
  <si>
    <t>State Shared Revenues - Transportation - Airport Development</t>
  </si>
  <si>
    <t>Grants from Other Local Units - Public Safety</t>
  </si>
  <si>
    <t>Interest and Other Earnings - Dividends</t>
  </si>
  <si>
    <t>2014 Municipal Population:</t>
  </si>
  <si>
    <t>Local Fiscal Year Ended September 30, 2015</t>
  </si>
  <si>
    <t>Impact Fees - Residential - Transportation</t>
  </si>
  <si>
    <t>Grants from Other Local Units - Other</t>
  </si>
  <si>
    <t>General Government - Internal Service Fund Fees and Charges</t>
  </si>
  <si>
    <t>Public Safety - Fire Protection</t>
  </si>
  <si>
    <t>Public Safety - Emergency Management Service Fees / Charges</t>
  </si>
  <si>
    <t>Fines - Library</t>
  </si>
  <si>
    <t>2015 Municipal Population:</t>
  </si>
  <si>
    <t>Local Fiscal Year Ended September 30, 2016</t>
  </si>
  <si>
    <t>Impact Fees - Residential - Public Safety</t>
  </si>
  <si>
    <t>Impact Fees - Residential - Other</t>
  </si>
  <si>
    <t>Special Assessments - Capital Improvement</t>
  </si>
  <si>
    <t>Court-Ordered Judgments and Fines - As Decided by Traffic Court</t>
  </si>
  <si>
    <t>Other Judgments, Fines, and Forfeits</t>
  </si>
  <si>
    <t>2016 Municipal Population:</t>
  </si>
  <si>
    <t>Local Fiscal Year Ended September 30, 2017</t>
  </si>
  <si>
    <t>2017 Municipal Population:</t>
  </si>
  <si>
    <t>Local Fiscal Year Ended September 30, 2018</t>
  </si>
  <si>
    <t>Proceeds - Installment Purchases and Capital Lease Proceeds</t>
  </si>
  <si>
    <t>2018 Municipal Population:</t>
  </si>
  <si>
    <t>Local Fiscal Year Ended September 30, 2019</t>
  </si>
  <si>
    <t>2019 Municipal Population:</t>
  </si>
  <si>
    <t>Local Fiscal Year Ended September 30, 2020</t>
  </si>
  <si>
    <t>Other Miscellaneous Revenues - Settlements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</si>
  <si>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</si>
  <si>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</si>
  <si>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</si>
  <si>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</si>
  <si>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</si>
  <si>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</si>
  <si>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</si>
  <si>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</si>
  <si>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</si>
  <si>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</si>
  <si>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</si>
  <si>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As Decided by Circuit Court Criminal</t>
  </si>
  <si>
    <t>Proceeds - Proceeds from Refunding Bonds</t>
  </si>
  <si>
    <t>2021 Municipal Population:</t>
  </si>
  <si>
    <t>Local Fiscal Year Ended September 30, 2022</t>
  </si>
  <si>
    <t>Other Fees and Special Assessments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</si>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</sst>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SUM(D6:D10)</f>
        <v>2979795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2979795</v>
      </c>
      <c r="P5" s="33">
        <f t="shared" ref="P5:P45" si="1">(O5/P$47)</f>
        <v>2458.5767326732675</v>
      </c>
      <c r="Q5" s="6"/>
    </row>
    <row r="6" spans="1:134">
      <c r="A6" s="12"/>
      <c r="B6" s="25">
        <v>311</v>
      </c>
      <c r="C6" s="20" t="s">
        <v>2</v>
      </c>
      <c r="D6" s="46">
        <v>2380105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2380105</v>
      </c>
      <c r="P6" s="47">
        <f t="shared" si="1"/>
        <v>1963.7830033003299</v>
      </c>
      <c r="Q6" s="9"/>
    </row>
    <row r="7" spans="1:134">
      <c r="A7" s="12"/>
      <c r="B7" s="25">
        <v>314.10000000000002</v>
      </c>
      <c r="C7" s="20" t="s">
        <v>12</v>
      </c>
      <c r="D7" s="46">
        <v>414058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414058</v>
      </c>
      <c r="P7" s="47">
        <f t="shared" si="1"/>
        <v>341.63201320132015</v>
      </c>
      <c r="Q7" s="9"/>
    </row>
    <row r="8" spans="1:134">
      <c r="A8" s="12"/>
      <c r="B8" s="25">
        <v>314.3</v>
      </c>
      <c r="C8" s="20" t="s">
        <v>13</v>
      </c>
      <c r="D8" s="46">
        <v>69479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69479</v>
      </c>
      <c r="P8" s="47">
        <f t="shared" si="1"/>
        <v>57.325907590759073</v>
      </c>
      <c r="Q8" s="9"/>
    </row>
    <row r="9" spans="1:134">
      <c r="A9" s="12"/>
      <c r="B9" s="25">
        <v>314.39999999999998</v>
      </c>
      <c r="C9" s="20" t="s">
        <v>14</v>
      </c>
      <c r="D9" s="46">
        <v>20617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20617</v>
      </c>
      <c r="P9" s="47">
        <f t="shared" si="1"/>
        <v>17.010726072607262</v>
      </c>
      <c r="Q9" s="9"/>
    </row>
    <row r="10" spans="1:134">
      <c r="A10" s="12"/>
      <c r="B10" s="25">
        <v>315.10000000000002</v>
      </c>
      <c r="C10" s="20" t="s">
        <v>128</v>
      </c>
      <c r="D10" s="46">
        <v>95536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95536</v>
      </c>
      <c r="P10" s="47">
        <f t="shared" si="1"/>
        <v>78.82508250825083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SUM(D12:D15)</f>
        <v>561630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561630</v>
      </c>
      <c r="P11" s="45">
        <f t="shared" si="1"/>
        <v>463.39108910891088</v>
      </c>
      <c r="Q11" s="10"/>
    </row>
    <row r="12" spans="1:134">
      <c r="A12" s="12"/>
      <c r="B12" s="25">
        <v>322</v>
      </c>
      <c r="C12" s="20" t="s">
        <v>129</v>
      </c>
      <c r="D12" s="46">
        <v>229180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229180</v>
      </c>
      <c r="P12" s="47">
        <f t="shared" si="1"/>
        <v>189.0924092409241</v>
      </c>
      <c r="Q12" s="9"/>
    </row>
    <row r="13" spans="1:134">
      <c r="A13" s="12"/>
      <c r="B13" s="25">
        <v>323.10000000000002</v>
      </c>
      <c r="C13" s="20" t="s">
        <v>17</v>
      </c>
      <c r="D13" s="46">
        <v>309377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4">SUM(D13:N13)</f>
        <v>309377</v>
      </c>
      <c r="P13" s="47">
        <f t="shared" si="1"/>
        <v>255.26155115511551</v>
      </c>
      <c r="Q13" s="9"/>
    </row>
    <row r="14" spans="1:134">
      <c r="A14" s="12"/>
      <c r="B14" s="25">
        <v>323.39999999999998</v>
      </c>
      <c r="C14" s="20" t="s">
        <v>18</v>
      </c>
      <c r="D14" s="46">
        <v>16875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16875</v>
      </c>
      <c r="P14" s="47">
        <f t="shared" si="1"/>
        <v>13.923267326732674</v>
      </c>
      <c r="Q14" s="9"/>
    </row>
    <row r="15" spans="1:134">
      <c r="A15" s="12"/>
      <c r="B15" s="25">
        <v>325.10000000000002</v>
      </c>
      <c r="C15" s="20" t="s">
        <v>109</v>
      </c>
      <c r="D15" s="46">
        <v>6198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6198</v>
      </c>
      <c r="P15" s="47">
        <f t="shared" si="1"/>
        <v>5.1138613861386135</v>
      </c>
      <c r="Q15" s="9"/>
    </row>
    <row r="16" spans="1:134" ht="15.75">
      <c r="A16" s="29" t="s">
        <v>130</v>
      </c>
      <c r="B16" s="30"/>
      <c r="C16" s="31"/>
      <c r="D16" s="32">
        <f t="shared" ref="D16:N16" si="5">SUM(D17:D24)</f>
        <v>164947</v>
      </c>
      <c r="E16" s="32">
        <f t="shared" si="5"/>
        <v>86729</v>
      </c>
      <c r="F16" s="32">
        <f t="shared" si="5"/>
        <v>0</v>
      </c>
      <c r="G16" s="32">
        <f t="shared" si="5"/>
        <v>315283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566959</v>
      </c>
      <c r="P16" s="45">
        <f t="shared" si="1"/>
        <v>467.78795379537956</v>
      </c>
      <c r="Q16" s="10"/>
    </row>
    <row r="17" spans="1:17">
      <c r="A17" s="12"/>
      <c r="B17" s="25">
        <v>331.2</v>
      </c>
      <c r="C17" s="20" t="s">
        <v>21</v>
      </c>
      <c r="D17" s="46">
        <v>791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791</v>
      </c>
      <c r="P17" s="47">
        <f t="shared" si="1"/>
        <v>0.65264026402640263</v>
      </c>
      <c r="Q17" s="9"/>
    </row>
    <row r="18" spans="1:17">
      <c r="A18" s="12"/>
      <c r="B18" s="25">
        <v>331.5</v>
      </c>
      <c r="C18" s="20" t="s">
        <v>23</v>
      </c>
      <c r="D18" s="46">
        <v>27280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1" si="6">SUM(D18:N18)</f>
        <v>27280</v>
      </c>
      <c r="P18" s="47">
        <f t="shared" si="1"/>
        <v>22.508250825082509</v>
      </c>
      <c r="Q18" s="9"/>
    </row>
    <row r="19" spans="1:17">
      <c r="A19" s="12"/>
      <c r="B19" s="25">
        <v>335.125</v>
      </c>
      <c r="C19" s="20" t="s">
        <v>131</v>
      </c>
      <c r="D19" s="46">
        <v>32690</v>
      </c>
      <c r="E19" s="46">
        <v>7786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40476</v>
      </c>
      <c r="P19" s="47">
        <f t="shared" si="1"/>
        <v>33.396039603960396</v>
      </c>
      <c r="Q19" s="9"/>
    </row>
    <row r="20" spans="1:17">
      <c r="A20" s="12"/>
      <c r="B20" s="25">
        <v>335.15</v>
      </c>
      <c r="C20" s="20" t="s">
        <v>84</v>
      </c>
      <c r="D20" s="46">
        <v>2937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2937</v>
      </c>
      <c r="P20" s="47">
        <f t="shared" si="1"/>
        <v>2.4232673267326734</v>
      </c>
      <c r="Q20" s="9"/>
    </row>
    <row r="21" spans="1:17">
      <c r="A21" s="12"/>
      <c r="B21" s="25">
        <v>335.18</v>
      </c>
      <c r="C21" s="20" t="s">
        <v>132</v>
      </c>
      <c r="D21" s="46">
        <v>101249</v>
      </c>
      <c r="E21" s="46">
        <v>0</v>
      </c>
      <c r="F21" s="46">
        <v>0</v>
      </c>
      <c r="G21" s="46">
        <v>215283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316532</v>
      </c>
      <c r="P21" s="47">
        <f t="shared" si="1"/>
        <v>261.16501650165014</v>
      </c>
      <c r="Q21" s="9"/>
    </row>
    <row r="22" spans="1:17">
      <c r="A22" s="12"/>
      <c r="B22" s="25">
        <v>335.48</v>
      </c>
      <c r="C22" s="20" t="s">
        <v>27</v>
      </c>
      <c r="D22" s="46">
        <v>0</v>
      </c>
      <c r="E22" s="46">
        <v>59217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3" si="7">SUM(D22:N22)</f>
        <v>59217</v>
      </c>
      <c r="P22" s="47">
        <f t="shared" si="1"/>
        <v>48.85891089108911</v>
      </c>
      <c r="Q22" s="9"/>
    </row>
    <row r="23" spans="1:17">
      <c r="A23" s="12"/>
      <c r="B23" s="25">
        <v>337.9</v>
      </c>
      <c r="C23" s="20" t="s">
        <v>100</v>
      </c>
      <c r="D23" s="46">
        <v>0</v>
      </c>
      <c r="E23" s="46">
        <v>0</v>
      </c>
      <c r="F23" s="46">
        <v>0</v>
      </c>
      <c r="G23" s="46">
        <v>100000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100000</v>
      </c>
      <c r="P23" s="47">
        <f t="shared" si="1"/>
        <v>82.508250825082513</v>
      </c>
      <c r="Q23" s="9"/>
    </row>
    <row r="24" spans="1:17">
      <c r="A24" s="12"/>
      <c r="B24" s="25">
        <v>338</v>
      </c>
      <c r="C24" s="20" t="s">
        <v>79</v>
      </c>
      <c r="D24" s="46">
        <v>0</v>
      </c>
      <c r="E24" s="46">
        <v>19726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19726</v>
      </c>
      <c r="P24" s="47">
        <f t="shared" si="1"/>
        <v>16.275577557755774</v>
      </c>
      <c r="Q24" s="9"/>
    </row>
    <row r="25" spans="1:17" ht="15.75">
      <c r="A25" s="29" t="s">
        <v>32</v>
      </c>
      <c r="B25" s="30"/>
      <c r="C25" s="31"/>
      <c r="D25" s="32">
        <f t="shared" ref="D25:N25" si="8">SUM(D26:D33)</f>
        <v>752420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752420</v>
      </c>
      <c r="P25" s="45">
        <f t="shared" si="1"/>
        <v>620.80858085808586</v>
      </c>
      <c r="Q25" s="10"/>
    </row>
    <row r="26" spans="1:17">
      <c r="A26" s="12"/>
      <c r="B26" s="25">
        <v>341.3</v>
      </c>
      <c r="C26" s="20" t="s">
        <v>86</v>
      </c>
      <c r="D26" s="46">
        <v>492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9">SUM(D26:N26)</f>
        <v>492</v>
      </c>
      <c r="P26" s="47">
        <f t="shared" si="1"/>
        <v>0.40594059405940597</v>
      </c>
      <c r="Q26" s="9"/>
    </row>
    <row r="27" spans="1:17">
      <c r="A27" s="12"/>
      <c r="B27" s="25">
        <v>342.1</v>
      </c>
      <c r="C27" s="20" t="s">
        <v>37</v>
      </c>
      <c r="D27" s="46">
        <v>543479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543479</v>
      </c>
      <c r="P27" s="47">
        <f t="shared" si="1"/>
        <v>448.41501650165014</v>
      </c>
      <c r="Q27" s="9"/>
    </row>
    <row r="28" spans="1:17">
      <c r="A28" s="12"/>
      <c r="B28" s="25">
        <v>342.4</v>
      </c>
      <c r="C28" s="20" t="s">
        <v>103</v>
      </c>
      <c r="D28" s="46">
        <v>5940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5940</v>
      </c>
      <c r="P28" s="47">
        <f t="shared" si="1"/>
        <v>4.9009900990099009</v>
      </c>
      <c r="Q28" s="9"/>
    </row>
    <row r="29" spans="1:17">
      <c r="A29" s="12"/>
      <c r="B29" s="25">
        <v>342.9</v>
      </c>
      <c r="C29" s="20" t="s">
        <v>38</v>
      </c>
      <c r="D29" s="46">
        <v>9600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9600</v>
      </c>
      <c r="P29" s="47">
        <f t="shared" si="1"/>
        <v>7.9207920792079207</v>
      </c>
      <c r="Q29" s="9"/>
    </row>
    <row r="30" spans="1:17">
      <c r="A30" s="12"/>
      <c r="B30" s="25">
        <v>343.7</v>
      </c>
      <c r="C30" s="20" t="s">
        <v>39</v>
      </c>
      <c r="D30" s="46">
        <v>17127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17127</v>
      </c>
      <c r="P30" s="47">
        <f t="shared" si="1"/>
        <v>14.131188118811881</v>
      </c>
      <c r="Q30" s="9"/>
    </row>
    <row r="31" spans="1:17">
      <c r="A31" s="12"/>
      <c r="B31" s="25">
        <v>343.9</v>
      </c>
      <c r="C31" s="20" t="s">
        <v>40</v>
      </c>
      <c r="D31" s="46">
        <v>3741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3741</v>
      </c>
      <c r="P31" s="47">
        <f t="shared" si="1"/>
        <v>3.0866336633663365</v>
      </c>
      <c r="Q31" s="9"/>
    </row>
    <row r="32" spans="1:17">
      <c r="A32" s="12"/>
      <c r="B32" s="25">
        <v>344.5</v>
      </c>
      <c r="C32" s="20" t="s">
        <v>88</v>
      </c>
      <c r="D32" s="46">
        <v>170016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170016</v>
      </c>
      <c r="P32" s="47">
        <f t="shared" si="1"/>
        <v>140.27722772277227</v>
      </c>
      <c r="Q32" s="9"/>
    </row>
    <row r="33" spans="1:120">
      <c r="A33" s="12"/>
      <c r="B33" s="25">
        <v>347.1</v>
      </c>
      <c r="C33" s="20" t="s">
        <v>42</v>
      </c>
      <c r="D33" s="46">
        <v>2025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2025</v>
      </c>
      <c r="P33" s="47">
        <f t="shared" si="1"/>
        <v>1.6707920792079207</v>
      </c>
      <c r="Q33" s="9"/>
    </row>
    <row r="34" spans="1:120" ht="15.75">
      <c r="A34" s="29" t="s">
        <v>33</v>
      </c>
      <c r="B34" s="30"/>
      <c r="C34" s="31"/>
      <c r="D34" s="32">
        <f t="shared" ref="D34:N34" si="10">SUM(D35:D37)</f>
        <v>17650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10"/>
        <v>0</v>
      </c>
      <c r="O34" s="32">
        <f>SUM(D34:N34)</f>
        <v>17650</v>
      </c>
      <c r="P34" s="45">
        <f t="shared" si="1"/>
        <v>14.562706270627062</v>
      </c>
      <c r="Q34" s="10"/>
    </row>
    <row r="35" spans="1:120">
      <c r="A35" s="13"/>
      <c r="B35" s="39">
        <v>351.1</v>
      </c>
      <c r="C35" s="21" t="s">
        <v>74</v>
      </c>
      <c r="D35" s="46">
        <v>6039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6039</v>
      </c>
      <c r="P35" s="47">
        <f t="shared" si="1"/>
        <v>4.9826732673267324</v>
      </c>
      <c r="Q35" s="9"/>
    </row>
    <row r="36" spans="1:120">
      <c r="A36" s="13"/>
      <c r="B36" s="39">
        <v>351.3</v>
      </c>
      <c r="C36" s="21" t="s">
        <v>45</v>
      </c>
      <c r="D36" s="46">
        <v>270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11">SUM(D36:N36)</f>
        <v>270</v>
      </c>
      <c r="P36" s="47">
        <f t="shared" si="1"/>
        <v>0.22277227722772278</v>
      </c>
      <c r="Q36" s="9"/>
    </row>
    <row r="37" spans="1:120">
      <c r="A37" s="13"/>
      <c r="B37" s="39">
        <v>351.5</v>
      </c>
      <c r="C37" s="21" t="s">
        <v>110</v>
      </c>
      <c r="D37" s="46">
        <v>11341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11341</v>
      </c>
      <c r="P37" s="47">
        <f t="shared" si="1"/>
        <v>9.3572607260726066</v>
      </c>
      <c r="Q37" s="9"/>
    </row>
    <row r="38" spans="1:120" ht="15.75">
      <c r="A38" s="29" t="s">
        <v>3</v>
      </c>
      <c r="B38" s="30"/>
      <c r="C38" s="31"/>
      <c r="D38" s="32">
        <f t="shared" ref="D38:N38" si="12">SUM(D39:D42)</f>
        <v>272586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505219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>SUM(D38:N38)</f>
        <v>777805</v>
      </c>
      <c r="P38" s="45">
        <f t="shared" si="1"/>
        <v>641.75330033003297</v>
      </c>
      <c r="Q38" s="10"/>
    </row>
    <row r="39" spans="1:120">
      <c r="A39" s="12"/>
      <c r="B39" s="25">
        <v>361.2</v>
      </c>
      <c r="C39" s="20" t="s">
        <v>96</v>
      </c>
      <c r="D39" s="46">
        <v>150254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80203</v>
      </c>
      <c r="L39" s="46">
        <v>0</v>
      </c>
      <c r="M39" s="46">
        <v>0</v>
      </c>
      <c r="N39" s="46">
        <v>0</v>
      </c>
      <c r="O39" s="46">
        <f t="shared" ref="O39:O44" si="13">SUM(D39:N39)</f>
        <v>230457</v>
      </c>
      <c r="P39" s="47">
        <f t="shared" si="1"/>
        <v>190.14603960396039</v>
      </c>
      <c r="Q39" s="9"/>
    </row>
    <row r="40" spans="1:120">
      <c r="A40" s="12"/>
      <c r="B40" s="25">
        <v>361.3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303441</v>
      </c>
      <c r="L40" s="46">
        <v>0</v>
      </c>
      <c r="M40" s="46">
        <v>0</v>
      </c>
      <c r="N40" s="46">
        <v>0</v>
      </c>
      <c r="O40" s="46">
        <f t="shared" si="13"/>
        <v>303441</v>
      </c>
      <c r="P40" s="47">
        <f t="shared" si="1"/>
        <v>250.36386138613861</v>
      </c>
      <c r="Q40" s="9"/>
    </row>
    <row r="41" spans="1:120">
      <c r="A41" s="12"/>
      <c r="B41" s="25">
        <v>368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121575</v>
      </c>
      <c r="L41" s="46">
        <v>0</v>
      </c>
      <c r="M41" s="46">
        <v>0</v>
      </c>
      <c r="N41" s="46">
        <v>0</v>
      </c>
      <c r="O41" s="46">
        <f t="shared" si="13"/>
        <v>121575</v>
      </c>
      <c r="P41" s="47">
        <f t="shared" si="1"/>
        <v>100.30940594059406</v>
      </c>
      <c r="Q41" s="9"/>
    </row>
    <row r="42" spans="1:120">
      <c r="A42" s="12"/>
      <c r="B42" s="25">
        <v>369.9</v>
      </c>
      <c r="C42" s="20" t="s">
        <v>53</v>
      </c>
      <c r="D42" s="46">
        <v>122332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122332</v>
      </c>
      <c r="P42" s="47">
        <f t="shared" si="1"/>
        <v>100.93399339933994</v>
      </c>
      <c r="Q42" s="9"/>
    </row>
    <row r="43" spans="1:120" ht="15.75">
      <c r="A43" s="29" t="s">
        <v>34</v>
      </c>
      <c r="B43" s="30"/>
      <c r="C43" s="31"/>
      <c r="D43" s="32">
        <f t="shared" ref="D43:N43" si="14">SUM(D44:D44)</f>
        <v>0</v>
      </c>
      <c r="E43" s="32">
        <f t="shared" si="14"/>
        <v>0</v>
      </c>
      <c r="F43" s="32">
        <f t="shared" si="14"/>
        <v>0</v>
      </c>
      <c r="G43" s="32">
        <f t="shared" si="14"/>
        <v>614234</v>
      </c>
      <c r="H43" s="32">
        <f t="shared" si="14"/>
        <v>0</v>
      </c>
      <c r="I43" s="32">
        <f t="shared" si="14"/>
        <v>0</v>
      </c>
      <c r="J43" s="32">
        <f t="shared" si="14"/>
        <v>0</v>
      </c>
      <c r="K43" s="32">
        <f t="shared" si="14"/>
        <v>0</v>
      </c>
      <c r="L43" s="32">
        <f t="shared" si="14"/>
        <v>0</v>
      </c>
      <c r="M43" s="32">
        <f t="shared" si="14"/>
        <v>0</v>
      </c>
      <c r="N43" s="32">
        <f t="shared" si="14"/>
        <v>0</v>
      </c>
      <c r="O43" s="32">
        <f t="shared" si="13"/>
        <v>614234</v>
      </c>
      <c r="P43" s="45">
        <f t="shared" si="1"/>
        <v>506.79372937293732</v>
      </c>
      <c r="Q43" s="9"/>
    </row>
    <row r="44" spans="1:120" ht="15.75" thickBot="1">
      <c r="A44" s="12"/>
      <c r="B44" s="25">
        <v>381</v>
      </c>
      <c r="C44" s="20" t="s">
        <v>54</v>
      </c>
      <c r="D44" s="46">
        <v>0</v>
      </c>
      <c r="E44" s="46">
        <v>0</v>
      </c>
      <c r="F44" s="46">
        <v>0</v>
      </c>
      <c r="G44" s="46">
        <v>614234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614234</v>
      </c>
      <c r="P44" s="47">
        <f t="shared" si="1"/>
        <v>506.79372937293732</v>
      </c>
      <c r="Q44" s="9"/>
    </row>
    <row r="45" spans="1:120" ht="16.5" thickBot="1">
      <c r="A45" s="14" t="s">
        <v>43</v>
      </c>
      <c r="B45" s="23"/>
      <c r="C45" s="22"/>
      <c r="D45" s="15">
        <f t="shared" ref="D45:N45" si="15">SUM(D5,D11,D16,D25,D34,D38,D43)</f>
        <v>4749028</v>
      </c>
      <c r="E45" s="15">
        <f t="shared" si="15"/>
        <v>86729</v>
      </c>
      <c r="F45" s="15">
        <f t="shared" si="15"/>
        <v>0</v>
      </c>
      <c r="G45" s="15">
        <f t="shared" si="15"/>
        <v>929517</v>
      </c>
      <c r="H45" s="15">
        <f t="shared" si="15"/>
        <v>0</v>
      </c>
      <c r="I45" s="15">
        <f t="shared" si="15"/>
        <v>0</v>
      </c>
      <c r="J45" s="15">
        <f t="shared" si="15"/>
        <v>0</v>
      </c>
      <c r="K45" s="15">
        <f t="shared" si="15"/>
        <v>505219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6270493</v>
      </c>
      <c r="P45" s="38">
        <f t="shared" si="1"/>
        <v>5173.674092409241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140</v>
      </c>
      <c r="N47" s="48"/>
      <c r="O47" s="48"/>
      <c r="P47" s="43">
        <v>1212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1665530</v>
      </c>
      <c r="E5" s="27">
        <f t="shared" si="0"/>
        <v>23295</v>
      </c>
      <c r="F5" s="27">
        <f t="shared" si="0"/>
        <v>0</v>
      </c>
      <c r="G5" s="27">
        <f t="shared" si="0"/>
        <v>142068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1830893</v>
      </c>
      <c r="O5" s="33">
        <f t="shared" ref="O5:O45" si="1">(N5/O$47)</f>
        <v>1285.7394662921349</v>
      </c>
      <c r="P5" s="6"/>
    </row>
    <row r="6" spans="1:133">
      <c r="A6" s="12"/>
      <c r="B6" s="25">
        <v>311</v>
      </c>
      <c r="C6" s="20" t="s">
        <v>2</v>
      </c>
      <c r="D6" s="46">
        <v>1171055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1171055</v>
      </c>
      <c r="O6" s="47">
        <f t="shared" si="1"/>
        <v>822.37008426966293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23295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23295</v>
      </c>
      <c r="O7" s="47">
        <f t="shared" si="1"/>
        <v>16.358848314606742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142068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142068</v>
      </c>
      <c r="O8" s="47">
        <f t="shared" si="1"/>
        <v>99.766853932584269</v>
      </c>
      <c r="P8" s="9"/>
    </row>
    <row r="9" spans="1:133">
      <c r="A9" s="12"/>
      <c r="B9" s="25">
        <v>314.10000000000002</v>
      </c>
      <c r="C9" s="20" t="s">
        <v>12</v>
      </c>
      <c r="D9" s="46">
        <v>294279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294279</v>
      </c>
      <c r="O9" s="47">
        <f t="shared" si="1"/>
        <v>206.65660112359549</v>
      </c>
      <c r="P9" s="9"/>
    </row>
    <row r="10" spans="1:133">
      <c r="A10" s="12"/>
      <c r="B10" s="25">
        <v>314.3</v>
      </c>
      <c r="C10" s="20" t="s">
        <v>13</v>
      </c>
      <c r="D10" s="46">
        <v>57931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57931</v>
      </c>
      <c r="O10" s="47">
        <f t="shared" si="1"/>
        <v>40.68188202247191</v>
      </c>
      <c r="P10" s="9"/>
    </row>
    <row r="11" spans="1:133">
      <c r="A11" s="12"/>
      <c r="B11" s="25">
        <v>314.39999999999998</v>
      </c>
      <c r="C11" s="20" t="s">
        <v>14</v>
      </c>
      <c r="D11" s="46">
        <v>18120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18120</v>
      </c>
      <c r="O11" s="47">
        <f t="shared" si="1"/>
        <v>12.724719101123595</v>
      </c>
      <c r="P11" s="9"/>
    </row>
    <row r="12" spans="1:133">
      <c r="A12" s="12"/>
      <c r="B12" s="25">
        <v>315</v>
      </c>
      <c r="C12" s="20" t="s">
        <v>82</v>
      </c>
      <c r="D12" s="46">
        <v>124145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124145</v>
      </c>
      <c r="O12" s="47">
        <f t="shared" si="1"/>
        <v>87.180477528089881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371404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371404</v>
      </c>
      <c r="O13" s="45">
        <f t="shared" si="1"/>
        <v>260.81741573033707</v>
      </c>
      <c r="P13" s="10"/>
    </row>
    <row r="14" spans="1:133">
      <c r="A14" s="12"/>
      <c r="B14" s="25">
        <v>322</v>
      </c>
      <c r="C14" s="20" t="s">
        <v>0</v>
      </c>
      <c r="D14" s="46">
        <v>107535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107535</v>
      </c>
      <c r="O14" s="47">
        <f t="shared" si="1"/>
        <v>75.516151685393254</v>
      </c>
      <c r="P14" s="9"/>
    </row>
    <row r="15" spans="1:133">
      <c r="A15" s="12"/>
      <c r="B15" s="25">
        <v>323.10000000000002</v>
      </c>
      <c r="C15" s="20" t="s">
        <v>17</v>
      </c>
      <c r="D15" s="46">
        <v>244503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244503</v>
      </c>
      <c r="O15" s="47">
        <f t="shared" si="1"/>
        <v>171.70154494382024</v>
      </c>
      <c r="P15" s="9"/>
    </row>
    <row r="16" spans="1:133">
      <c r="A16" s="12"/>
      <c r="B16" s="25">
        <v>323.39999999999998</v>
      </c>
      <c r="C16" s="20" t="s">
        <v>18</v>
      </c>
      <c r="D16" s="46">
        <v>16166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16166</v>
      </c>
      <c r="O16" s="47">
        <f t="shared" si="1"/>
        <v>11.35252808988764</v>
      </c>
      <c r="P16" s="9"/>
    </row>
    <row r="17" spans="1:16">
      <c r="A17" s="12"/>
      <c r="B17" s="25">
        <v>329</v>
      </c>
      <c r="C17" s="20" t="s">
        <v>19</v>
      </c>
      <c r="D17" s="46">
        <v>3200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3200</v>
      </c>
      <c r="O17" s="47">
        <f t="shared" si="1"/>
        <v>2.2471910112359552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SUM(D19:D26)</f>
        <v>113704</v>
      </c>
      <c r="E18" s="32">
        <f t="shared" si="5"/>
        <v>44003</v>
      </c>
      <c r="F18" s="32">
        <f t="shared" si="5"/>
        <v>0</v>
      </c>
      <c r="G18" s="32">
        <f t="shared" si="5"/>
        <v>400837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558544</v>
      </c>
      <c r="O18" s="45">
        <f t="shared" si="1"/>
        <v>392.23595505617976</v>
      </c>
      <c r="P18" s="10"/>
    </row>
    <row r="19" spans="1:16">
      <c r="A19" s="12"/>
      <c r="B19" s="25">
        <v>335.12</v>
      </c>
      <c r="C19" s="20" t="s">
        <v>83</v>
      </c>
      <c r="D19" s="46">
        <v>22564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22564</v>
      </c>
      <c r="O19" s="47">
        <f t="shared" si="1"/>
        <v>15.845505617977528</v>
      </c>
      <c r="P19" s="9"/>
    </row>
    <row r="20" spans="1:16">
      <c r="A20" s="12"/>
      <c r="B20" s="25">
        <v>335.13</v>
      </c>
      <c r="C20" s="20" t="s">
        <v>93</v>
      </c>
      <c r="D20" s="46">
        <v>0</v>
      </c>
      <c r="E20" s="46">
        <v>7624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7624</v>
      </c>
      <c r="O20" s="47">
        <f t="shared" si="1"/>
        <v>5.3539325842696632</v>
      </c>
      <c r="P20" s="9"/>
    </row>
    <row r="21" spans="1:16">
      <c r="A21" s="12"/>
      <c r="B21" s="25">
        <v>335.15</v>
      </c>
      <c r="C21" s="20" t="s">
        <v>84</v>
      </c>
      <c r="D21" s="46">
        <v>4590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4590</v>
      </c>
      <c r="O21" s="47">
        <f t="shared" si="1"/>
        <v>3.2233146067415732</v>
      </c>
      <c r="P21" s="9"/>
    </row>
    <row r="22" spans="1:16">
      <c r="A22" s="12"/>
      <c r="B22" s="25">
        <v>335.18</v>
      </c>
      <c r="C22" s="20" t="s">
        <v>85</v>
      </c>
      <c r="D22" s="46">
        <v>81803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81803</v>
      </c>
      <c r="O22" s="47">
        <f t="shared" si="1"/>
        <v>57.445926966292134</v>
      </c>
      <c r="P22" s="9"/>
    </row>
    <row r="23" spans="1:16">
      <c r="A23" s="12"/>
      <c r="B23" s="25">
        <v>335.41</v>
      </c>
      <c r="C23" s="20" t="s">
        <v>94</v>
      </c>
      <c r="D23" s="46">
        <v>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206</v>
      </c>
      <c r="O23" s="47">
        <f t="shared" si="1"/>
        <v>0.1446629213483146</v>
      </c>
      <c r="P23" s="9"/>
    </row>
    <row r="24" spans="1:16">
      <c r="A24" s="12"/>
      <c r="B24" s="25">
        <v>335.49</v>
      </c>
      <c r="C24" s="20" t="s">
        <v>27</v>
      </c>
      <c r="D24" s="46">
        <v>0</v>
      </c>
      <c r="E24" s="46">
        <v>36379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36379</v>
      </c>
      <c r="O24" s="47">
        <f t="shared" si="1"/>
        <v>25.547050561797754</v>
      </c>
      <c r="P24" s="9"/>
    </row>
    <row r="25" spans="1:16">
      <c r="A25" s="12"/>
      <c r="B25" s="25">
        <v>337.2</v>
      </c>
      <c r="C25" s="20" t="s">
        <v>95</v>
      </c>
      <c r="D25" s="46">
        <v>3449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3449</v>
      </c>
      <c r="O25" s="47">
        <f t="shared" si="1"/>
        <v>2.4220505617977528</v>
      </c>
      <c r="P25" s="9"/>
    </row>
    <row r="26" spans="1:16">
      <c r="A26" s="12"/>
      <c r="B26" s="25">
        <v>337.3</v>
      </c>
      <c r="C26" s="20" t="s">
        <v>71</v>
      </c>
      <c r="D26" s="46">
        <v>1092</v>
      </c>
      <c r="E26" s="46">
        <v>0</v>
      </c>
      <c r="F26" s="46">
        <v>0</v>
      </c>
      <c r="G26" s="46">
        <v>400837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401929</v>
      </c>
      <c r="O26" s="47">
        <f t="shared" si="1"/>
        <v>282.25351123595505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SUM(D28:D33)</f>
        <v>484526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484526</v>
      </c>
      <c r="O27" s="45">
        <f t="shared" si="1"/>
        <v>340.25702247191009</v>
      </c>
      <c r="P27" s="10"/>
    </row>
    <row r="28" spans="1:16">
      <c r="A28" s="12"/>
      <c r="B28" s="25">
        <v>341.9</v>
      </c>
      <c r="C28" s="20" t="s">
        <v>87</v>
      </c>
      <c r="D28" s="46">
        <v>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150</v>
      </c>
      <c r="O28" s="47">
        <f t="shared" si="1"/>
        <v>0.10533707865168539</v>
      </c>
      <c r="P28" s="9"/>
    </row>
    <row r="29" spans="1:16">
      <c r="A29" s="12"/>
      <c r="B29" s="25">
        <v>342.1</v>
      </c>
      <c r="C29" s="20" t="s">
        <v>37</v>
      </c>
      <c r="D29" s="46">
        <v>430204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430204</v>
      </c>
      <c r="O29" s="47">
        <f t="shared" si="1"/>
        <v>302.10955056179773</v>
      </c>
      <c r="P29" s="9"/>
    </row>
    <row r="30" spans="1:16">
      <c r="A30" s="12"/>
      <c r="B30" s="25">
        <v>342.9</v>
      </c>
      <c r="C30" s="20" t="s">
        <v>38</v>
      </c>
      <c r="D30" s="46">
        <v>1733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1733</v>
      </c>
      <c r="O30" s="47">
        <f t="shared" si="1"/>
        <v>1.216994382022472</v>
      </c>
      <c r="P30" s="9"/>
    </row>
    <row r="31" spans="1:16">
      <c r="A31" s="12"/>
      <c r="B31" s="25">
        <v>343.7</v>
      </c>
      <c r="C31" s="20" t="s">
        <v>39</v>
      </c>
      <c r="D31" s="46">
        <v>8798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8798</v>
      </c>
      <c r="O31" s="47">
        <f t="shared" si="1"/>
        <v>6.1783707865168536</v>
      </c>
      <c r="P31" s="9"/>
    </row>
    <row r="32" spans="1:16">
      <c r="A32" s="12"/>
      <c r="B32" s="25">
        <v>344.5</v>
      </c>
      <c r="C32" s="20" t="s">
        <v>88</v>
      </c>
      <c r="D32" s="46">
        <v>40937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40937</v>
      </c>
      <c r="O32" s="47">
        <f t="shared" si="1"/>
        <v>28.747893258426966</v>
      </c>
      <c r="P32" s="9"/>
    </row>
    <row r="33" spans="1:119">
      <c r="A33" s="12"/>
      <c r="B33" s="25">
        <v>347.1</v>
      </c>
      <c r="C33" s="20" t="s">
        <v>42</v>
      </c>
      <c r="D33" s="46">
        <v>2704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2704</v>
      </c>
      <c r="O33" s="47">
        <f t="shared" si="1"/>
        <v>1.898876404494382</v>
      </c>
      <c r="P33" s="9"/>
    </row>
    <row r="34" spans="1:119" ht="15.75">
      <c r="A34" s="29" t="s">
        <v>33</v>
      </c>
      <c r="B34" s="30"/>
      <c r="C34" s="31"/>
      <c r="D34" s="32">
        <f t="shared" ref="D34:M34" si="9">SUM(D35:D36)</f>
        <v>34479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5" si="10">SUM(D34:M34)</f>
        <v>34479</v>
      </c>
      <c r="O34" s="45">
        <f t="shared" si="1"/>
        <v>24.212780898876403</v>
      </c>
      <c r="P34" s="10"/>
    </row>
    <row r="35" spans="1:119">
      <c r="A35" s="13"/>
      <c r="B35" s="39">
        <v>351.3</v>
      </c>
      <c r="C35" s="21" t="s">
        <v>45</v>
      </c>
      <c r="D35" s="46">
        <v>1326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1326</v>
      </c>
      <c r="O35" s="47">
        <f t="shared" si="1"/>
        <v>0.9311797752808989</v>
      </c>
      <c r="P35" s="9"/>
    </row>
    <row r="36" spans="1:119">
      <c r="A36" s="13"/>
      <c r="B36" s="39">
        <v>351.9</v>
      </c>
      <c r="C36" s="21" t="s">
        <v>89</v>
      </c>
      <c r="D36" s="46">
        <v>33153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33153</v>
      </c>
      <c r="O36" s="47">
        <f t="shared" si="1"/>
        <v>23.281601123595507</v>
      </c>
      <c r="P36" s="9"/>
    </row>
    <row r="37" spans="1:119" ht="15.75">
      <c r="A37" s="29" t="s">
        <v>3</v>
      </c>
      <c r="B37" s="30"/>
      <c r="C37" s="31"/>
      <c r="D37" s="32">
        <f t="shared" ref="D37:M37" si="11">SUM(D38:D42)</f>
        <v>55889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446853</v>
      </c>
      <c r="L37" s="32">
        <f t="shared" si="11"/>
        <v>0</v>
      </c>
      <c r="M37" s="32">
        <f t="shared" si="11"/>
        <v>0</v>
      </c>
      <c r="N37" s="32">
        <f t="shared" si="10"/>
        <v>502742</v>
      </c>
      <c r="O37" s="45">
        <f t="shared" si="1"/>
        <v>353.04915730337081</v>
      </c>
      <c r="P37" s="10"/>
    </row>
    <row r="38" spans="1:119">
      <c r="A38" s="12"/>
      <c r="B38" s="25">
        <v>361.1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274133</v>
      </c>
      <c r="L38" s="46">
        <v>0</v>
      </c>
      <c r="M38" s="46">
        <v>0</v>
      </c>
      <c r="N38" s="46">
        <f t="shared" si="10"/>
        <v>274133</v>
      </c>
      <c r="O38" s="47">
        <f t="shared" si="1"/>
        <v>192.50912921348313</v>
      </c>
      <c r="P38" s="9"/>
    </row>
    <row r="39" spans="1:119">
      <c r="A39" s="12"/>
      <c r="B39" s="25">
        <v>361.2</v>
      </c>
      <c r="C39" s="20" t="s">
        <v>96</v>
      </c>
      <c r="D39" s="46">
        <v>3260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3260</v>
      </c>
      <c r="O39" s="47">
        <f t="shared" si="1"/>
        <v>2.2893258426966292</v>
      </c>
      <c r="P39" s="9"/>
    </row>
    <row r="40" spans="1:119">
      <c r="A40" s="12"/>
      <c r="B40" s="25">
        <v>362</v>
      </c>
      <c r="C40" s="20" t="s">
        <v>50</v>
      </c>
      <c r="D40" s="46">
        <v>17741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17741</v>
      </c>
      <c r="O40" s="47">
        <f t="shared" si="1"/>
        <v>12.458567415730338</v>
      </c>
      <c r="P40" s="9"/>
    </row>
    <row r="41" spans="1:119">
      <c r="A41" s="12"/>
      <c r="B41" s="25">
        <v>368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172720</v>
      </c>
      <c r="L41" s="46">
        <v>0</v>
      </c>
      <c r="M41" s="46">
        <v>0</v>
      </c>
      <c r="N41" s="46">
        <f t="shared" si="10"/>
        <v>172720</v>
      </c>
      <c r="O41" s="47">
        <f t="shared" si="1"/>
        <v>121.29213483146067</v>
      </c>
      <c r="P41" s="9"/>
    </row>
    <row r="42" spans="1:119">
      <c r="A42" s="12"/>
      <c r="B42" s="25">
        <v>369.9</v>
      </c>
      <c r="C42" s="20" t="s">
        <v>53</v>
      </c>
      <c r="D42" s="46">
        <v>34888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34888</v>
      </c>
      <c r="O42" s="47">
        <f t="shared" si="1"/>
        <v>24.5</v>
      </c>
      <c r="P42" s="9"/>
    </row>
    <row r="43" spans="1:119" ht="15.75">
      <c r="A43" s="29" t="s">
        <v>34</v>
      </c>
      <c r="B43" s="30"/>
      <c r="C43" s="31"/>
      <c r="D43" s="32">
        <f t="shared" ref="D43:M43" si="12">SUM(D44:D44)</f>
        <v>0</v>
      </c>
      <c r="E43" s="32">
        <f t="shared" si="12"/>
        <v>52071</v>
      </c>
      <c r="F43" s="32">
        <f t="shared" si="12"/>
        <v>0</v>
      </c>
      <c r="G43" s="32">
        <f t="shared" si="12"/>
        <v>373433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425504</v>
      </c>
      <c r="O43" s="45">
        <f t="shared" si="1"/>
        <v>298.80898876404495</v>
      </c>
      <c r="P43" s="9"/>
    </row>
    <row r="44" spans="1:119" ht="15.75" thickBot="1">
      <c r="A44" s="12"/>
      <c r="B44" s="25">
        <v>381</v>
      </c>
      <c r="C44" s="20" t="s">
        <v>54</v>
      </c>
      <c r="D44" s="46">
        <v>0</v>
      </c>
      <c r="E44" s="46">
        <v>52071</v>
      </c>
      <c r="F44" s="46">
        <v>0</v>
      </c>
      <c r="G44" s="46">
        <v>373433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425504</v>
      </c>
      <c r="O44" s="47">
        <f t="shared" si="1"/>
        <v>298.80898876404495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3">SUM(D5,D13,D18,D27,D34,D37,D43)</f>
        <v>2725532</v>
      </c>
      <c r="E45" s="15">
        <f t="shared" si="13"/>
        <v>119369</v>
      </c>
      <c r="F45" s="15">
        <f t="shared" si="13"/>
        <v>0</v>
      </c>
      <c r="G45" s="15">
        <f t="shared" si="13"/>
        <v>916338</v>
      </c>
      <c r="H45" s="15">
        <f t="shared" si="13"/>
        <v>0</v>
      </c>
      <c r="I45" s="15">
        <f t="shared" si="13"/>
        <v>0</v>
      </c>
      <c r="J45" s="15">
        <f t="shared" si="13"/>
        <v>0</v>
      </c>
      <c r="K45" s="15">
        <f t="shared" si="13"/>
        <v>446853</v>
      </c>
      <c r="L45" s="15">
        <f t="shared" si="13"/>
        <v>0</v>
      </c>
      <c r="M45" s="15">
        <f t="shared" si="13"/>
        <v>0</v>
      </c>
      <c r="N45" s="15">
        <f t="shared" si="10"/>
        <v>4208092</v>
      </c>
      <c r="O45" s="38">
        <f t="shared" si="1"/>
        <v>2955.120786516854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97</v>
      </c>
      <c r="M47" s="48"/>
      <c r="N47" s="48"/>
      <c r="O47" s="43">
        <v>1424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1625276</v>
      </c>
      <c r="E5" s="27">
        <f t="shared" si="0"/>
        <v>23109</v>
      </c>
      <c r="F5" s="27">
        <f t="shared" si="0"/>
        <v>0</v>
      </c>
      <c r="G5" s="27">
        <f t="shared" si="0"/>
        <v>145686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1794071</v>
      </c>
      <c r="O5" s="33">
        <f t="shared" ref="O5:O47" si="1">(N5/O$49)</f>
        <v>1260.7666900913564</v>
      </c>
      <c r="P5" s="6"/>
    </row>
    <row r="6" spans="1:133">
      <c r="A6" s="12"/>
      <c r="B6" s="25">
        <v>311</v>
      </c>
      <c r="C6" s="20" t="s">
        <v>2</v>
      </c>
      <c r="D6" s="46">
        <v>1151961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1151961</v>
      </c>
      <c r="O6" s="47">
        <f t="shared" si="1"/>
        <v>809.52986647926912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23109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23109</v>
      </c>
      <c r="O7" s="47">
        <f t="shared" si="1"/>
        <v>16.239634574841883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145686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145686</v>
      </c>
      <c r="O8" s="47">
        <f t="shared" si="1"/>
        <v>102.37947997189038</v>
      </c>
      <c r="P8" s="9"/>
    </row>
    <row r="9" spans="1:133">
      <c r="A9" s="12"/>
      <c r="B9" s="25">
        <v>314.10000000000002</v>
      </c>
      <c r="C9" s="20" t="s">
        <v>12</v>
      </c>
      <c r="D9" s="46">
        <v>272674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272674</v>
      </c>
      <c r="O9" s="47">
        <f t="shared" si="1"/>
        <v>191.61911454673225</v>
      </c>
      <c r="P9" s="9"/>
    </row>
    <row r="10" spans="1:133">
      <c r="A10" s="12"/>
      <c r="B10" s="25">
        <v>314.3</v>
      </c>
      <c r="C10" s="20" t="s">
        <v>13</v>
      </c>
      <c r="D10" s="46">
        <v>58321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58321</v>
      </c>
      <c r="O10" s="47">
        <f t="shared" si="1"/>
        <v>40.984539704848913</v>
      </c>
      <c r="P10" s="9"/>
    </row>
    <row r="11" spans="1:133">
      <c r="A11" s="12"/>
      <c r="B11" s="25">
        <v>314.39999999999998</v>
      </c>
      <c r="C11" s="20" t="s">
        <v>14</v>
      </c>
      <c r="D11" s="46">
        <v>18132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18132</v>
      </c>
      <c r="O11" s="47">
        <f t="shared" si="1"/>
        <v>12.742094167252285</v>
      </c>
      <c r="P11" s="9"/>
    </row>
    <row r="12" spans="1:133">
      <c r="A12" s="12"/>
      <c r="B12" s="25">
        <v>315</v>
      </c>
      <c r="C12" s="20" t="s">
        <v>82</v>
      </c>
      <c r="D12" s="46">
        <v>124188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124188</v>
      </c>
      <c r="O12" s="47">
        <f t="shared" si="1"/>
        <v>87.271960646521435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296906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296906</v>
      </c>
      <c r="O13" s="45">
        <f t="shared" si="1"/>
        <v>208.64792691496837</v>
      </c>
      <c r="P13" s="10"/>
    </row>
    <row r="14" spans="1:133">
      <c r="A14" s="12"/>
      <c r="B14" s="25">
        <v>322</v>
      </c>
      <c r="C14" s="20" t="s">
        <v>0</v>
      </c>
      <c r="D14" s="46">
        <v>54244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54244</v>
      </c>
      <c r="O14" s="47">
        <f t="shared" si="1"/>
        <v>38.119465917076596</v>
      </c>
      <c r="P14" s="9"/>
    </row>
    <row r="15" spans="1:133">
      <c r="A15" s="12"/>
      <c r="B15" s="25">
        <v>323.10000000000002</v>
      </c>
      <c r="C15" s="20" t="s">
        <v>17</v>
      </c>
      <c r="D15" s="46">
        <v>226333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226333</v>
      </c>
      <c r="O15" s="47">
        <f t="shared" si="1"/>
        <v>159.05340829234012</v>
      </c>
      <c r="P15" s="9"/>
    </row>
    <row r="16" spans="1:133">
      <c r="A16" s="12"/>
      <c r="B16" s="25">
        <v>323.39999999999998</v>
      </c>
      <c r="C16" s="20" t="s">
        <v>18</v>
      </c>
      <c r="D16" s="46">
        <v>14629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14629</v>
      </c>
      <c r="O16" s="47">
        <f t="shared" si="1"/>
        <v>10.280393534785665</v>
      </c>
      <c r="P16" s="9"/>
    </row>
    <row r="17" spans="1:16">
      <c r="A17" s="12"/>
      <c r="B17" s="25">
        <v>329</v>
      </c>
      <c r="C17" s="20" t="s">
        <v>19</v>
      </c>
      <c r="D17" s="46">
        <v>1700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1700</v>
      </c>
      <c r="O17" s="47">
        <f t="shared" si="1"/>
        <v>1.1946591707659873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SUM(D19:D26)</f>
        <v>112977</v>
      </c>
      <c r="E18" s="32">
        <f t="shared" si="5"/>
        <v>41917</v>
      </c>
      <c r="F18" s="32">
        <f t="shared" si="5"/>
        <v>0</v>
      </c>
      <c r="G18" s="32">
        <f t="shared" si="5"/>
        <v>400837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555731</v>
      </c>
      <c r="O18" s="45">
        <f t="shared" si="1"/>
        <v>390.53478566408995</v>
      </c>
      <c r="P18" s="10"/>
    </row>
    <row r="19" spans="1:16">
      <c r="A19" s="12"/>
      <c r="B19" s="25">
        <v>331.1</v>
      </c>
      <c r="C19" s="20" t="s">
        <v>20</v>
      </c>
      <c r="D19" s="46">
        <v>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770</v>
      </c>
      <c r="O19" s="47">
        <f t="shared" si="1"/>
        <v>0.54111033028812372</v>
      </c>
      <c r="P19" s="9"/>
    </row>
    <row r="20" spans="1:16">
      <c r="A20" s="12"/>
      <c r="B20" s="25">
        <v>331.2</v>
      </c>
      <c r="C20" s="20" t="s">
        <v>21</v>
      </c>
      <c r="D20" s="46">
        <v>918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918</v>
      </c>
      <c r="O20" s="47">
        <f t="shared" si="1"/>
        <v>0.64511595221363316</v>
      </c>
      <c r="P20" s="9"/>
    </row>
    <row r="21" spans="1:16">
      <c r="A21" s="12"/>
      <c r="B21" s="25">
        <v>331.5</v>
      </c>
      <c r="C21" s="20" t="s">
        <v>23</v>
      </c>
      <c r="D21" s="46">
        <v>4620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4620</v>
      </c>
      <c r="O21" s="47">
        <f t="shared" si="1"/>
        <v>3.2466619817287419</v>
      </c>
      <c r="P21" s="9"/>
    </row>
    <row r="22" spans="1:16">
      <c r="A22" s="12"/>
      <c r="B22" s="25">
        <v>335.12</v>
      </c>
      <c r="C22" s="20" t="s">
        <v>83</v>
      </c>
      <c r="D22" s="46">
        <v>21803</v>
      </c>
      <c r="E22" s="46">
        <v>8271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30074</v>
      </c>
      <c r="O22" s="47">
        <f t="shared" si="1"/>
        <v>21.134223471539002</v>
      </c>
      <c r="P22" s="9"/>
    </row>
    <row r="23" spans="1:16">
      <c r="A23" s="12"/>
      <c r="B23" s="25">
        <v>335.15</v>
      </c>
      <c r="C23" s="20" t="s">
        <v>84</v>
      </c>
      <c r="D23" s="46">
        <v>2741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2741</v>
      </c>
      <c r="O23" s="47">
        <f t="shared" si="1"/>
        <v>1.9262122276879832</v>
      </c>
      <c r="P23" s="9"/>
    </row>
    <row r="24" spans="1:16">
      <c r="A24" s="12"/>
      <c r="B24" s="25">
        <v>335.18</v>
      </c>
      <c r="C24" s="20" t="s">
        <v>85</v>
      </c>
      <c r="D24" s="46">
        <v>79780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79780</v>
      </c>
      <c r="O24" s="47">
        <f t="shared" si="1"/>
        <v>56.064652143359098</v>
      </c>
      <c r="P24" s="9"/>
    </row>
    <row r="25" spans="1:16">
      <c r="A25" s="12"/>
      <c r="B25" s="25">
        <v>335.49</v>
      </c>
      <c r="C25" s="20" t="s">
        <v>27</v>
      </c>
      <c r="D25" s="46">
        <v>1246</v>
      </c>
      <c r="E25" s="46">
        <v>33646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34892</v>
      </c>
      <c r="O25" s="47">
        <f t="shared" si="1"/>
        <v>24.520028109627546</v>
      </c>
      <c r="P25" s="9"/>
    </row>
    <row r="26" spans="1:16">
      <c r="A26" s="12"/>
      <c r="B26" s="25">
        <v>337.3</v>
      </c>
      <c r="C26" s="20" t="s">
        <v>71</v>
      </c>
      <c r="D26" s="46">
        <v>1099</v>
      </c>
      <c r="E26" s="46">
        <v>0</v>
      </c>
      <c r="F26" s="46">
        <v>0</v>
      </c>
      <c r="G26" s="46">
        <v>400837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401936</v>
      </c>
      <c r="O26" s="47">
        <f t="shared" si="1"/>
        <v>282.45678144764582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SUM(D28:D35)</f>
        <v>467142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467142</v>
      </c>
      <c r="O27" s="45">
        <f t="shared" si="1"/>
        <v>328.27969079409695</v>
      </c>
      <c r="P27" s="10"/>
    </row>
    <row r="28" spans="1:16">
      <c r="A28" s="12"/>
      <c r="B28" s="25">
        <v>341.3</v>
      </c>
      <c r="C28" s="20" t="s">
        <v>86</v>
      </c>
      <c r="D28" s="46">
        <v>149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149</v>
      </c>
      <c r="O28" s="47">
        <f t="shared" si="1"/>
        <v>0.10470836261419536</v>
      </c>
      <c r="P28" s="9"/>
    </row>
    <row r="29" spans="1:16">
      <c r="A29" s="12"/>
      <c r="B29" s="25">
        <v>341.9</v>
      </c>
      <c r="C29" s="20" t="s">
        <v>87</v>
      </c>
      <c r="D29" s="46">
        <v>225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225</v>
      </c>
      <c r="O29" s="47">
        <f t="shared" si="1"/>
        <v>0.15811665495432187</v>
      </c>
      <c r="P29" s="9"/>
    </row>
    <row r="30" spans="1:16">
      <c r="A30" s="12"/>
      <c r="B30" s="25">
        <v>342.1</v>
      </c>
      <c r="C30" s="20" t="s">
        <v>37</v>
      </c>
      <c r="D30" s="46">
        <v>411647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411647</v>
      </c>
      <c r="O30" s="47">
        <f t="shared" si="1"/>
        <v>289.28109627547434</v>
      </c>
      <c r="P30" s="9"/>
    </row>
    <row r="31" spans="1:16">
      <c r="A31" s="12"/>
      <c r="B31" s="25">
        <v>342.9</v>
      </c>
      <c r="C31" s="20" t="s">
        <v>38</v>
      </c>
      <c r="D31" s="46">
        <v>1371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1371</v>
      </c>
      <c r="O31" s="47">
        <f t="shared" si="1"/>
        <v>0.96345748418833455</v>
      </c>
      <c r="P31" s="9"/>
    </row>
    <row r="32" spans="1:16">
      <c r="A32" s="12"/>
      <c r="B32" s="25">
        <v>343.7</v>
      </c>
      <c r="C32" s="20" t="s">
        <v>39</v>
      </c>
      <c r="D32" s="46">
        <v>5127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5127</v>
      </c>
      <c r="O32" s="47">
        <f t="shared" si="1"/>
        <v>3.6029515108924808</v>
      </c>
      <c r="P32" s="9"/>
    </row>
    <row r="33" spans="1:119">
      <c r="A33" s="12"/>
      <c r="B33" s="25">
        <v>343.9</v>
      </c>
      <c r="C33" s="20" t="s">
        <v>40</v>
      </c>
      <c r="D33" s="46">
        <v>10443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10443</v>
      </c>
      <c r="O33" s="47">
        <f t="shared" si="1"/>
        <v>7.3387210119465918</v>
      </c>
      <c r="P33" s="9"/>
    </row>
    <row r="34" spans="1:119">
      <c r="A34" s="12"/>
      <c r="B34" s="25">
        <v>344.5</v>
      </c>
      <c r="C34" s="20" t="s">
        <v>88</v>
      </c>
      <c r="D34" s="46">
        <v>35975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35975</v>
      </c>
      <c r="O34" s="47">
        <f t="shared" si="1"/>
        <v>25.281096275474351</v>
      </c>
      <c r="P34" s="9"/>
    </row>
    <row r="35" spans="1:119">
      <c r="A35" s="12"/>
      <c r="B35" s="25">
        <v>347.1</v>
      </c>
      <c r="C35" s="20" t="s">
        <v>42</v>
      </c>
      <c r="D35" s="46">
        <v>2205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2205</v>
      </c>
      <c r="O35" s="47">
        <f t="shared" si="1"/>
        <v>1.5495432185523541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SUM(D37:D38)</f>
        <v>41517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41517</v>
      </c>
      <c r="O36" s="45">
        <f t="shared" si="1"/>
        <v>29.17568517217147</v>
      </c>
      <c r="P36" s="10"/>
    </row>
    <row r="37" spans="1:119">
      <c r="A37" s="13"/>
      <c r="B37" s="39">
        <v>351.3</v>
      </c>
      <c r="C37" s="21" t="s">
        <v>45</v>
      </c>
      <c r="D37" s="46">
        <v>7559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7559</v>
      </c>
      <c r="O37" s="47">
        <f t="shared" si="1"/>
        <v>5.3120168657765285</v>
      </c>
      <c r="P37" s="9"/>
    </row>
    <row r="38" spans="1:119">
      <c r="A38" s="13"/>
      <c r="B38" s="39">
        <v>351.9</v>
      </c>
      <c r="C38" s="21" t="s">
        <v>89</v>
      </c>
      <c r="D38" s="46">
        <v>33958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33958</v>
      </c>
      <c r="O38" s="47">
        <f t="shared" si="1"/>
        <v>23.863668306394942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SUM(D40:D44)</f>
        <v>73275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316415</v>
      </c>
      <c r="L39" s="32">
        <f t="shared" si="10"/>
        <v>0</v>
      </c>
      <c r="M39" s="32">
        <f t="shared" si="10"/>
        <v>0</v>
      </c>
      <c r="N39" s="32">
        <f t="shared" si="9"/>
        <v>389690</v>
      </c>
      <c r="O39" s="45">
        <f t="shared" si="1"/>
        <v>273.85101897399858</v>
      </c>
      <c r="P39" s="10"/>
    </row>
    <row r="40" spans="1:119">
      <c r="A40" s="12"/>
      <c r="B40" s="25">
        <v>361.1</v>
      </c>
      <c r="C40" s="20" t="s">
        <v>48</v>
      </c>
      <c r="D40" s="46">
        <v>2320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149043</v>
      </c>
      <c r="L40" s="46">
        <v>0</v>
      </c>
      <c r="M40" s="46">
        <v>0</v>
      </c>
      <c r="N40" s="46">
        <f t="shared" si="9"/>
        <v>151363</v>
      </c>
      <c r="O40" s="47">
        <f t="shared" si="1"/>
        <v>106.36893886156008</v>
      </c>
      <c r="P40" s="9"/>
    </row>
    <row r="41" spans="1:119">
      <c r="A41" s="12"/>
      <c r="B41" s="25">
        <v>362</v>
      </c>
      <c r="C41" s="20" t="s">
        <v>50</v>
      </c>
      <c r="D41" s="46">
        <v>17756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17756</v>
      </c>
      <c r="O41" s="47">
        <f t="shared" si="1"/>
        <v>12.477863668306394</v>
      </c>
      <c r="P41" s="9"/>
    </row>
    <row r="42" spans="1:119">
      <c r="A42" s="12"/>
      <c r="B42" s="25">
        <v>364</v>
      </c>
      <c r="C42" s="20" t="s">
        <v>90</v>
      </c>
      <c r="D42" s="46">
        <v>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68</v>
      </c>
      <c r="O42" s="47">
        <f t="shared" si="1"/>
        <v>4.7786366830639491E-2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167372</v>
      </c>
      <c r="L43" s="46">
        <v>0</v>
      </c>
      <c r="M43" s="46">
        <v>0</v>
      </c>
      <c r="N43" s="46">
        <f t="shared" si="9"/>
        <v>167372</v>
      </c>
      <c r="O43" s="47">
        <f t="shared" si="1"/>
        <v>117.61911454673226</v>
      </c>
      <c r="P43" s="9"/>
    </row>
    <row r="44" spans="1:119">
      <c r="A44" s="12"/>
      <c r="B44" s="25">
        <v>369.9</v>
      </c>
      <c r="C44" s="20" t="s">
        <v>53</v>
      </c>
      <c r="D44" s="46">
        <v>53131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53131</v>
      </c>
      <c r="O44" s="47">
        <f t="shared" si="1"/>
        <v>37.337315530569221</v>
      </c>
      <c r="P44" s="9"/>
    </row>
    <row r="45" spans="1:119" ht="15.75">
      <c r="A45" s="29" t="s">
        <v>34</v>
      </c>
      <c r="B45" s="30"/>
      <c r="C45" s="31"/>
      <c r="D45" s="32">
        <f t="shared" ref="D45:M45" si="11">SUM(D46:D46)</f>
        <v>0</v>
      </c>
      <c r="E45" s="32">
        <f t="shared" si="11"/>
        <v>48700</v>
      </c>
      <c r="F45" s="32">
        <f t="shared" si="11"/>
        <v>0</v>
      </c>
      <c r="G45" s="32">
        <f t="shared" si="11"/>
        <v>352732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401432</v>
      </c>
      <c r="O45" s="45">
        <f t="shared" si="1"/>
        <v>282.10260014054813</v>
      </c>
      <c r="P45" s="9"/>
    </row>
    <row r="46" spans="1:119" ht="15.75" thickBot="1">
      <c r="A46" s="12"/>
      <c r="B46" s="25">
        <v>381</v>
      </c>
      <c r="C46" s="20" t="s">
        <v>54</v>
      </c>
      <c r="D46" s="46">
        <v>0</v>
      </c>
      <c r="E46" s="46">
        <v>48700</v>
      </c>
      <c r="F46" s="46">
        <v>0</v>
      </c>
      <c r="G46" s="46">
        <v>352732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401432</v>
      </c>
      <c r="O46" s="47">
        <f t="shared" si="1"/>
        <v>282.10260014054813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SUM(D5,D13,D18,D27,D36,D39,D45)</f>
        <v>2617093</v>
      </c>
      <c r="E47" s="15">
        <f t="shared" si="12"/>
        <v>113726</v>
      </c>
      <c r="F47" s="15">
        <f t="shared" si="12"/>
        <v>0</v>
      </c>
      <c r="G47" s="15">
        <f t="shared" si="12"/>
        <v>899255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316415</v>
      </c>
      <c r="L47" s="15">
        <f t="shared" si="12"/>
        <v>0</v>
      </c>
      <c r="M47" s="15">
        <f t="shared" si="12"/>
        <v>0</v>
      </c>
      <c r="N47" s="15">
        <f t="shared" si="9"/>
        <v>3946489</v>
      </c>
      <c r="O47" s="38">
        <f t="shared" si="1"/>
        <v>2773.3583977512299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91</v>
      </c>
      <c r="M49" s="48"/>
      <c r="N49" s="48"/>
      <c r="O49" s="43">
        <v>1423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1581571</v>
      </c>
      <c r="E5" s="27">
        <f t="shared" si="0"/>
        <v>22627</v>
      </c>
      <c r="F5" s="27">
        <f t="shared" si="0"/>
        <v>0</v>
      </c>
      <c r="G5" s="27">
        <f t="shared" si="0"/>
        <v>135469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1739667</v>
      </c>
      <c r="O5" s="33">
        <f t="shared" ref="O5:O47" si="1">(N5/O$49)</f>
        <v>1225.1176056338029</v>
      </c>
      <c r="P5" s="6"/>
    </row>
    <row r="6" spans="1:133">
      <c r="A6" s="12"/>
      <c r="B6" s="25">
        <v>311</v>
      </c>
      <c r="C6" s="20" t="s">
        <v>2</v>
      </c>
      <c r="D6" s="46">
        <v>1122813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1122813</v>
      </c>
      <c r="O6" s="47">
        <f t="shared" si="1"/>
        <v>790.71338028169009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22627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22627</v>
      </c>
      <c r="O7" s="47">
        <f t="shared" si="1"/>
        <v>15.934507042253522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135469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135469</v>
      </c>
      <c r="O8" s="47">
        <f t="shared" si="1"/>
        <v>95.400704225352115</v>
      </c>
      <c r="P8" s="9"/>
    </row>
    <row r="9" spans="1:133">
      <c r="A9" s="12"/>
      <c r="B9" s="25">
        <v>314.10000000000002</v>
      </c>
      <c r="C9" s="20" t="s">
        <v>12</v>
      </c>
      <c r="D9" s="46">
        <v>262154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262154</v>
      </c>
      <c r="O9" s="47">
        <f t="shared" si="1"/>
        <v>184.61549295774648</v>
      </c>
      <c r="P9" s="9"/>
    </row>
    <row r="10" spans="1:133">
      <c r="A10" s="12"/>
      <c r="B10" s="25">
        <v>314.3</v>
      </c>
      <c r="C10" s="20" t="s">
        <v>13</v>
      </c>
      <c r="D10" s="46">
        <v>60164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60164</v>
      </c>
      <c r="O10" s="47">
        <f t="shared" si="1"/>
        <v>42.369014084507043</v>
      </c>
      <c r="P10" s="9"/>
    </row>
    <row r="11" spans="1:133">
      <c r="A11" s="12"/>
      <c r="B11" s="25">
        <v>314.39999999999998</v>
      </c>
      <c r="C11" s="20" t="s">
        <v>14</v>
      </c>
      <c r="D11" s="46">
        <v>15188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15188</v>
      </c>
      <c r="O11" s="47">
        <f t="shared" si="1"/>
        <v>10.695774647887324</v>
      </c>
      <c r="P11" s="9"/>
    </row>
    <row r="12" spans="1:133">
      <c r="A12" s="12"/>
      <c r="B12" s="25">
        <v>315</v>
      </c>
      <c r="C12" s="20" t="s">
        <v>15</v>
      </c>
      <c r="D12" s="46">
        <v>121252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121252</v>
      </c>
      <c r="O12" s="47">
        <f t="shared" si="1"/>
        <v>85.388732394366201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291647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291647</v>
      </c>
      <c r="O13" s="45">
        <f t="shared" si="1"/>
        <v>205.38521126760563</v>
      </c>
      <c r="P13" s="10"/>
    </row>
    <row r="14" spans="1:133">
      <c r="A14" s="12"/>
      <c r="B14" s="25">
        <v>322</v>
      </c>
      <c r="C14" s="20" t="s">
        <v>0</v>
      </c>
      <c r="D14" s="46">
        <v>40881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40881</v>
      </c>
      <c r="O14" s="47">
        <f t="shared" si="1"/>
        <v>28.789436619718309</v>
      </c>
      <c r="P14" s="9"/>
    </row>
    <row r="15" spans="1:133">
      <c r="A15" s="12"/>
      <c r="B15" s="25">
        <v>323.10000000000002</v>
      </c>
      <c r="C15" s="20" t="s">
        <v>17</v>
      </c>
      <c r="D15" s="46">
        <v>237607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237607</v>
      </c>
      <c r="O15" s="47">
        <f t="shared" si="1"/>
        <v>167.32887323943663</v>
      </c>
      <c r="P15" s="9"/>
    </row>
    <row r="16" spans="1:133">
      <c r="A16" s="12"/>
      <c r="B16" s="25">
        <v>323.39999999999998</v>
      </c>
      <c r="C16" s="20" t="s">
        <v>18</v>
      </c>
      <c r="D16" s="46">
        <v>12809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12809</v>
      </c>
      <c r="O16" s="47">
        <f t="shared" si="1"/>
        <v>9.0204225352112672</v>
      </c>
      <c r="P16" s="9"/>
    </row>
    <row r="17" spans="1:16">
      <c r="A17" s="12"/>
      <c r="B17" s="25">
        <v>329</v>
      </c>
      <c r="C17" s="20" t="s">
        <v>19</v>
      </c>
      <c r="D17" s="46">
        <v>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350</v>
      </c>
      <c r="O17" s="47">
        <f t="shared" si="1"/>
        <v>0.24647887323943662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99471</v>
      </c>
      <c r="E18" s="32">
        <f t="shared" si="5"/>
        <v>39772</v>
      </c>
      <c r="F18" s="32">
        <f t="shared" si="5"/>
        <v>0</v>
      </c>
      <c r="G18" s="32">
        <f t="shared" si="5"/>
        <v>400837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540080</v>
      </c>
      <c r="O18" s="45">
        <f t="shared" si="1"/>
        <v>380.33802816901408</v>
      </c>
      <c r="P18" s="10"/>
    </row>
    <row r="19" spans="1:16">
      <c r="A19" s="12"/>
      <c r="B19" s="25">
        <v>331.2</v>
      </c>
      <c r="C19" s="20" t="s">
        <v>21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0.70422535211267601</v>
      </c>
      <c r="P19" s="9"/>
    </row>
    <row r="20" spans="1:16">
      <c r="A20" s="12"/>
      <c r="B20" s="25">
        <v>335.12</v>
      </c>
      <c r="C20" s="20" t="s">
        <v>24</v>
      </c>
      <c r="D20" s="46">
        <v>22014</v>
      </c>
      <c r="E20" s="46">
        <v>8620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30634</v>
      </c>
      <c r="O20" s="47">
        <f t="shared" si="1"/>
        <v>21.573239436619719</v>
      </c>
      <c r="P20" s="9"/>
    </row>
    <row r="21" spans="1:16">
      <c r="A21" s="12"/>
      <c r="B21" s="25">
        <v>335.15</v>
      </c>
      <c r="C21" s="20" t="s">
        <v>25</v>
      </c>
      <c r="D21" s="46">
        <v>2741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2741</v>
      </c>
      <c r="O21" s="47">
        <f t="shared" si="1"/>
        <v>1.9302816901408451</v>
      </c>
      <c r="P21" s="9"/>
    </row>
    <row r="22" spans="1:16">
      <c r="A22" s="12"/>
      <c r="B22" s="25">
        <v>335.18</v>
      </c>
      <c r="C22" s="20" t="s">
        <v>26</v>
      </c>
      <c r="D22" s="46">
        <v>72534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72534</v>
      </c>
      <c r="O22" s="47">
        <f t="shared" si="1"/>
        <v>51.080281690140843</v>
      </c>
      <c r="P22" s="9"/>
    </row>
    <row r="23" spans="1:16">
      <c r="A23" s="12"/>
      <c r="B23" s="25">
        <v>335.49</v>
      </c>
      <c r="C23" s="20" t="s">
        <v>27</v>
      </c>
      <c r="D23" s="46">
        <v>1182</v>
      </c>
      <c r="E23" s="46">
        <v>31152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32334</v>
      </c>
      <c r="O23" s="47">
        <f t="shared" si="1"/>
        <v>22.770422535211267</v>
      </c>
      <c r="P23" s="9"/>
    </row>
    <row r="24" spans="1:16">
      <c r="A24" s="12"/>
      <c r="B24" s="25">
        <v>337.3</v>
      </c>
      <c r="C24" s="20" t="s">
        <v>71</v>
      </c>
      <c r="D24" s="46">
        <v>0</v>
      </c>
      <c r="E24" s="46">
        <v>0</v>
      </c>
      <c r="F24" s="46">
        <v>0</v>
      </c>
      <c r="G24" s="46">
        <v>400837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400837</v>
      </c>
      <c r="O24" s="47">
        <f t="shared" si="1"/>
        <v>282.27957746478876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SUM(D26:D33)</f>
        <v>465562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465562</v>
      </c>
      <c r="O25" s="45">
        <f t="shared" si="1"/>
        <v>327.86056338028169</v>
      </c>
      <c r="P25" s="10"/>
    </row>
    <row r="26" spans="1:16">
      <c r="A26" s="12"/>
      <c r="B26" s="25">
        <v>341.3</v>
      </c>
      <c r="C26" s="20" t="s">
        <v>35</v>
      </c>
      <c r="D26" s="46">
        <v>932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932</v>
      </c>
      <c r="O26" s="47">
        <f t="shared" si="1"/>
        <v>0.6563380281690141</v>
      </c>
      <c r="P26" s="9"/>
    </row>
    <row r="27" spans="1:16">
      <c r="A27" s="12"/>
      <c r="B27" s="25">
        <v>341.9</v>
      </c>
      <c r="C27" s="20" t="s">
        <v>36</v>
      </c>
      <c r="D27" s="46">
        <v>154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154</v>
      </c>
      <c r="O27" s="47">
        <f t="shared" si="1"/>
        <v>0.10845070422535211</v>
      </c>
      <c r="P27" s="9"/>
    </row>
    <row r="28" spans="1:16">
      <c r="A28" s="12"/>
      <c r="B28" s="25">
        <v>342.1</v>
      </c>
      <c r="C28" s="20" t="s">
        <v>37</v>
      </c>
      <c r="D28" s="46">
        <v>411647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411647</v>
      </c>
      <c r="O28" s="47">
        <f t="shared" si="1"/>
        <v>289.89225352112675</v>
      </c>
      <c r="P28" s="9"/>
    </row>
    <row r="29" spans="1:16">
      <c r="A29" s="12"/>
      <c r="B29" s="25">
        <v>342.9</v>
      </c>
      <c r="C29" s="20" t="s">
        <v>38</v>
      </c>
      <c r="D29" s="46">
        <v>910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910</v>
      </c>
      <c r="O29" s="47">
        <f t="shared" si="1"/>
        <v>0.64084507042253525</v>
      </c>
      <c r="P29" s="9"/>
    </row>
    <row r="30" spans="1:16">
      <c r="A30" s="12"/>
      <c r="B30" s="25">
        <v>343.7</v>
      </c>
      <c r="C30" s="20" t="s">
        <v>39</v>
      </c>
      <c r="D30" s="46">
        <v>3560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3560</v>
      </c>
      <c r="O30" s="47">
        <f t="shared" si="1"/>
        <v>2.507042253521127</v>
      </c>
      <c r="P30" s="9"/>
    </row>
    <row r="31" spans="1:16">
      <c r="A31" s="12"/>
      <c r="B31" s="25">
        <v>343.9</v>
      </c>
      <c r="C31" s="20" t="s">
        <v>40</v>
      </c>
      <c r="D31" s="46">
        <v>9273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9273</v>
      </c>
      <c r="O31" s="47">
        <f t="shared" si="1"/>
        <v>6.5302816901408454</v>
      </c>
      <c r="P31" s="9"/>
    </row>
    <row r="32" spans="1:16">
      <c r="A32" s="12"/>
      <c r="B32" s="25">
        <v>344.5</v>
      </c>
      <c r="C32" s="20" t="s">
        <v>41</v>
      </c>
      <c r="D32" s="46">
        <v>36668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36668</v>
      </c>
      <c r="O32" s="47">
        <f t="shared" si="1"/>
        <v>25.822535211267606</v>
      </c>
      <c r="P32" s="9"/>
    </row>
    <row r="33" spans="1:119">
      <c r="A33" s="12"/>
      <c r="B33" s="25">
        <v>347.1</v>
      </c>
      <c r="C33" s="20" t="s">
        <v>42</v>
      </c>
      <c r="D33" s="46">
        <v>2418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2418</v>
      </c>
      <c r="O33" s="47">
        <f t="shared" si="1"/>
        <v>1.7028169014084507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SUM(D35:D36)</f>
        <v>17329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17329</v>
      </c>
      <c r="O34" s="45">
        <f t="shared" si="1"/>
        <v>12.203521126760563</v>
      </c>
      <c r="P34" s="10"/>
    </row>
    <row r="35" spans="1:119">
      <c r="A35" s="13"/>
      <c r="B35" s="39">
        <v>351.1</v>
      </c>
      <c r="C35" s="21" t="s">
        <v>74</v>
      </c>
      <c r="D35" s="46">
        <v>1009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1009</v>
      </c>
      <c r="O35" s="47">
        <f t="shared" si="1"/>
        <v>0.71056338028169019</v>
      </c>
      <c r="P35" s="9"/>
    </row>
    <row r="36" spans="1:119">
      <c r="A36" s="13"/>
      <c r="B36" s="39">
        <v>351.9</v>
      </c>
      <c r="C36" s="21" t="s">
        <v>47</v>
      </c>
      <c r="D36" s="46">
        <v>16320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16320</v>
      </c>
      <c r="O36" s="47">
        <f t="shared" si="1"/>
        <v>11.492957746478874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403889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390449</v>
      </c>
      <c r="L37" s="32">
        <f t="shared" si="10"/>
        <v>0</v>
      </c>
      <c r="M37" s="32">
        <f t="shared" si="10"/>
        <v>0</v>
      </c>
      <c r="N37" s="32">
        <f t="shared" si="9"/>
        <v>794338</v>
      </c>
      <c r="O37" s="45">
        <f t="shared" si="1"/>
        <v>559.39295774647883</v>
      </c>
      <c r="P37" s="10"/>
    </row>
    <row r="38" spans="1:119">
      <c r="A38" s="12"/>
      <c r="B38" s="25">
        <v>361.1</v>
      </c>
      <c r="C38" s="20" t="s">
        <v>48</v>
      </c>
      <c r="D38" s="46">
        <v>5538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5538</v>
      </c>
      <c r="O38" s="47">
        <f t="shared" si="1"/>
        <v>3.9</v>
      </c>
      <c r="P38" s="9"/>
    </row>
    <row r="39" spans="1:119">
      <c r="A39" s="12"/>
      <c r="B39" s="25">
        <v>361.3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253925</v>
      </c>
      <c r="L39" s="46">
        <v>0</v>
      </c>
      <c r="M39" s="46">
        <v>0</v>
      </c>
      <c r="N39" s="46">
        <f t="shared" si="9"/>
        <v>253925</v>
      </c>
      <c r="O39" s="47">
        <f t="shared" si="1"/>
        <v>178.82042253521126</v>
      </c>
      <c r="P39" s="9"/>
    </row>
    <row r="40" spans="1:119">
      <c r="A40" s="12"/>
      <c r="B40" s="25">
        <v>362</v>
      </c>
      <c r="C40" s="20" t="s">
        <v>50</v>
      </c>
      <c r="D40" s="46">
        <v>35737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35737</v>
      </c>
      <c r="O40" s="47">
        <f t="shared" si="1"/>
        <v>25.166901408450705</v>
      </c>
      <c r="P40" s="9"/>
    </row>
    <row r="41" spans="1:119">
      <c r="A41" s="12"/>
      <c r="B41" s="25">
        <v>364</v>
      </c>
      <c r="C41" s="20" t="s">
        <v>65</v>
      </c>
      <c r="D41" s="46">
        <v>4142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4142</v>
      </c>
      <c r="O41" s="47">
        <f t="shared" si="1"/>
        <v>2.9169014084507041</v>
      </c>
      <c r="P41" s="9"/>
    </row>
    <row r="42" spans="1:119">
      <c r="A42" s="12"/>
      <c r="B42" s="25">
        <v>368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136524</v>
      </c>
      <c r="L42" s="46">
        <v>0</v>
      </c>
      <c r="M42" s="46">
        <v>0</v>
      </c>
      <c r="N42" s="46">
        <f t="shared" si="9"/>
        <v>136524</v>
      </c>
      <c r="O42" s="47">
        <f t="shared" si="1"/>
        <v>96.14366197183098</v>
      </c>
      <c r="P42" s="9"/>
    </row>
    <row r="43" spans="1:119">
      <c r="A43" s="12"/>
      <c r="B43" s="25">
        <v>369.9</v>
      </c>
      <c r="C43" s="20" t="s">
        <v>53</v>
      </c>
      <c r="D43" s="46">
        <v>358472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358472</v>
      </c>
      <c r="O43" s="47">
        <f t="shared" si="1"/>
        <v>252.44507042253522</v>
      </c>
      <c r="P43" s="9"/>
    </row>
    <row r="44" spans="1:119" ht="15.75">
      <c r="A44" s="29" t="s">
        <v>34</v>
      </c>
      <c r="B44" s="30"/>
      <c r="C44" s="31"/>
      <c r="D44" s="32">
        <f t="shared" ref="D44:M44" si="11">SUM(D45:D46)</f>
        <v>0</v>
      </c>
      <c r="E44" s="32">
        <f t="shared" si="11"/>
        <v>45900</v>
      </c>
      <c r="F44" s="32">
        <f t="shared" si="11"/>
        <v>0</v>
      </c>
      <c r="G44" s="32">
        <f t="shared" si="11"/>
        <v>2179037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2224937</v>
      </c>
      <c r="O44" s="45">
        <f t="shared" si="1"/>
        <v>1566.8570422535211</v>
      </c>
      <c r="P44" s="9"/>
    </row>
    <row r="45" spans="1:119">
      <c r="A45" s="12"/>
      <c r="B45" s="25">
        <v>381</v>
      </c>
      <c r="C45" s="20" t="s">
        <v>54</v>
      </c>
      <c r="D45" s="46">
        <v>0</v>
      </c>
      <c r="E45" s="46">
        <v>45900</v>
      </c>
      <c r="F45" s="46">
        <v>0</v>
      </c>
      <c r="G45" s="46">
        <v>359037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404937</v>
      </c>
      <c r="O45" s="47">
        <f t="shared" si="1"/>
        <v>285.16690140845071</v>
      </c>
      <c r="P45" s="9"/>
    </row>
    <row r="46" spans="1:119" ht="15.75" thickBot="1">
      <c r="A46" s="12"/>
      <c r="B46" s="25">
        <v>384</v>
      </c>
      <c r="C46" s="20" t="s">
        <v>66</v>
      </c>
      <c r="D46" s="46">
        <v>0</v>
      </c>
      <c r="E46" s="46">
        <v>0</v>
      </c>
      <c r="F46" s="46">
        <v>0</v>
      </c>
      <c r="G46" s="46">
        <v>1820000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1820000</v>
      </c>
      <c r="O46" s="47">
        <f t="shared" si="1"/>
        <v>1281.6901408450703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SUM(D5,D13,D18,D25,D34,D37,D44)</f>
        <v>2859469</v>
      </c>
      <c r="E47" s="15">
        <f t="shared" si="12"/>
        <v>108299</v>
      </c>
      <c r="F47" s="15">
        <f t="shared" si="12"/>
        <v>0</v>
      </c>
      <c r="G47" s="15">
        <f t="shared" si="12"/>
        <v>2715343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390449</v>
      </c>
      <c r="L47" s="15">
        <f t="shared" si="12"/>
        <v>0</v>
      </c>
      <c r="M47" s="15">
        <f t="shared" si="12"/>
        <v>0</v>
      </c>
      <c r="N47" s="15">
        <f t="shared" si="9"/>
        <v>6073560</v>
      </c>
      <c r="O47" s="38">
        <f t="shared" si="1"/>
        <v>4277.1549295774648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75</v>
      </c>
      <c r="M49" s="48"/>
      <c r="N49" s="48"/>
      <c r="O49" s="43">
        <v>1420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1611621</v>
      </c>
      <c r="E5" s="27">
        <f t="shared" si="0"/>
        <v>22243</v>
      </c>
      <c r="F5" s="27">
        <f t="shared" si="0"/>
        <v>0</v>
      </c>
      <c r="G5" s="27">
        <f t="shared" si="0"/>
        <v>130013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1763877</v>
      </c>
      <c r="O5" s="33">
        <f t="shared" ref="O5:O45" si="1">(N5/O$47)</f>
        <v>1241.2927515833919</v>
      </c>
      <c r="P5" s="6"/>
    </row>
    <row r="6" spans="1:133">
      <c r="A6" s="12"/>
      <c r="B6" s="25">
        <v>311</v>
      </c>
      <c r="C6" s="20" t="s">
        <v>2</v>
      </c>
      <c r="D6" s="46">
        <v>1133086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1133086</v>
      </c>
      <c r="O6" s="47">
        <f t="shared" si="1"/>
        <v>797.38634764250526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22243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22243</v>
      </c>
      <c r="O7" s="47">
        <f t="shared" si="1"/>
        <v>15.653061224489797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130013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130013</v>
      </c>
      <c r="O8" s="47">
        <f t="shared" si="1"/>
        <v>91.494018296973962</v>
      </c>
      <c r="P8" s="9"/>
    </row>
    <row r="9" spans="1:133">
      <c r="A9" s="12"/>
      <c r="B9" s="25">
        <v>314.10000000000002</v>
      </c>
      <c r="C9" s="20" t="s">
        <v>12</v>
      </c>
      <c r="D9" s="46">
        <v>280536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280536</v>
      </c>
      <c r="O9" s="47">
        <f t="shared" si="1"/>
        <v>197.42153413089375</v>
      </c>
      <c r="P9" s="9"/>
    </row>
    <row r="10" spans="1:133">
      <c r="A10" s="12"/>
      <c r="B10" s="25">
        <v>314.3</v>
      </c>
      <c r="C10" s="20" t="s">
        <v>13</v>
      </c>
      <c r="D10" s="46">
        <v>63123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63123</v>
      </c>
      <c r="O10" s="47">
        <f t="shared" si="1"/>
        <v>44.42153413089374</v>
      </c>
      <c r="P10" s="9"/>
    </row>
    <row r="11" spans="1:133">
      <c r="A11" s="12"/>
      <c r="B11" s="25">
        <v>314.39999999999998</v>
      </c>
      <c r="C11" s="20" t="s">
        <v>14</v>
      </c>
      <c r="D11" s="46">
        <v>14402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14402</v>
      </c>
      <c r="O11" s="47">
        <f t="shared" si="1"/>
        <v>10.135116115411682</v>
      </c>
      <c r="P11" s="9"/>
    </row>
    <row r="12" spans="1:133">
      <c r="A12" s="12"/>
      <c r="B12" s="25">
        <v>315</v>
      </c>
      <c r="C12" s="20" t="s">
        <v>15</v>
      </c>
      <c r="D12" s="46">
        <v>120474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120474</v>
      </c>
      <c r="O12" s="47">
        <f t="shared" si="1"/>
        <v>84.781140042223782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324834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324834</v>
      </c>
      <c r="O13" s="45">
        <f t="shared" si="1"/>
        <v>228.59535538353273</v>
      </c>
      <c r="P13" s="10"/>
    </row>
    <row r="14" spans="1:133">
      <c r="A14" s="12"/>
      <c r="B14" s="25">
        <v>322</v>
      </c>
      <c r="C14" s="20" t="s">
        <v>0</v>
      </c>
      <c r="D14" s="46">
        <v>64174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64174</v>
      </c>
      <c r="O14" s="47">
        <f t="shared" si="1"/>
        <v>45.161154116819141</v>
      </c>
      <c r="P14" s="9"/>
    </row>
    <row r="15" spans="1:133">
      <c r="A15" s="12"/>
      <c r="B15" s="25">
        <v>323.10000000000002</v>
      </c>
      <c r="C15" s="20" t="s">
        <v>17</v>
      </c>
      <c r="D15" s="46">
        <v>246648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246648</v>
      </c>
      <c r="O15" s="47">
        <f t="shared" si="1"/>
        <v>173.57353976073188</v>
      </c>
      <c r="P15" s="9"/>
    </row>
    <row r="16" spans="1:133">
      <c r="A16" s="12"/>
      <c r="B16" s="25">
        <v>323.39999999999998</v>
      </c>
      <c r="C16" s="20" t="s">
        <v>18</v>
      </c>
      <c r="D16" s="46">
        <v>13062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13062</v>
      </c>
      <c r="O16" s="47">
        <f t="shared" si="1"/>
        <v>9.1921182266009858</v>
      </c>
      <c r="P16" s="9"/>
    </row>
    <row r="17" spans="1:16">
      <c r="A17" s="12"/>
      <c r="B17" s="25">
        <v>329</v>
      </c>
      <c r="C17" s="20" t="s">
        <v>19</v>
      </c>
      <c r="D17" s="46">
        <v>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950</v>
      </c>
      <c r="O17" s="47">
        <f t="shared" si="1"/>
        <v>0.66854327938071778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SUM(D19:D25)</f>
        <v>114250</v>
      </c>
      <c r="E18" s="32">
        <f t="shared" si="5"/>
        <v>36756</v>
      </c>
      <c r="F18" s="32">
        <f t="shared" si="5"/>
        <v>0</v>
      </c>
      <c r="G18" s="32">
        <f t="shared" si="5"/>
        <v>96393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247399</v>
      </c>
      <c r="O18" s="45">
        <f t="shared" si="1"/>
        <v>174.10204081632654</v>
      </c>
      <c r="P18" s="10"/>
    </row>
    <row r="19" spans="1:16">
      <c r="A19" s="12"/>
      <c r="B19" s="25">
        <v>331.2</v>
      </c>
      <c r="C19" s="20" t="s">
        <v>21</v>
      </c>
      <c r="D19" s="46">
        <v>1000</v>
      </c>
      <c r="E19" s="46">
        <v>0</v>
      </c>
      <c r="F19" s="46">
        <v>0</v>
      </c>
      <c r="G19" s="46">
        <v>10000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11000</v>
      </c>
      <c r="O19" s="47">
        <f t="shared" si="1"/>
        <v>7.7410274454609427</v>
      </c>
      <c r="P19" s="9"/>
    </row>
    <row r="20" spans="1:16">
      <c r="A20" s="12"/>
      <c r="B20" s="25">
        <v>334.39</v>
      </c>
      <c r="C20" s="20" t="s">
        <v>70</v>
      </c>
      <c r="D20" s="46">
        <v>0</v>
      </c>
      <c r="E20" s="46">
        <v>0</v>
      </c>
      <c r="F20" s="46">
        <v>0</v>
      </c>
      <c r="G20" s="46">
        <v>86393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86393</v>
      </c>
      <c r="O20" s="47">
        <f t="shared" si="1"/>
        <v>60.797325826882478</v>
      </c>
      <c r="P20" s="9"/>
    </row>
    <row r="21" spans="1:16">
      <c r="A21" s="12"/>
      <c r="B21" s="25">
        <v>335.12</v>
      </c>
      <c r="C21" s="20" t="s">
        <v>24</v>
      </c>
      <c r="D21" s="46">
        <v>19997</v>
      </c>
      <c r="E21" s="46">
        <v>8093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28090</v>
      </c>
      <c r="O21" s="47">
        <f t="shared" si="1"/>
        <v>19.767769176636172</v>
      </c>
      <c r="P21" s="9"/>
    </row>
    <row r="22" spans="1:16">
      <c r="A22" s="12"/>
      <c r="B22" s="25">
        <v>335.15</v>
      </c>
      <c r="C22" s="20" t="s">
        <v>25</v>
      </c>
      <c r="D22" s="46">
        <v>2741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2741</v>
      </c>
      <c r="O22" s="47">
        <f t="shared" si="1"/>
        <v>1.9289232934553131</v>
      </c>
      <c r="P22" s="9"/>
    </row>
    <row r="23" spans="1:16">
      <c r="A23" s="12"/>
      <c r="B23" s="25">
        <v>335.18</v>
      </c>
      <c r="C23" s="20" t="s">
        <v>26</v>
      </c>
      <c r="D23" s="46">
        <v>88126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88126</v>
      </c>
      <c r="O23" s="47">
        <f t="shared" si="1"/>
        <v>62.01688951442646</v>
      </c>
      <c r="P23" s="9"/>
    </row>
    <row r="24" spans="1:16">
      <c r="A24" s="12"/>
      <c r="B24" s="25">
        <v>335.49</v>
      </c>
      <c r="C24" s="20" t="s">
        <v>27</v>
      </c>
      <c r="D24" s="46">
        <v>1024</v>
      </c>
      <c r="E24" s="46">
        <v>28663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29687</v>
      </c>
      <c r="O24" s="47">
        <f t="shared" si="1"/>
        <v>20.891625615763548</v>
      </c>
      <c r="P24" s="9"/>
    </row>
    <row r="25" spans="1:16">
      <c r="A25" s="12"/>
      <c r="B25" s="25">
        <v>337.3</v>
      </c>
      <c r="C25" s="20" t="s">
        <v>71</v>
      </c>
      <c r="D25" s="46">
        <v>1362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1362</v>
      </c>
      <c r="O25" s="47">
        <f t="shared" si="1"/>
        <v>0.9584799437016186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SUM(D27:D34)</f>
        <v>469089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469089</v>
      </c>
      <c r="O26" s="45">
        <f t="shared" si="1"/>
        <v>330.11189303307532</v>
      </c>
      <c r="P26" s="10"/>
    </row>
    <row r="27" spans="1:16">
      <c r="A27" s="12"/>
      <c r="B27" s="25">
        <v>341.3</v>
      </c>
      <c r="C27" s="20" t="s">
        <v>35</v>
      </c>
      <c r="D27" s="46">
        <v>420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420</v>
      </c>
      <c r="O27" s="47">
        <f t="shared" si="1"/>
        <v>0.29556650246305421</v>
      </c>
      <c r="P27" s="9"/>
    </row>
    <row r="28" spans="1:16">
      <c r="A28" s="12"/>
      <c r="B28" s="25">
        <v>341.9</v>
      </c>
      <c r="C28" s="20" t="s">
        <v>36</v>
      </c>
      <c r="D28" s="46">
        <v>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</v>
      </c>
      <c r="O28" s="47">
        <f t="shared" si="1"/>
        <v>7.0372976776917659E-2</v>
      </c>
      <c r="P28" s="9"/>
    </row>
    <row r="29" spans="1:16">
      <c r="A29" s="12"/>
      <c r="B29" s="25">
        <v>342.1</v>
      </c>
      <c r="C29" s="20" t="s">
        <v>37</v>
      </c>
      <c r="D29" s="46">
        <v>411647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411647</v>
      </c>
      <c r="O29" s="47">
        <f t="shared" si="1"/>
        <v>289.68824771287825</v>
      </c>
      <c r="P29" s="9"/>
    </row>
    <row r="30" spans="1:16">
      <c r="A30" s="12"/>
      <c r="B30" s="25">
        <v>342.9</v>
      </c>
      <c r="C30" s="20" t="s">
        <v>38</v>
      </c>
      <c r="D30" s="46">
        <v>829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829</v>
      </c>
      <c r="O30" s="47">
        <f t="shared" si="1"/>
        <v>0.58339197748064742</v>
      </c>
      <c r="P30" s="9"/>
    </row>
    <row r="31" spans="1:16">
      <c r="A31" s="12"/>
      <c r="B31" s="25">
        <v>343.7</v>
      </c>
      <c r="C31" s="20" t="s">
        <v>39</v>
      </c>
      <c r="D31" s="46">
        <v>5913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5913</v>
      </c>
      <c r="O31" s="47">
        <f t="shared" si="1"/>
        <v>4.1611541168191417</v>
      </c>
      <c r="P31" s="9"/>
    </row>
    <row r="32" spans="1:16">
      <c r="A32" s="12"/>
      <c r="B32" s="25">
        <v>343.9</v>
      </c>
      <c r="C32" s="20" t="s">
        <v>40</v>
      </c>
      <c r="D32" s="46">
        <v>11023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11023</v>
      </c>
      <c r="O32" s="47">
        <f t="shared" si="1"/>
        <v>7.7572132301196337</v>
      </c>
      <c r="P32" s="9"/>
    </row>
    <row r="33" spans="1:119">
      <c r="A33" s="12"/>
      <c r="B33" s="25">
        <v>344.5</v>
      </c>
      <c r="C33" s="20" t="s">
        <v>41</v>
      </c>
      <c r="D33" s="46">
        <v>37493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37493</v>
      </c>
      <c r="O33" s="47">
        <f t="shared" si="1"/>
        <v>26.384940182969739</v>
      </c>
      <c r="P33" s="9"/>
    </row>
    <row r="34" spans="1:119">
      <c r="A34" s="12"/>
      <c r="B34" s="25">
        <v>347.1</v>
      </c>
      <c r="C34" s="20" t="s">
        <v>42</v>
      </c>
      <c r="D34" s="46">
        <v>1664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1664</v>
      </c>
      <c r="O34" s="47">
        <f t="shared" si="1"/>
        <v>1.17100633356791</v>
      </c>
      <c r="P34" s="9"/>
    </row>
    <row r="35" spans="1:119" ht="15.75">
      <c r="A35" s="29" t="s">
        <v>33</v>
      </c>
      <c r="B35" s="30"/>
      <c r="C35" s="31"/>
      <c r="D35" s="32">
        <f t="shared" ref="D35:M35" si="8">SUM(D36:D37)</f>
        <v>17604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5" si="9">SUM(D35:M35)</f>
        <v>17604</v>
      </c>
      <c r="O35" s="45">
        <f t="shared" si="1"/>
        <v>12.388458831808585</v>
      </c>
      <c r="P35" s="10"/>
    </row>
    <row r="36" spans="1:119">
      <c r="A36" s="13"/>
      <c r="B36" s="39">
        <v>351.3</v>
      </c>
      <c r="C36" s="21" t="s">
        <v>45</v>
      </c>
      <c r="D36" s="46">
        <v>1478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1478</v>
      </c>
      <c r="O36" s="47">
        <f t="shared" si="1"/>
        <v>1.0401125967628431</v>
      </c>
      <c r="P36" s="9"/>
    </row>
    <row r="37" spans="1:119">
      <c r="A37" s="13"/>
      <c r="B37" s="39">
        <v>351.9</v>
      </c>
      <c r="C37" s="21" t="s">
        <v>47</v>
      </c>
      <c r="D37" s="46">
        <v>16126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16126</v>
      </c>
      <c r="O37" s="47">
        <f t="shared" si="1"/>
        <v>11.348346235045742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52776</v>
      </c>
      <c r="E38" s="32">
        <f t="shared" si="10"/>
        <v>0</v>
      </c>
      <c r="F38" s="32">
        <f t="shared" si="10"/>
        <v>0</v>
      </c>
      <c r="G38" s="32">
        <f t="shared" si="10"/>
        <v>958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154931</v>
      </c>
      <c r="L38" s="32">
        <f t="shared" si="10"/>
        <v>0</v>
      </c>
      <c r="M38" s="32">
        <f t="shared" si="10"/>
        <v>0</v>
      </c>
      <c r="N38" s="32">
        <f t="shared" si="9"/>
        <v>208665</v>
      </c>
      <c r="O38" s="45">
        <f t="shared" si="1"/>
        <v>146.84377199155523</v>
      </c>
      <c r="P38" s="10"/>
    </row>
    <row r="39" spans="1:119">
      <c r="A39" s="12"/>
      <c r="B39" s="25">
        <v>361.1</v>
      </c>
      <c r="C39" s="20" t="s">
        <v>48</v>
      </c>
      <c r="D39" s="46">
        <v>7709</v>
      </c>
      <c r="E39" s="46">
        <v>0</v>
      </c>
      <c r="F39" s="46">
        <v>0</v>
      </c>
      <c r="G39" s="46">
        <v>958</v>
      </c>
      <c r="H39" s="46">
        <v>0</v>
      </c>
      <c r="I39" s="46">
        <v>0</v>
      </c>
      <c r="J39" s="46">
        <v>0</v>
      </c>
      <c r="K39" s="46">
        <v>22652</v>
      </c>
      <c r="L39" s="46">
        <v>0</v>
      </c>
      <c r="M39" s="46">
        <v>0</v>
      </c>
      <c r="N39" s="46">
        <f t="shared" si="9"/>
        <v>31319</v>
      </c>
      <c r="O39" s="47">
        <f t="shared" si="1"/>
        <v>22.040112596762842</v>
      </c>
      <c r="P39" s="9"/>
    </row>
    <row r="40" spans="1:119">
      <c r="A40" s="12"/>
      <c r="B40" s="25">
        <v>362</v>
      </c>
      <c r="C40" s="20" t="s">
        <v>50</v>
      </c>
      <c r="D40" s="46">
        <v>42965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42965</v>
      </c>
      <c r="O40" s="47">
        <f t="shared" si="1"/>
        <v>30.235749472202674</v>
      </c>
      <c r="P40" s="9"/>
    </row>
    <row r="41" spans="1:119">
      <c r="A41" s="12"/>
      <c r="B41" s="25">
        <v>364</v>
      </c>
      <c r="C41" s="20" t="s">
        <v>65</v>
      </c>
      <c r="D41" s="46">
        <v>2102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2102</v>
      </c>
      <c r="O41" s="47">
        <f t="shared" si="1"/>
        <v>1.4792399718508094</v>
      </c>
      <c r="P41" s="9"/>
    </row>
    <row r="42" spans="1:119">
      <c r="A42" s="12"/>
      <c r="B42" s="25">
        <v>368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132279</v>
      </c>
      <c r="L42" s="46">
        <v>0</v>
      </c>
      <c r="M42" s="46">
        <v>0</v>
      </c>
      <c r="N42" s="46">
        <f t="shared" si="9"/>
        <v>132279</v>
      </c>
      <c r="O42" s="47">
        <f t="shared" si="1"/>
        <v>93.088669950738918</v>
      </c>
      <c r="P42" s="9"/>
    </row>
    <row r="43" spans="1:119" ht="15.75">
      <c r="A43" s="29" t="s">
        <v>34</v>
      </c>
      <c r="B43" s="30"/>
      <c r="C43" s="31"/>
      <c r="D43" s="32">
        <f t="shared" ref="D43:M43" si="11">SUM(D44:D44)</f>
        <v>0</v>
      </c>
      <c r="E43" s="32">
        <f t="shared" si="11"/>
        <v>55600</v>
      </c>
      <c r="F43" s="32">
        <f t="shared" si="11"/>
        <v>0</v>
      </c>
      <c r="G43" s="32">
        <f t="shared" si="11"/>
        <v>361073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416673</v>
      </c>
      <c r="O43" s="45">
        <f t="shared" si="1"/>
        <v>293.22519352568611</v>
      </c>
      <c r="P43" s="9"/>
    </row>
    <row r="44" spans="1:119" ht="15.75" thickBot="1">
      <c r="A44" s="12"/>
      <c r="B44" s="25">
        <v>381</v>
      </c>
      <c r="C44" s="20" t="s">
        <v>54</v>
      </c>
      <c r="D44" s="46">
        <v>0</v>
      </c>
      <c r="E44" s="46">
        <v>55600</v>
      </c>
      <c r="F44" s="46">
        <v>0</v>
      </c>
      <c r="G44" s="46">
        <v>361073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416673</v>
      </c>
      <c r="O44" s="47">
        <f t="shared" si="1"/>
        <v>293.22519352568611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2">SUM(D5,D13,D18,D26,D35,D38,D43)</f>
        <v>2590174</v>
      </c>
      <c r="E45" s="15">
        <f t="shared" si="12"/>
        <v>114599</v>
      </c>
      <c r="F45" s="15">
        <f t="shared" si="12"/>
        <v>0</v>
      </c>
      <c r="G45" s="15">
        <f t="shared" si="12"/>
        <v>588437</v>
      </c>
      <c r="H45" s="15">
        <f t="shared" si="12"/>
        <v>0</v>
      </c>
      <c r="I45" s="15">
        <f t="shared" si="12"/>
        <v>0</v>
      </c>
      <c r="J45" s="15">
        <f t="shared" si="12"/>
        <v>0</v>
      </c>
      <c r="K45" s="15">
        <f t="shared" si="12"/>
        <v>154931</v>
      </c>
      <c r="L45" s="15">
        <f t="shared" si="12"/>
        <v>0</v>
      </c>
      <c r="M45" s="15">
        <f t="shared" si="12"/>
        <v>0</v>
      </c>
      <c r="N45" s="15">
        <f t="shared" si="9"/>
        <v>3448141</v>
      </c>
      <c r="O45" s="38">
        <f t="shared" si="1"/>
        <v>2426.5594651653764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72</v>
      </c>
      <c r="M47" s="48"/>
      <c r="N47" s="48"/>
      <c r="O47" s="43">
        <v>1421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1760459</v>
      </c>
      <c r="E5" s="27">
        <f t="shared" si="0"/>
        <v>24755</v>
      </c>
      <c r="F5" s="27">
        <f t="shared" si="0"/>
        <v>0</v>
      </c>
      <c r="G5" s="27">
        <f t="shared" si="0"/>
        <v>123304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1908518</v>
      </c>
      <c r="O5" s="33">
        <f t="shared" ref="O5:O48" si="1">(N5/O$50)</f>
        <v>1344.0267605633803</v>
      </c>
      <c r="P5" s="6"/>
    </row>
    <row r="6" spans="1:133">
      <c r="A6" s="12"/>
      <c r="B6" s="25">
        <v>311</v>
      </c>
      <c r="C6" s="20" t="s">
        <v>2</v>
      </c>
      <c r="D6" s="46">
        <v>1269429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1269429</v>
      </c>
      <c r="O6" s="47">
        <f t="shared" si="1"/>
        <v>893.96408450704223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24755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24755</v>
      </c>
      <c r="O7" s="47">
        <f t="shared" si="1"/>
        <v>17.433098591549296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123304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123304</v>
      </c>
      <c r="O8" s="47">
        <f t="shared" si="1"/>
        <v>86.833802816901411</v>
      </c>
      <c r="P8" s="9"/>
    </row>
    <row r="9" spans="1:133">
      <c r="A9" s="12"/>
      <c r="B9" s="25">
        <v>314.10000000000002</v>
      </c>
      <c r="C9" s="20" t="s">
        <v>12</v>
      </c>
      <c r="D9" s="46">
        <v>290804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290804</v>
      </c>
      <c r="O9" s="47">
        <f t="shared" si="1"/>
        <v>204.79154929577464</v>
      </c>
      <c r="P9" s="9"/>
    </row>
    <row r="10" spans="1:133">
      <c r="A10" s="12"/>
      <c r="B10" s="25">
        <v>314.3</v>
      </c>
      <c r="C10" s="20" t="s">
        <v>13</v>
      </c>
      <c r="D10" s="46">
        <v>58725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58725</v>
      </c>
      <c r="O10" s="47">
        <f t="shared" si="1"/>
        <v>41.355633802816904</v>
      </c>
      <c r="P10" s="9"/>
    </row>
    <row r="11" spans="1:133">
      <c r="A11" s="12"/>
      <c r="B11" s="25">
        <v>314.39999999999998</v>
      </c>
      <c r="C11" s="20" t="s">
        <v>14</v>
      </c>
      <c r="D11" s="46">
        <v>12958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12958</v>
      </c>
      <c r="O11" s="47">
        <f t="shared" si="1"/>
        <v>9.1253521126760564</v>
      </c>
      <c r="P11" s="9"/>
    </row>
    <row r="12" spans="1:133">
      <c r="A12" s="12"/>
      <c r="B12" s="25">
        <v>315</v>
      </c>
      <c r="C12" s="20" t="s">
        <v>15</v>
      </c>
      <c r="D12" s="46">
        <v>128543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128543</v>
      </c>
      <c r="O12" s="47">
        <f t="shared" si="1"/>
        <v>90.523239436619718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336761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336761</v>
      </c>
      <c r="O13" s="45">
        <f t="shared" si="1"/>
        <v>237.15563380281691</v>
      </c>
      <c r="P13" s="10"/>
    </row>
    <row r="14" spans="1:133">
      <c r="A14" s="12"/>
      <c r="B14" s="25">
        <v>322</v>
      </c>
      <c r="C14" s="20" t="s">
        <v>0</v>
      </c>
      <c r="D14" s="46">
        <v>53439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53439</v>
      </c>
      <c r="O14" s="47">
        <f t="shared" si="1"/>
        <v>37.633098591549299</v>
      </c>
      <c r="P14" s="9"/>
    </row>
    <row r="15" spans="1:133">
      <c r="A15" s="12"/>
      <c r="B15" s="25">
        <v>323.10000000000002</v>
      </c>
      <c r="C15" s="20" t="s">
        <v>17</v>
      </c>
      <c r="D15" s="46">
        <v>269597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269597</v>
      </c>
      <c r="O15" s="47">
        <f t="shared" si="1"/>
        <v>189.85704225352112</v>
      </c>
      <c r="P15" s="9"/>
    </row>
    <row r="16" spans="1:133">
      <c r="A16" s="12"/>
      <c r="B16" s="25">
        <v>323.39999999999998</v>
      </c>
      <c r="C16" s="20" t="s">
        <v>18</v>
      </c>
      <c r="D16" s="46">
        <v>12525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12525</v>
      </c>
      <c r="O16" s="47">
        <f t="shared" si="1"/>
        <v>8.820422535211268</v>
      </c>
      <c r="P16" s="9"/>
    </row>
    <row r="17" spans="1:16">
      <c r="A17" s="12"/>
      <c r="B17" s="25">
        <v>329</v>
      </c>
      <c r="C17" s="20" t="s">
        <v>19</v>
      </c>
      <c r="D17" s="46">
        <v>1200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1200</v>
      </c>
      <c r="O17" s="47">
        <f t="shared" si="1"/>
        <v>0.84507042253521125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121820</v>
      </c>
      <c r="E18" s="32">
        <f t="shared" si="5"/>
        <v>35908</v>
      </c>
      <c r="F18" s="32">
        <f t="shared" si="5"/>
        <v>0</v>
      </c>
      <c r="G18" s="32">
        <f t="shared" si="5"/>
        <v>60800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218528</v>
      </c>
      <c r="O18" s="45">
        <f t="shared" si="1"/>
        <v>153.89295774647888</v>
      </c>
      <c r="P18" s="10"/>
    </row>
    <row r="19" spans="1:16">
      <c r="A19" s="12"/>
      <c r="B19" s="25">
        <v>331.2</v>
      </c>
      <c r="C19" s="20" t="s">
        <v>21</v>
      </c>
      <c r="D19" s="46">
        <v>3487</v>
      </c>
      <c r="E19" s="46">
        <v>0</v>
      </c>
      <c r="F19" s="46">
        <v>0</v>
      </c>
      <c r="G19" s="46">
        <v>60800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64287</v>
      </c>
      <c r="O19" s="47">
        <f t="shared" si="1"/>
        <v>45.272535211267609</v>
      </c>
      <c r="P19" s="9"/>
    </row>
    <row r="20" spans="1:16">
      <c r="A20" s="12"/>
      <c r="B20" s="25">
        <v>331.39</v>
      </c>
      <c r="C20" s="20" t="s">
        <v>64</v>
      </c>
      <c r="D20" s="46">
        <v>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</v>
      </c>
      <c r="O20" s="47">
        <f t="shared" si="1"/>
        <v>9.1549295774647887E-3</v>
      </c>
      <c r="P20" s="9"/>
    </row>
    <row r="21" spans="1:16">
      <c r="A21" s="12"/>
      <c r="B21" s="25">
        <v>335.12</v>
      </c>
      <c r="C21" s="20" t="s">
        <v>24</v>
      </c>
      <c r="D21" s="46">
        <v>21550</v>
      </c>
      <c r="E21" s="46">
        <v>8815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30365</v>
      </c>
      <c r="O21" s="47">
        <f t="shared" si="1"/>
        <v>21.383802816901408</v>
      </c>
      <c r="P21" s="9"/>
    </row>
    <row r="22" spans="1:16">
      <c r="A22" s="12"/>
      <c r="B22" s="25">
        <v>335.15</v>
      </c>
      <c r="C22" s="20" t="s">
        <v>25</v>
      </c>
      <c r="D22" s="46">
        <v>2741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2741</v>
      </c>
      <c r="O22" s="47">
        <f t="shared" si="1"/>
        <v>1.9302816901408451</v>
      </c>
      <c r="P22" s="9"/>
    </row>
    <row r="23" spans="1:16">
      <c r="A23" s="12"/>
      <c r="B23" s="25">
        <v>335.18</v>
      </c>
      <c r="C23" s="20" t="s">
        <v>26</v>
      </c>
      <c r="D23" s="46">
        <v>92859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92859</v>
      </c>
      <c r="O23" s="47">
        <f t="shared" si="1"/>
        <v>65.39366197183098</v>
      </c>
      <c r="P23" s="9"/>
    </row>
    <row r="24" spans="1:16">
      <c r="A24" s="12"/>
      <c r="B24" s="25">
        <v>335.49</v>
      </c>
      <c r="C24" s="20" t="s">
        <v>27</v>
      </c>
      <c r="D24" s="46">
        <v>1170</v>
      </c>
      <c r="E24" s="46">
        <v>27093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28263</v>
      </c>
      <c r="O24" s="47">
        <f t="shared" si="1"/>
        <v>19.903521126760563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SUM(D26:D33)</f>
        <v>424855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51164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476019</v>
      </c>
      <c r="O25" s="45">
        <f t="shared" si="1"/>
        <v>335.22464788732395</v>
      </c>
      <c r="P25" s="10"/>
    </row>
    <row r="26" spans="1:16">
      <c r="A26" s="12"/>
      <c r="B26" s="25">
        <v>341.3</v>
      </c>
      <c r="C26" s="20" t="s">
        <v>35</v>
      </c>
      <c r="D26" s="46">
        <v>1682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1682</v>
      </c>
      <c r="O26" s="47">
        <f t="shared" si="1"/>
        <v>1.1845070422535211</v>
      </c>
      <c r="P26" s="9"/>
    </row>
    <row r="27" spans="1:16">
      <c r="A27" s="12"/>
      <c r="B27" s="25">
        <v>341.9</v>
      </c>
      <c r="C27" s="20" t="s">
        <v>36</v>
      </c>
      <c r="D27" s="46">
        <v>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</v>
      </c>
      <c r="O27" s="47">
        <f t="shared" si="1"/>
        <v>7.0422535211267609E-2</v>
      </c>
      <c r="P27" s="9"/>
    </row>
    <row r="28" spans="1:16">
      <c r="A28" s="12"/>
      <c r="B28" s="25">
        <v>342.1</v>
      </c>
      <c r="C28" s="20" t="s">
        <v>37</v>
      </c>
      <c r="D28" s="46">
        <v>397550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397550</v>
      </c>
      <c r="O28" s="47">
        <f t="shared" si="1"/>
        <v>279.96478873239437</v>
      </c>
      <c r="P28" s="9"/>
    </row>
    <row r="29" spans="1:16">
      <c r="A29" s="12"/>
      <c r="B29" s="25">
        <v>342.9</v>
      </c>
      <c r="C29" s="20" t="s">
        <v>38</v>
      </c>
      <c r="D29" s="46">
        <v>1189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1189</v>
      </c>
      <c r="O29" s="47">
        <f t="shared" si="1"/>
        <v>0.83732394366197183</v>
      </c>
      <c r="P29" s="9"/>
    </row>
    <row r="30" spans="1:16">
      <c r="A30" s="12"/>
      <c r="B30" s="25">
        <v>343.7</v>
      </c>
      <c r="C30" s="20" t="s">
        <v>39</v>
      </c>
      <c r="D30" s="46">
        <v>4754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4754</v>
      </c>
      <c r="O30" s="47">
        <f t="shared" si="1"/>
        <v>3.3478873239436622</v>
      </c>
      <c r="P30" s="9"/>
    </row>
    <row r="31" spans="1:16">
      <c r="A31" s="12"/>
      <c r="B31" s="25">
        <v>343.9</v>
      </c>
      <c r="C31" s="20" t="s">
        <v>40</v>
      </c>
      <c r="D31" s="46">
        <v>13410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13410</v>
      </c>
      <c r="O31" s="47">
        <f t="shared" si="1"/>
        <v>9.443661971830986</v>
      </c>
      <c r="P31" s="9"/>
    </row>
    <row r="32" spans="1:16">
      <c r="A32" s="12"/>
      <c r="B32" s="25">
        <v>344.5</v>
      </c>
      <c r="C32" s="20" t="s">
        <v>41</v>
      </c>
      <c r="D32" s="46">
        <v>3108</v>
      </c>
      <c r="E32" s="46">
        <v>0</v>
      </c>
      <c r="F32" s="46">
        <v>0</v>
      </c>
      <c r="G32" s="46">
        <v>0</v>
      </c>
      <c r="H32" s="46">
        <v>0</v>
      </c>
      <c r="I32" s="46">
        <v>51164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54272</v>
      </c>
      <c r="O32" s="47">
        <f t="shared" si="1"/>
        <v>38.219718309859154</v>
      </c>
      <c r="P32" s="9"/>
    </row>
    <row r="33" spans="1:119">
      <c r="A33" s="12"/>
      <c r="B33" s="25">
        <v>347.1</v>
      </c>
      <c r="C33" s="20" t="s">
        <v>42</v>
      </c>
      <c r="D33" s="46">
        <v>3062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3062</v>
      </c>
      <c r="O33" s="47">
        <f t="shared" si="1"/>
        <v>2.1563380281690141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SUM(D35:D37)</f>
        <v>19150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8" si="9">SUM(D34:M34)</f>
        <v>19150</v>
      </c>
      <c r="O34" s="45">
        <f t="shared" si="1"/>
        <v>13.485915492957746</v>
      </c>
      <c r="P34" s="10"/>
    </row>
    <row r="35" spans="1:119">
      <c r="A35" s="13"/>
      <c r="B35" s="39">
        <v>351.3</v>
      </c>
      <c r="C35" s="21" t="s">
        <v>45</v>
      </c>
      <c r="D35" s="46">
        <v>1242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1242</v>
      </c>
      <c r="O35" s="47">
        <f t="shared" si="1"/>
        <v>0.87464788732394361</v>
      </c>
      <c r="P35" s="9"/>
    </row>
    <row r="36" spans="1:119">
      <c r="A36" s="13"/>
      <c r="B36" s="39">
        <v>351.9</v>
      </c>
      <c r="C36" s="21" t="s">
        <v>47</v>
      </c>
      <c r="D36" s="46">
        <v>14144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14144</v>
      </c>
      <c r="O36" s="47">
        <f t="shared" si="1"/>
        <v>9.9605633802816893</v>
      </c>
      <c r="P36" s="9"/>
    </row>
    <row r="37" spans="1:119">
      <c r="A37" s="13"/>
      <c r="B37" s="39">
        <v>354</v>
      </c>
      <c r="C37" s="21" t="s">
        <v>46</v>
      </c>
      <c r="D37" s="46">
        <v>3764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3764</v>
      </c>
      <c r="O37" s="47">
        <f t="shared" si="1"/>
        <v>2.6507042253521127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SUM(D39:D44)</f>
        <v>65326</v>
      </c>
      <c r="E38" s="32">
        <f t="shared" si="10"/>
        <v>0</v>
      </c>
      <c r="F38" s="32">
        <f t="shared" si="10"/>
        <v>0</v>
      </c>
      <c r="G38" s="32">
        <f t="shared" si="10"/>
        <v>3438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267655</v>
      </c>
      <c r="L38" s="32">
        <f t="shared" si="10"/>
        <v>0</v>
      </c>
      <c r="M38" s="32">
        <f t="shared" si="10"/>
        <v>0</v>
      </c>
      <c r="N38" s="32">
        <f t="shared" si="9"/>
        <v>336419</v>
      </c>
      <c r="O38" s="45">
        <f t="shared" si="1"/>
        <v>236.91478873239436</v>
      </c>
      <c r="P38" s="10"/>
    </row>
    <row r="39" spans="1:119">
      <c r="A39" s="12"/>
      <c r="B39" s="25">
        <v>361.1</v>
      </c>
      <c r="C39" s="20" t="s">
        <v>48</v>
      </c>
      <c r="D39" s="46">
        <v>22849</v>
      </c>
      <c r="E39" s="46">
        <v>0</v>
      </c>
      <c r="F39" s="46">
        <v>0</v>
      </c>
      <c r="G39" s="46">
        <v>3438</v>
      </c>
      <c r="H39" s="46">
        <v>0</v>
      </c>
      <c r="I39" s="46">
        <v>0</v>
      </c>
      <c r="J39" s="46">
        <v>0</v>
      </c>
      <c r="K39" s="46">
        <v>123391</v>
      </c>
      <c r="L39" s="46">
        <v>0</v>
      </c>
      <c r="M39" s="46">
        <v>0</v>
      </c>
      <c r="N39" s="46">
        <f t="shared" si="9"/>
        <v>149678</v>
      </c>
      <c r="O39" s="47">
        <f t="shared" si="1"/>
        <v>105.40704225352113</v>
      </c>
      <c r="P39" s="9"/>
    </row>
    <row r="40" spans="1:119">
      <c r="A40" s="12"/>
      <c r="B40" s="25">
        <v>362</v>
      </c>
      <c r="C40" s="20" t="s">
        <v>50</v>
      </c>
      <c r="D40" s="46">
        <v>40578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40578</v>
      </c>
      <c r="O40" s="47">
        <f t="shared" si="1"/>
        <v>28.57605633802817</v>
      </c>
      <c r="P40" s="9"/>
    </row>
    <row r="41" spans="1:119">
      <c r="A41" s="12"/>
      <c r="B41" s="25">
        <v>364</v>
      </c>
      <c r="C41" s="20" t="s">
        <v>65</v>
      </c>
      <c r="D41" s="46">
        <v>293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293</v>
      </c>
      <c r="O41" s="47">
        <f t="shared" si="1"/>
        <v>0.20633802816901409</v>
      </c>
      <c r="P41" s="9"/>
    </row>
    <row r="42" spans="1:119">
      <c r="A42" s="12"/>
      <c r="B42" s="25">
        <v>366</v>
      </c>
      <c r="C42" s="20" t="s">
        <v>51</v>
      </c>
      <c r="D42" s="46">
        <v>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</v>
      </c>
      <c r="O42" s="47">
        <f t="shared" si="1"/>
        <v>3.591549295774648E-2</v>
      </c>
      <c r="P42" s="9"/>
    </row>
    <row r="43" spans="1:119">
      <c r="A43" s="12"/>
      <c r="B43" s="25">
        <v>368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144264</v>
      </c>
      <c r="L43" s="46">
        <v>0</v>
      </c>
      <c r="M43" s="46">
        <v>0</v>
      </c>
      <c r="N43" s="46">
        <f t="shared" si="9"/>
        <v>144264</v>
      </c>
      <c r="O43" s="47">
        <f t="shared" si="1"/>
        <v>101.59436619718309</v>
      </c>
      <c r="P43" s="9"/>
    </row>
    <row r="44" spans="1:119">
      <c r="A44" s="12"/>
      <c r="B44" s="25">
        <v>369.9</v>
      </c>
      <c r="C44" s="20" t="s">
        <v>53</v>
      </c>
      <c r="D44" s="46">
        <v>1555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1555</v>
      </c>
      <c r="O44" s="47">
        <f t="shared" si="1"/>
        <v>1.0950704225352113</v>
      </c>
      <c r="P44" s="9"/>
    </row>
    <row r="45" spans="1:119" ht="15.75">
      <c r="A45" s="29" t="s">
        <v>34</v>
      </c>
      <c r="B45" s="30"/>
      <c r="C45" s="31"/>
      <c r="D45" s="32">
        <f t="shared" ref="D45:M45" si="11">SUM(D46:D47)</f>
        <v>7547</v>
      </c>
      <c r="E45" s="32">
        <f t="shared" si="11"/>
        <v>59500</v>
      </c>
      <c r="F45" s="32">
        <f t="shared" si="11"/>
        <v>0</v>
      </c>
      <c r="G45" s="32">
        <f t="shared" si="11"/>
        <v>3665700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3732747</v>
      </c>
      <c r="O45" s="45">
        <f t="shared" si="1"/>
        <v>2628.6950704225351</v>
      </c>
      <c r="P45" s="9"/>
    </row>
    <row r="46" spans="1:119">
      <c r="A46" s="12"/>
      <c r="B46" s="25">
        <v>381</v>
      </c>
      <c r="C46" s="20" t="s">
        <v>54</v>
      </c>
      <c r="D46" s="46">
        <v>7547</v>
      </c>
      <c r="E46" s="46">
        <v>59500</v>
      </c>
      <c r="F46" s="46">
        <v>0</v>
      </c>
      <c r="G46" s="46">
        <v>1665700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1732747</v>
      </c>
      <c r="O46" s="47">
        <f t="shared" si="1"/>
        <v>1220.2443661971831</v>
      </c>
      <c r="P46" s="9"/>
    </row>
    <row r="47" spans="1:119" ht="15.75" thickBot="1">
      <c r="A47" s="12"/>
      <c r="B47" s="25">
        <v>384</v>
      </c>
      <c r="C47" s="20" t="s">
        <v>66</v>
      </c>
      <c r="D47" s="46">
        <v>0</v>
      </c>
      <c r="E47" s="46">
        <v>0</v>
      </c>
      <c r="F47" s="46">
        <v>0</v>
      </c>
      <c r="G47" s="46">
        <v>2000000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2000000</v>
      </c>
      <c r="O47" s="47">
        <f t="shared" si="1"/>
        <v>1408.4507042253522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SUM(D5,D13,D18,D25,D34,D38,D45)</f>
        <v>2735918</v>
      </c>
      <c r="E48" s="15">
        <f t="shared" si="12"/>
        <v>120163</v>
      </c>
      <c r="F48" s="15">
        <f t="shared" si="12"/>
        <v>0</v>
      </c>
      <c r="G48" s="15">
        <f t="shared" si="12"/>
        <v>3853242</v>
      </c>
      <c r="H48" s="15">
        <f t="shared" si="12"/>
        <v>0</v>
      </c>
      <c r="I48" s="15">
        <f t="shared" si="12"/>
        <v>51164</v>
      </c>
      <c r="J48" s="15">
        <f t="shared" si="12"/>
        <v>0</v>
      </c>
      <c r="K48" s="15">
        <f t="shared" si="12"/>
        <v>267655</v>
      </c>
      <c r="L48" s="15">
        <f t="shared" si="12"/>
        <v>0</v>
      </c>
      <c r="M48" s="15">
        <f t="shared" si="12"/>
        <v>0</v>
      </c>
      <c r="N48" s="15">
        <f t="shared" si="9"/>
        <v>7028142</v>
      </c>
      <c r="O48" s="38">
        <f t="shared" si="1"/>
        <v>4949.3957746478873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67</v>
      </c>
      <c r="M50" s="48"/>
      <c r="N50" s="48"/>
      <c r="O50" s="43">
        <v>1420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A52:O52"/>
    <mergeCell ref="L50:N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1872951</v>
      </c>
      <c r="E5" s="27">
        <f t="shared" si="0"/>
        <v>23570</v>
      </c>
      <c r="F5" s="27">
        <f t="shared" si="0"/>
        <v>0</v>
      </c>
      <c r="G5" s="27">
        <f t="shared" si="0"/>
        <v>131571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2028092</v>
      </c>
      <c r="O5" s="33">
        <f t="shared" ref="O5:O48" si="1">(N5/O$50)</f>
        <v>1134.9143816452154</v>
      </c>
      <c r="P5" s="6"/>
    </row>
    <row r="6" spans="1:133">
      <c r="A6" s="12"/>
      <c r="B6" s="25">
        <v>311</v>
      </c>
      <c r="C6" s="20" t="s">
        <v>2</v>
      </c>
      <c r="D6" s="46">
        <v>1407705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1407705</v>
      </c>
      <c r="O6" s="47">
        <f t="shared" si="1"/>
        <v>787.74762171236705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23570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23570</v>
      </c>
      <c r="O7" s="47">
        <f t="shared" si="1"/>
        <v>13.189703413542249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131571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131571</v>
      </c>
      <c r="O8" s="47">
        <f t="shared" si="1"/>
        <v>73.62674874090655</v>
      </c>
      <c r="P8" s="9"/>
    </row>
    <row r="9" spans="1:133">
      <c r="A9" s="12"/>
      <c r="B9" s="25">
        <v>314.10000000000002</v>
      </c>
      <c r="C9" s="20" t="s">
        <v>12</v>
      </c>
      <c r="D9" s="46">
        <v>258636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258636</v>
      </c>
      <c r="O9" s="47">
        <f t="shared" si="1"/>
        <v>144.73195299384443</v>
      </c>
      <c r="P9" s="9"/>
    </row>
    <row r="10" spans="1:133">
      <c r="A10" s="12"/>
      <c r="B10" s="25">
        <v>314.3</v>
      </c>
      <c r="C10" s="20" t="s">
        <v>13</v>
      </c>
      <c r="D10" s="46">
        <v>57710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57710</v>
      </c>
      <c r="O10" s="47">
        <f t="shared" si="1"/>
        <v>32.29434806939004</v>
      </c>
      <c r="P10" s="9"/>
    </row>
    <row r="11" spans="1:133">
      <c r="A11" s="12"/>
      <c r="B11" s="25">
        <v>314.39999999999998</v>
      </c>
      <c r="C11" s="20" t="s">
        <v>14</v>
      </c>
      <c r="D11" s="46">
        <v>12232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12232</v>
      </c>
      <c r="O11" s="47">
        <f t="shared" si="1"/>
        <v>6.8449916060436484</v>
      </c>
      <c r="P11" s="9"/>
    </row>
    <row r="12" spans="1:133">
      <c r="A12" s="12"/>
      <c r="B12" s="25">
        <v>315</v>
      </c>
      <c r="C12" s="20" t="s">
        <v>15</v>
      </c>
      <c r="D12" s="46">
        <v>136668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136668</v>
      </c>
      <c r="O12" s="47">
        <f t="shared" si="1"/>
        <v>76.479015109121434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324325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324325</v>
      </c>
      <c r="O13" s="45">
        <f t="shared" si="1"/>
        <v>181.49132624510352</v>
      </c>
      <c r="P13" s="10"/>
    </row>
    <row r="14" spans="1:133">
      <c r="A14" s="12"/>
      <c r="B14" s="25">
        <v>322</v>
      </c>
      <c r="C14" s="20" t="s">
        <v>0</v>
      </c>
      <c r="D14" s="46">
        <v>49898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49898</v>
      </c>
      <c r="O14" s="47">
        <f t="shared" si="1"/>
        <v>27.922775601566872</v>
      </c>
      <c r="P14" s="9"/>
    </row>
    <row r="15" spans="1:133">
      <c r="A15" s="12"/>
      <c r="B15" s="25">
        <v>323.10000000000002</v>
      </c>
      <c r="C15" s="20" t="s">
        <v>17</v>
      </c>
      <c r="D15" s="46">
        <v>259681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259681</v>
      </c>
      <c r="O15" s="47">
        <f t="shared" si="1"/>
        <v>145.31673195299385</v>
      </c>
      <c r="P15" s="9"/>
    </row>
    <row r="16" spans="1:133">
      <c r="A16" s="12"/>
      <c r="B16" s="25">
        <v>323.39999999999998</v>
      </c>
      <c r="C16" s="20" t="s">
        <v>18</v>
      </c>
      <c r="D16" s="46">
        <v>13296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13296</v>
      </c>
      <c r="O16" s="47">
        <f t="shared" si="1"/>
        <v>7.4404029099048685</v>
      </c>
      <c r="P16" s="9"/>
    </row>
    <row r="17" spans="1:16">
      <c r="A17" s="12"/>
      <c r="B17" s="25">
        <v>329</v>
      </c>
      <c r="C17" s="20" t="s">
        <v>19</v>
      </c>
      <c r="D17" s="46">
        <v>1450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1450</v>
      </c>
      <c r="O17" s="47">
        <f t="shared" si="1"/>
        <v>0.81141578063794073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SUM(D19:D25)</f>
        <v>117848</v>
      </c>
      <c r="E18" s="32">
        <f t="shared" si="5"/>
        <v>33841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151689</v>
      </c>
      <c r="O18" s="45">
        <f t="shared" si="1"/>
        <v>84.884722999440399</v>
      </c>
      <c r="P18" s="10"/>
    </row>
    <row r="19" spans="1:16">
      <c r="A19" s="12"/>
      <c r="B19" s="25">
        <v>331.1</v>
      </c>
      <c r="C19" s="20" t="s">
        <v>20</v>
      </c>
      <c r="D19" s="46">
        <v>1514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1514</v>
      </c>
      <c r="O19" s="47">
        <f t="shared" si="1"/>
        <v>0.84722999440402913</v>
      </c>
      <c r="P19" s="9"/>
    </row>
    <row r="20" spans="1:16">
      <c r="A20" s="12"/>
      <c r="B20" s="25">
        <v>331.2</v>
      </c>
      <c r="C20" s="20" t="s">
        <v>21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1000</v>
      </c>
      <c r="O20" s="47">
        <f t="shared" si="1"/>
        <v>0.55959709009513148</v>
      </c>
      <c r="P20" s="9"/>
    </row>
    <row r="21" spans="1:16">
      <c r="A21" s="12"/>
      <c r="B21" s="25">
        <v>331.5</v>
      </c>
      <c r="C21" s="20" t="s">
        <v>23</v>
      </c>
      <c r="D21" s="46">
        <v>240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240</v>
      </c>
      <c r="O21" s="47">
        <f t="shared" si="1"/>
        <v>0.13430330162283155</v>
      </c>
      <c r="P21" s="9"/>
    </row>
    <row r="22" spans="1:16">
      <c r="A22" s="12"/>
      <c r="B22" s="25">
        <v>335.12</v>
      </c>
      <c r="C22" s="20" t="s">
        <v>24</v>
      </c>
      <c r="D22" s="46">
        <v>21999</v>
      </c>
      <c r="E22" s="46">
        <v>8223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30222</v>
      </c>
      <c r="O22" s="47">
        <f t="shared" si="1"/>
        <v>16.912143256855064</v>
      </c>
      <c r="P22" s="9"/>
    </row>
    <row r="23" spans="1:16">
      <c r="A23" s="12"/>
      <c r="B23" s="25">
        <v>335.15</v>
      </c>
      <c r="C23" s="20" t="s">
        <v>25</v>
      </c>
      <c r="D23" s="46">
        <v>2860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2860</v>
      </c>
      <c r="O23" s="47">
        <f t="shared" si="1"/>
        <v>1.6004476776720762</v>
      </c>
      <c r="P23" s="9"/>
    </row>
    <row r="24" spans="1:16">
      <c r="A24" s="12"/>
      <c r="B24" s="25">
        <v>335.18</v>
      </c>
      <c r="C24" s="20" t="s">
        <v>26</v>
      </c>
      <c r="D24" s="46">
        <v>89089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89089</v>
      </c>
      <c r="O24" s="47">
        <f t="shared" si="1"/>
        <v>49.853945159485171</v>
      </c>
      <c r="P24" s="9"/>
    </row>
    <row r="25" spans="1:16">
      <c r="A25" s="12"/>
      <c r="B25" s="25">
        <v>335.49</v>
      </c>
      <c r="C25" s="20" t="s">
        <v>27</v>
      </c>
      <c r="D25" s="46">
        <v>1146</v>
      </c>
      <c r="E25" s="46">
        <v>25618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26764</v>
      </c>
      <c r="O25" s="47">
        <f t="shared" si="1"/>
        <v>14.9770565193061</v>
      </c>
      <c r="P25" s="9"/>
    </row>
    <row r="26" spans="1:16" ht="15.75">
      <c r="A26" s="29" t="s">
        <v>32</v>
      </c>
      <c r="B26" s="30"/>
      <c r="C26" s="31"/>
      <c r="D26" s="32">
        <f t="shared" ref="D26:M26" si="7">SUM(D27:D34)</f>
        <v>397648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21552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419200</v>
      </c>
      <c r="O26" s="45">
        <f t="shared" si="1"/>
        <v>234.58310016787914</v>
      </c>
      <c r="P26" s="10"/>
    </row>
    <row r="27" spans="1:16">
      <c r="A27" s="12"/>
      <c r="B27" s="25">
        <v>341.3</v>
      </c>
      <c r="C27" s="20" t="s">
        <v>35</v>
      </c>
      <c r="D27" s="46">
        <v>754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8">SUM(D27:M27)</f>
        <v>754</v>
      </c>
      <c r="O27" s="47">
        <f t="shared" si="1"/>
        <v>0.42193620593172915</v>
      </c>
      <c r="P27" s="9"/>
    </row>
    <row r="28" spans="1:16">
      <c r="A28" s="12"/>
      <c r="B28" s="25">
        <v>341.9</v>
      </c>
      <c r="C28" s="20" t="s">
        <v>36</v>
      </c>
      <c r="D28" s="46">
        <v>187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187</v>
      </c>
      <c r="O28" s="47">
        <f t="shared" si="1"/>
        <v>0.10464465584778959</v>
      </c>
      <c r="P28" s="9"/>
    </row>
    <row r="29" spans="1:16">
      <c r="A29" s="12"/>
      <c r="B29" s="25">
        <v>342.1</v>
      </c>
      <c r="C29" s="20" t="s">
        <v>37</v>
      </c>
      <c r="D29" s="46">
        <v>377537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377537</v>
      </c>
      <c r="O29" s="47">
        <f t="shared" si="1"/>
        <v>211.26860660324567</v>
      </c>
      <c r="P29" s="9"/>
    </row>
    <row r="30" spans="1:16">
      <c r="A30" s="12"/>
      <c r="B30" s="25">
        <v>342.9</v>
      </c>
      <c r="C30" s="20" t="s">
        <v>38</v>
      </c>
      <c r="D30" s="46">
        <v>360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360</v>
      </c>
      <c r="O30" s="47">
        <f t="shared" si="1"/>
        <v>0.20145495243424735</v>
      </c>
      <c r="P30" s="9"/>
    </row>
    <row r="31" spans="1:16">
      <c r="A31" s="12"/>
      <c r="B31" s="25">
        <v>343.7</v>
      </c>
      <c r="C31" s="20" t="s">
        <v>39</v>
      </c>
      <c r="D31" s="46">
        <v>4966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4966</v>
      </c>
      <c r="O31" s="47">
        <f t="shared" si="1"/>
        <v>2.7789591494124228</v>
      </c>
      <c r="P31" s="9"/>
    </row>
    <row r="32" spans="1:16">
      <c r="A32" s="12"/>
      <c r="B32" s="25">
        <v>343.9</v>
      </c>
      <c r="C32" s="20" t="s">
        <v>40</v>
      </c>
      <c r="D32" s="46">
        <v>7560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7560</v>
      </c>
      <c r="O32" s="47">
        <f t="shared" si="1"/>
        <v>4.2305540011191942</v>
      </c>
      <c r="P32" s="9"/>
    </row>
    <row r="33" spans="1:119">
      <c r="A33" s="12"/>
      <c r="B33" s="25">
        <v>344.5</v>
      </c>
      <c r="C33" s="20" t="s">
        <v>41</v>
      </c>
      <c r="D33" s="46">
        <v>3470</v>
      </c>
      <c r="E33" s="46">
        <v>0</v>
      </c>
      <c r="F33" s="46">
        <v>0</v>
      </c>
      <c r="G33" s="46">
        <v>0</v>
      </c>
      <c r="H33" s="46">
        <v>0</v>
      </c>
      <c r="I33" s="46">
        <v>21552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25022</v>
      </c>
      <c r="O33" s="47">
        <f t="shared" si="1"/>
        <v>14.00223838836038</v>
      </c>
      <c r="P33" s="9"/>
    </row>
    <row r="34" spans="1:119">
      <c r="A34" s="12"/>
      <c r="B34" s="25">
        <v>347.1</v>
      </c>
      <c r="C34" s="20" t="s">
        <v>42</v>
      </c>
      <c r="D34" s="46">
        <v>2814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2814</v>
      </c>
      <c r="O34" s="47">
        <f t="shared" si="1"/>
        <v>1.5747062115277</v>
      </c>
      <c r="P34" s="9"/>
    </row>
    <row r="35" spans="1:119" ht="15.75">
      <c r="A35" s="29" t="s">
        <v>33</v>
      </c>
      <c r="B35" s="30"/>
      <c r="C35" s="31"/>
      <c r="D35" s="32">
        <f t="shared" ref="D35:M35" si="9">SUM(D36:D38)</f>
        <v>46587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8" si="10">SUM(D35:M35)</f>
        <v>46587</v>
      </c>
      <c r="O35" s="45">
        <f t="shared" si="1"/>
        <v>26.069949636261892</v>
      </c>
      <c r="P35" s="10"/>
    </row>
    <row r="36" spans="1:119">
      <c r="A36" s="13"/>
      <c r="B36" s="39">
        <v>351.3</v>
      </c>
      <c r="C36" s="21" t="s">
        <v>45</v>
      </c>
      <c r="D36" s="46">
        <v>1508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1508</v>
      </c>
      <c r="O36" s="47">
        <f t="shared" si="1"/>
        <v>0.84387241186345829</v>
      </c>
      <c r="P36" s="9"/>
    </row>
    <row r="37" spans="1:119">
      <c r="A37" s="13"/>
      <c r="B37" s="39">
        <v>351.9</v>
      </c>
      <c r="C37" s="21" t="s">
        <v>47</v>
      </c>
      <c r="D37" s="46">
        <v>19804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19804</v>
      </c>
      <c r="O37" s="47">
        <f t="shared" si="1"/>
        <v>11.082260772243984</v>
      </c>
      <c r="P37" s="9"/>
    </row>
    <row r="38" spans="1:119">
      <c r="A38" s="13"/>
      <c r="B38" s="39">
        <v>354</v>
      </c>
      <c r="C38" s="21" t="s">
        <v>46</v>
      </c>
      <c r="D38" s="46">
        <v>25275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25275</v>
      </c>
      <c r="O38" s="47">
        <f t="shared" si="1"/>
        <v>14.143816452154448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SUM(D40:D45)</f>
        <v>90747</v>
      </c>
      <c r="E39" s="32">
        <f t="shared" si="11"/>
        <v>0</v>
      </c>
      <c r="F39" s="32">
        <f t="shared" si="11"/>
        <v>0</v>
      </c>
      <c r="G39" s="32">
        <f t="shared" si="11"/>
        <v>5500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72793</v>
      </c>
      <c r="L39" s="32">
        <f t="shared" si="11"/>
        <v>0</v>
      </c>
      <c r="M39" s="32">
        <f t="shared" si="11"/>
        <v>0</v>
      </c>
      <c r="N39" s="32">
        <f t="shared" si="10"/>
        <v>169040</v>
      </c>
      <c r="O39" s="45">
        <f t="shared" si="1"/>
        <v>94.594292109681035</v>
      </c>
      <c r="P39" s="10"/>
    </row>
    <row r="40" spans="1:119">
      <c r="A40" s="12"/>
      <c r="B40" s="25">
        <v>361.1</v>
      </c>
      <c r="C40" s="20" t="s">
        <v>48</v>
      </c>
      <c r="D40" s="46">
        <v>41798</v>
      </c>
      <c r="E40" s="46">
        <v>0</v>
      </c>
      <c r="F40" s="46">
        <v>0</v>
      </c>
      <c r="G40" s="46">
        <v>5500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47298</v>
      </c>
      <c r="O40" s="47">
        <f t="shared" si="1"/>
        <v>26.46782316731953</v>
      </c>
      <c r="P40" s="9"/>
    </row>
    <row r="41" spans="1:119">
      <c r="A41" s="12"/>
      <c r="B41" s="25">
        <v>361.3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-18997</v>
      </c>
      <c r="L41" s="46">
        <v>0</v>
      </c>
      <c r="M41" s="46">
        <v>0</v>
      </c>
      <c r="N41" s="46">
        <f t="shared" si="10"/>
        <v>-18997</v>
      </c>
      <c r="O41" s="47">
        <f t="shared" si="1"/>
        <v>-10.630665920537213</v>
      </c>
      <c r="P41" s="9"/>
    </row>
    <row r="42" spans="1:119">
      <c r="A42" s="12"/>
      <c r="B42" s="25">
        <v>362</v>
      </c>
      <c r="C42" s="20" t="s">
        <v>50</v>
      </c>
      <c r="D42" s="46">
        <v>39691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39691</v>
      </c>
      <c r="O42" s="47">
        <f t="shared" si="1"/>
        <v>22.210968102965865</v>
      </c>
      <c r="P42" s="9"/>
    </row>
    <row r="43" spans="1:119">
      <c r="A43" s="12"/>
      <c r="B43" s="25">
        <v>366</v>
      </c>
      <c r="C43" s="20" t="s">
        <v>51</v>
      </c>
      <c r="D43" s="46">
        <v>120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120</v>
      </c>
      <c r="O43" s="47">
        <f t="shared" si="1"/>
        <v>6.7151650811415775E-2</v>
      </c>
      <c r="P43" s="9"/>
    </row>
    <row r="44" spans="1:119">
      <c r="A44" s="12"/>
      <c r="B44" s="25">
        <v>368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91790</v>
      </c>
      <c r="L44" s="46">
        <v>0</v>
      </c>
      <c r="M44" s="46">
        <v>0</v>
      </c>
      <c r="N44" s="46">
        <f t="shared" si="10"/>
        <v>91790</v>
      </c>
      <c r="O44" s="47">
        <f t="shared" si="1"/>
        <v>51.36541689983212</v>
      </c>
      <c r="P44" s="9"/>
    </row>
    <row r="45" spans="1:119">
      <c r="A45" s="12"/>
      <c r="B45" s="25">
        <v>369.9</v>
      </c>
      <c r="C45" s="20" t="s">
        <v>53</v>
      </c>
      <c r="D45" s="46">
        <v>9138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9138</v>
      </c>
      <c r="O45" s="47">
        <f t="shared" si="1"/>
        <v>5.1135982092893117</v>
      </c>
      <c r="P45" s="9"/>
    </row>
    <row r="46" spans="1:119" ht="15.75">
      <c r="A46" s="29" t="s">
        <v>34</v>
      </c>
      <c r="B46" s="30"/>
      <c r="C46" s="31"/>
      <c r="D46" s="32">
        <f t="shared" ref="D46:M46" si="12">SUM(D47:D47)</f>
        <v>12085</v>
      </c>
      <c r="E46" s="32">
        <f t="shared" si="12"/>
        <v>50600</v>
      </c>
      <c r="F46" s="32">
        <f t="shared" si="12"/>
        <v>0</v>
      </c>
      <c r="G46" s="32">
        <f t="shared" si="12"/>
        <v>354129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416814</v>
      </c>
      <c r="O46" s="45">
        <f t="shared" si="1"/>
        <v>233.24790151091213</v>
      </c>
      <c r="P46" s="9"/>
    </row>
    <row r="47" spans="1:119" ht="15.75" thickBot="1">
      <c r="A47" s="12"/>
      <c r="B47" s="25">
        <v>381</v>
      </c>
      <c r="C47" s="20" t="s">
        <v>54</v>
      </c>
      <c r="D47" s="46">
        <v>12085</v>
      </c>
      <c r="E47" s="46">
        <v>50600</v>
      </c>
      <c r="F47" s="46">
        <v>0</v>
      </c>
      <c r="G47" s="46">
        <v>354129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416814</v>
      </c>
      <c r="O47" s="47">
        <f t="shared" si="1"/>
        <v>233.24790151091213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3">SUM(D5,D13,D18,D26,D35,D39,D46)</f>
        <v>2862191</v>
      </c>
      <c r="E48" s="15">
        <f t="shared" si="13"/>
        <v>108011</v>
      </c>
      <c r="F48" s="15">
        <f t="shared" si="13"/>
        <v>0</v>
      </c>
      <c r="G48" s="15">
        <f t="shared" si="13"/>
        <v>491200</v>
      </c>
      <c r="H48" s="15">
        <f t="shared" si="13"/>
        <v>0</v>
      </c>
      <c r="I48" s="15">
        <f t="shared" si="13"/>
        <v>21552</v>
      </c>
      <c r="J48" s="15">
        <f t="shared" si="13"/>
        <v>0</v>
      </c>
      <c r="K48" s="15">
        <f t="shared" si="13"/>
        <v>72793</v>
      </c>
      <c r="L48" s="15">
        <f t="shared" si="13"/>
        <v>0</v>
      </c>
      <c r="M48" s="15">
        <f t="shared" si="13"/>
        <v>0</v>
      </c>
      <c r="N48" s="15">
        <f t="shared" si="10"/>
        <v>3555747</v>
      </c>
      <c r="O48" s="38">
        <f t="shared" si="1"/>
        <v>1989.7856743144935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61</v>
      </c>
      <c r="M50" s="48"/>
      <c r="N50" s="48"/>
      <c r="O50" s="43">
        <v>1787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A52:O52"/>
    <mergeCell ref="A51:O51"/>
    <mergeCell ref="L50:N5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2033694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2033694</v>
      </c>
      <c r="O5" s="33">
        <f t="shared" ref="O5:O45" si="2">(N5/O$47)</f>
        <v>1126.0764119601329</v>
      </c>
      <c r="P5" s="6"/>
    </row>
    <row r="6" spans="1:133">
      <c r="A6" s="12"/>
      <c r="B6" s="25">
        <v>311</v>
      </c>
      <c r="C6" s="20" t="s">
        <v>2</v>
      </c>
      <c r="D6" s="46">
        <v>1609971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1609971</v>
      </c>
      <c r="O6" s="47">
        <f t="shared" si="2"/>
        <v>891.45681063122925</v>
      </c>
      <c r="P6" s="9"/>
    </row>
    <row r="7" spans="1:133">
      <c r="A7" s="12"/>
      <c r="B7" s="25">
        <v>314.10000000000002</v>
      </c>
      <c r="C7" s="20" t="s">
        <v>12</v>
      </c>
      <c r="D7" s="46">
        <v>238869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238869</v>
      </c>
      <c r="O7" s="47">
        <f t="shared" si="2"/>
        <v>132.2641196013289</v>
      </c>
      <c r="P7" s="9"/>
    </row>
    <row r="8" spans="1:133">
      <c r="A8" s="12"/>
      <c r="B8" s="25">
        <v>314.3</v>
      </c>
      <c r="C8" s="20" t="s">
        <v>13</v>
      </c>
      <c r="D8" s="46">
        <v>60762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60762</v>
      </c>
      <c r="O8" s="47">
        <f t="shared" si="2"/>
        <v>33.644518272425252</v>
      </c>
      <c r="P8" s="9"/>
    </row>
    <row r="9" spans="1:133">
      <c r="A9" s="12"/>
      <c r="B9" s="25">
        <v>314.39999999999998</v>
      </c>
      <c r="C9" s="20" t="s">
        <v>14</v>
      </c>
      <c r="D9" s="46">
        <v>10490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10490</v>
      </c>
      <c r="O9" s="47">
        <f t="shared" si="2"/>
        <v>5.8084163898117387</v>
      </c>
      <c r="P9" s="9"/>
    </row>
    <row r="10" spans="1:133">
      <c r="A10" s="12"/>
      <c r="B10" s="25">
        <v>315</v>
      </c>
      <c r="C10" s="20" t="s">
        <v>15</v>
      </c>
      <c r="D10" s="46">
        <v>113602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113602</v>
      </c>
      <c r="O10" s="47">
        <f t="shared" si="2"/>
        <v>62.902547065337764</v>
      </c>
      <c r="P10" s="9"/>
    </row>
    <row r="11" spans="1:133" ht="15.75">
      <c r="A11" s="29" t="s">
        <v>77</v>
      </c>
      <c r="B11" s="30"/>
      <c r="C11" s="31"/>
      <c r="D11" s="32">
        <f t="shared" ref="D11:M11" si="3">SUM(D12:D15)</f>
        <v>275525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275525</v>
      </c>
      <c r="O11" s="45">
        <f t="shared" si="2"/>
        <v>152.56090808416388</v>
      </c>
      <c r="P11" s="10"/>
    </row>
    <row r="12" spans="1:133">
      <c r="A12" s="12"/>
      <c r="B12" s="25">
        <v>322</v>
      </c>
      <c r="C12" s="20" t="s">
        <v>0</v>
      </c>
      <c r="D12" s="46">
        <v>44549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44549</v>
      </c>
      <c r="O12" s="47">
        <f t="shared" si="2"/>
        <v>24.667220376522703</v>
      </c>
      <c r="P12" s="9"/>
    </row>
    <row r="13" spans="1:133">
      <c r="A13" s="12"/>
      <c r="B13" s="25">
        <v>323.10000000000002</v>
      </c>
      <c r="C13" s="20" t="s">
        <v>17</v>
      </c>
      <c r="D13" s="46">
        <v>220289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220289</v>
      </c>
      <c r="O13" s="47">
        <f t="shared" si="2"/>
        <v>121.97619047619048</v>
      </c>
      <c r="P13" s="9"/>
    </row>
    <row r="14" spans="1:133">
      <c r="A14" s="12"/>
      <c r="B14" s="25">
        <v>323.39999999999998</v>
      </c>
      <c r="C14" s="20" t="s">
        <v>18</v>
      </c>
      <c r="D14" s="46">
        <v>9987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9987</v>
      </c>
      <c r="O14" s="47">
        <f t="shared" si="2"/>
        <v>5.5299003322259139</v>
      </c>
      <c r="P14" s="9"/>
    </row>
    <row r="15" spans="1:133">
      <c r="A15" s="12"/>
      <c r="B15" s="25">
        <v>329</v>
      </c>
      <c r="C15" s="20" t="s">
        <v>78</v>
      </c>
      <c r="D15" s="46">
        <v>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700</v>
      </c>
      <c r="O15" s="47">
        <f t="shared" si="2"/>
        <v>0.38759689922480622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SUM(D17:D24)</f>
        <v>125398</v>
      </c>
      <c r="E16" s="32">
        <f t="shared" si="4"/>
        <v>57072</v>
      </c>
      <c r="F16" s="32">
        <f t="shared" si="4"/>
        <v>0</v>
      </c>
      <c r="G16" s="32">
        <f t="shared" si="4"/>
        <v>191648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374118</v>
      </c>
      <c r="O16" s="45">
        <f t="shared" si="2"/>
        <v>207.15282392026577</v>
      </c>
      <c r="P16" s="10"/>
    </row>
    <row r="17" spans="1:16">
      <c r="A17" s="12"/>
      <c r="B17" s="25">
        <v>331.1</v>
      </c>
      <c r="C17" s="20" t="s">
        <v>20</v>
      </c>
      <c r="D17" s="46">
        <v>0</v>
      </c>
      <c r="E17" s="46">
        <v>0</v>
      </c>
      <c r="F17" s="46">
        <v>0</v>
      </c>
      <c r="G17" s="46">
        <v>57525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57525</v>
      </c>
      <c r="O17" s="47">
        <f t="shared" si="2"/>
        <v>31.85215946843854</v>
      </c>
      <c r="P17" s="9"/>
    </row>
    <row r="18" spans="1:16">
      <c r="A18" s="12"/>
      <c r="B18" s="25">
        <v>331.2</v>
      </c>
      <c r="C18" s="20" t="s">
        <v>21</v>
      </c>
      <c r="D18" s="46">
        <v>2908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2908</v>
      </c>
      <c r="O18" s="47">
        <f t="shared" si="2"/>
        <v>1.6101882613510521</v>
      </c>
      <c r="P18" s="9"/>
    </row>
    <row r="19" spans="1:16">
      <c r="A19" s="12"/>
      <c r="B19" s="25">
        <v>335.12</v>
      </c>
      <c r="C19" s="20" t="s">
        <v>24</v>
      </c>
      <c r="D19" s="46">
        <v>25154</v>
      </c>
      <c r="E19" s="46">
        <v>9130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34284</v>
      </c>
      <c r="O19" s="47">
        <f t="shared" si="2"/>
        <v>18.983388704318937</v>
      </c>
      <c r="P19" s="9"/>
    </row>
    <row r="20" spans="1:16">
      <c r="A20" s="12"/>
      <c r="B20" s="25">
        <v>335.15</v>
      </c>
      <c r="C20" s="20" t="s">
        <v>25</v>
      </c>
      <c r="D20" s="46">
        <v>3477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3477</v>
      </c>
      <c r="O20" s="47">
        <f t="shared" si="2"/>
        <v>1.9252491694352158</v>
      </c>
      <c r="P20" s="9"/>
    </row>
    <row r="21" spans="1:16">
      <c r="A21" s="12"/>
      <c r="B21" s="25">
        <v>335.18</v>
      </c>
      <c r="C21" s="20" t="s">
        <v>26</v>
      </c>
      <c r="D21" s="46">
        <v>92299</v>
      </c>
      <c r="E21" s="46">
        <v>0</v>
      </c>
      <c r="F21" s="46">
        <v>0</v>
      </c>
      <c r="G21" s="46">
        <v>134123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226422</v>
      </c>
      <c r="O21" s="47">
        <f t="shared" si="2"/>
        <v>125.37209302325581</v>
      </c>
      <c r="P21" s="9"/>
    </row>
    <row r="22" spans="1:16">
      <c r="A22" s="12"/>
      <c r="B22" s="25">
        <v>335.49</v>
      </c>
      <c r="C22" s="20" t="s">
        <v>27</v>
      </c>
      <c r="D22" s="46">
        <v>1053</v>
      </c>
      <c r="E22" s="46">
        <v>24721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25774</v>
      </c>
      <c r="O22" s="47">
        <f t="shared" si="2"/>
        <v>14.271317829457365</v>
      </c>
      <c r="P22" s="9"/>
    </row>
    <row r="23" spans="1:16">
      <c r="A23" s="12"/>
      <c r="B23" s="25">
        <v>337.3</v>
      </c>
      <c r="C23" s="20" t="s">
        <v>71</v>
      </c>
      <c r="D23" s="46">
        <v>507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507</v>
      </c>
      <c r="O23" s="47">
        <f t="shared" si="2"/>
        <v>0.28073089700996678</v>
      </c>
      <c r="P23" s="9"/>
    </row>
    <row r="24" spans="1:16">
      <c r="A24" s="12"/>
      <c r="B24" s="25">
        <v>338</v>
      </c>
      <c r="C24" s="20" t="s">
        <v>79</v>
      </c>
      <c r="D24" s="46">
        <v>0</v>
      </c>
      <c r="E24" s="46">
        <v>23221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23221</v>
      </c>
      <c r="O24" s="47">
        <f t="shared" si="2"/>
        <v>12.857696566998893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SUM(D26:D33)</f>
        <v>398611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21970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420581</v>
      </c>
      <c r="O25" s="45">
        <f t="shared" si="2"/>
        <v>232.87984496124031</v>
      </c>
      <c r="P25" s="10"/>
    </row>
    <row r="26" spans="1:16">
      <c r="A26" s="12"/>
      <c r="B26" s="25">
        <v>341.3</v>
      </c>
      <c r="C26" s="20" t="s">
        <v>35</v>
      </c>
      <c r="D26" s="46">
        <v>557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6" si="6">SUM(D26:M26)</f>
        <v>557</v>
      </c>
      <c r="O26" s="47">
        <f t="shared" si="2"/>
        <v>0.30841638981173863</v>
      </c>
      <c r="P26" s="9"/>
    </row>
    <row r="27" spans="1:16">
      <c r="A27" s="12"/>
      <c r="B27" s="25">
        <v>341.9</v>
      </c>
      <c r="C27" s="20" t="s">
        <v>36</v>
      </c>
      <c r="D27" s="46">
        <v>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</v>
      </c>
      <c r="O27" s="47">
        <f t="shared" si="2"/>
        <v>4.1528239202657809E-2</v>
      </c>
      <c r="P27" s="9"/>
    </row>
    <row r="28" spans="1:16">
      <c r="A28" s="12"/>
      <c r="B28" s="25">
        <v>342.1</v>
      </c>
      <c r="C28" s="20" t="s">
        <v>37</v>
      </c>
      <c r="D28" s="46">
        <v>377532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377532</v>
      </c>
      <c r="O28" s="47">
        <f t="shared" si="2"/>
        <v>209.04318936877075</v>
      </c>
      <c r="P28" s="9"/>
    </row>
    <row r="29" spans="1:16">
      <c r="A29" s="12"/>
      <c r="B29" s="25">
        <v>342.9</v>
      </c>
      <c r="C29" s="20" t="s">
        <v>38</v>
      </c>
      <c r="D29" s="46">
        <v>3314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3314</v>
      </c>
      <c r="O29" s="47">
        <f t="shared" si="2"/>
        <v>1.8349944629014396</v>
      </c>
      <c r="P29" s="9"/>
    </row>
    <row r="30" spans="1:16">
      <c r="A30" s="12"/>
      <c r="B30" s="25">
        <v>343.7</v>
      </c>
      <c r="C30" s="20" t="s">
        <v>39</v>
      </c>
      <c r="D30" s="46">
        <v>3772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3772</v>
      </c>
      <c r="O30" s="47">
        <f t="shared" si="2"/>
        <v>2.0885935769656698</v>
      </c>
      <c r="P30" s="9"/>
    </row>
    <row r="31" spans="1:16">
      <c r="A31" s="12"/>
      <c r="B31" s="25">
        <v>343.9</v>
      </c>
      <c r="C31" s="20" t="s">
        <v>40</v>
      </c>
      <c r="D31" s="46">
        <v>10692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10692</v>
      </c>
      <c r="O31" s="47">
        <f t="shared" si="2"/>
        <v>5.9202657807308974</v>
      </c>
      <c r="P31" s="9"/>
    </row>
    <row r="32" spans="1:16">
      <c r="A32" s="12"/>
      <c r="B32" s="25">
        <v>344.5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21970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21970</v>
      </c>
      <c r="O32" s="47">
        <f t="shared" si="2"/>
        <v>12.16500553709856</v>
      </c>
      <c r="P32" s="9"/>
    </row>
    <row r="33" spans="1:119">
      <c r="A33" s="12"/>
      <c r="B33" s="25">
        <v>347.1</v>
      </c>
      <c r="C33" s="20" t="s">
        <v>42</v>
      </c>
      <c r="D33" s="46">
        <v>2669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2669</v>
      </c>
      <c r="O33" s="47">
        <f t="shared" si="2"/>
        <v>1.4778516057585824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SUM(D35:D36)</f>
        <v>28712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28712</v>
      </c>
      <c r="O34" s="45">
        <f t="shared" si="2"/>
        <v>15.89811738648948</v>
      </c>
      <c r="P34" s="10"/>
    </row>
    <row r="35" spans="1:119">
      <c r="A35" s="13"/>
      <c r="B35" s="39">
        <v>351.1</v>
      </c>
      <c r="C35" s="21" t="s">
        <v>74</v>
      </c>
      <c r="D35" s="46">
        <v>26807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26807</v>
      </c>
      <c r="O35" s="47">
        <f t="shared" si="2"/>
        <v>14.843300110741971</v>
      </c>
      <c r="P35" s="9"/>
    </row>
    <row r="36" spans="1:119">
      <c r="A36" s="13"/>
      <c r="B36" s="39">
        <v>351.3</v>
      </c>
      <c r="C36" s="21" t="s">
        <v>45</v>
      </c>
      <c r="D36" s="46">
        <v>1905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1905</v>
      </c>
      <c r="O36" s="47">
        <f t="shared" si="2"/>
        <v>1.0548172757475083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SUM(D38:D42)</f>
        <v>173340</v>
      </c>
      <c r="E37" s="32">
        <f t="shared" si="8"/>
        <v>0</v>
      </c>
      <c r="F37" s="32">
        <f t="shared" si="8"/>
        <v>0</v>
      </c>
      <c r="G37" s="32">
        <f t="shared" si="8"/>
        <v>43519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-72902</v>
      </c>
      <c r="L37" s="32">
        <f t="shared" si="8"/>
        <v>0</v>
      </c>
      <c r="M37" s="32">
        <f t="shared" si="8"/>
        <v>0</v>
      </c>
      <c r="N37" s="32">
        <f t="shared" ref="N37:N45" si="9">SUM(D37:M37)</f>
        <v>143957</v>
      </c>
      <c r="O37" s="45">
        <f t="shared" si="2"/>
        <v>79.710409745293461</v>
      </c>
      <c r="P37" s="10"/>
    </row>
    <row r="38" spans="1:119">
      <c r="A38" s="12"/>
      <c r="B38" s="25">
        <v>361.1</v>
      </c>
      <c r="C38" s="20" t="s">
        <v>48</v>
      </c>
      <c r="D38" s="46">
        <v>81026</v>
      </c>
      <c r="E38" s="46">
        <v>0</v>
      </c>
      <c r="F38" s="46">
        <v>0</v>
      </c>
      <c r="G38" s="46">
        <v>43519</v>
      </c>
      <c r="H38" s="46">
        <v>0</v>
      </c>
      <c r="I38" s="46">
        <v>0</v>
      </c>
      <c r="J38" s="46">
        <v>0</v>
      </c>
      <c r="K38" s="46">
        <v>-161864</v>
      </c>
      <c r="L38" s="46">
        <v>0</v>
      </c>
      <c r="M38" s="46">
        <v>0</v>
      </c>
      <c r="N38" s="46">
        <f t="shared" si="9"/>
        <v>-37319</v>
      </c>
      <c r="O38" s="47">
        <f t="shared" si="2"/>
        <v>-20.663898117386488</v>
      </c>
      <c r="P38" s="9"/>
    </row>
    <row r="39" spans="1:119">
      <c r="A39" s="12"/>
      <c r="B39" s="25">
        <v>362</v>
      </c>
      <c r="C39" s="20" t="s">
        <v>50</v>
      </c>
      <c r="D39" s="46">
        <v>38848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38848</v>
      </c>
      <c r="O39" s="47">
        <f t="shared" si="2"/>
        <v>21.510520487264674</v>
      </c>
      <c r="P39" s="9"/>
    </row>
    <row r="40" spans="1:119">
      <c r="A40" s="12"/>
      <c r="B40" s="25">
        <v>364</v>
      </c>
      <c r="C40" s="20" t="s">
        <v>65</v>
      </c>
      <c r="D40" s="46">
        <v>1550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1550</v>
      </c>
      <c r="O40" s="47">
        <f t="shared" si="2"/>
        <v>0.85825027685492805</v>
      </c>
      <c r="P40" s="9"/>
    </row>
    <row r="41" spans="1:119">
      <c r="A41" s="12"/>
      <c r="B41" s="25">
        <v>368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88962</v>
      </c>
      <c r="L41" s="46">
        <v>0</v>
      </c>
      <c r="M41" s="46">
        <v>0</v>
      </c>
      <c r="N41" s="46">
        <f t="shared" si="9"/>
        <v>88962</v>
      </c>
      <c r="O41" s="47">
        <f t="shared" si="2"/>
        <v>49.259136212624583</v>
      </c>
      <c r="P41" s="9"/>
    </row>
    <row r="42" spans="1:119">
      <c r="A42" s="12"/>
      <c r="B42" s="25">
        <v>369.9</v>
      </c>
      <c r="C42" s="20" t="s">
        <v>53</v>
      </c>
      <c r="D42" s="46">
        <v>51916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51916</v>
      </c>
      <c r="O42" s="47">
        <f t="shared" si="2"/>
        <v>28.74640088593577</v>
      </c>
      <c r="P42" s="9"/>
    </row>
    <row r="43" spans="1:119" ht="15.75">
      <c r="A43" s="29" t="s">
        <v>34</v>
      </c>
      <c r="B43" s="30"/>
      <c r="C43" s="31"/>
      <c r="D43" s="32">
        <f t="shared" ref="D43:M43" si="10">SUM(D44:D44)</f>
        <v>12320</v>
      </c>
      <c r="E43" s="32">
        <f t="shared" si="10"/>
        <v>76195</v>
      </c>
      <c r="F43" s="32">
        <f t="shared" si="10"/>
        <v>0</v>
      </c>
      <c r="G43" s="32">
        <f t="shared" si="10"/>
        <v>841279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929794</v>
      </c>
      <c r="O43" s="45">
        <f t="shared" si="2"/>
        <v>514.83610188261355</v>
      </c>
      <c r="P43" s="9"/>
    </row>
    <row r="44" spans="1:119" ht="15.75" thickBot="1">
      <c r="A44" s="12"/>
      <c r="B44" s="25">
        <v>381</v>
      </c>
      <c r="C44" s="20" t="s">
        <v>54</v>
      </c>
      <c r="D44" s="46">
        <v>12320</v>
      </c>
      <c r="E44" s="46">
        <v>76195</v>
      </c>
      <c r="F44" s="46">
        <v>0</v>
      </c>
      <c r="G44" s="46">
        <v>841279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929794</v>
      </c>
      <c r="O44" s="47">
        <f t="shared" si="2"/>
        <v>514.83610188261355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1">SUM(D5,D11,D16,D25,D34,D37,D43)</f>
        <v>3047600</v>
      </c>
      <c r="E45" s="15">
        <f t="shared" si="11"/>
        <v>133267</v>
      </c>
      <c r="F45" s="15">
        <f t="shared" si="11"/>
        <v>0</v>
      </c>
      <c r="G45" s="15">
        <f t="shared" si="11"/>
        <v>1076446</v>
      </c>
      <c r="H45" s="15">
        <f t="shared" si="11"/>
        <v>0</v>
      </c>
      <c r="I45" s="15">
        <f t="shared" si="11"/>
        <v>21970</v>
      </c>
      <c r="J45" s="15">
        <f t="shared" si="11"/>
        <v>0</v>
      </c>
      <c r="K45" s="15">
        <f t="shared" si="11"/>
        <v>-72902</v>
      </c>
      <c r="L45" s="15">
        <f t="shared" si="11"/>
        <v>0</v>
      </c>
      <c r="M45" s="15">
        <f t="shared" si="11"/>
        <v>0</v>
      </c>
      <c r="N45" s="15">
        <f t="shared" si="9"/>
        <v>4206381</v>
      </c>
      <c r="O45" s="38">
        <f t="shared" si="2"/>
        <v>2329.1146179401994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80</v>
      </c>
      <c r="M47" s="48"/>
      <c r="N47" s="48"/>
      <c r="O47" s="43">
        <v>1806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SUM(D6:D10)</f>
        <v>2666966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2666966</v>
      </c>
      <c r="P5" s="33">
        <f t="shared" ref="P5:P48" si="1">(O5/P$50)</f>
        <v>2209.5824357912179</v>
      </c>
      <c r="Q5" s="6"/>
    </row>
    <row r="6" spans="1:134">
      <c r="A6" s="12"/>
      <c r="B6" s="25">
        <v>311</v>
      </c>
      <c r="C6" s="20" t="s">
        <v>2</v>
      </c>
      <c r="D6" s="46">
        <v>2099381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2099381</v>
      </c>
      <c r="P6" s="47">
        <f t="shared" si="1"/>
        <v>1739.338028169014</v>
      </c>
      <c r="Q6" s="9"/>
    </row>
    <row r="7" spans="1:134">
      <c r="A7" s="12"/>
      <c r="B7" s="25">
        <v>314.10000000000002</v>
      </c>
      <c r="C7" s="20" t="s">
        <v>12</v>
      </c>
      <c r="D7" s="46">
        <v>384954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384954</v>
      </c>
      <c r="P7" s="47">
        <f t="shared" si="1"/>
        <v>318.93454846727423</v>
      </c>
      <c r="Q7" s="9"/>
    </row>
    <row r="8" spans="1:134">
      <c r="A8" s="12"/>
      <c r="B8" s="25">
        <v>314.3</v>
      </c>
      <c r="C8" s="20" t="s">
        <v>13</v>
      </c>
      <c r="D8" s="46">
        <v>68212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68212</v>
      </c>
      <c r="P8" s="47">
        <f t="shared" si="1"/>
        <v>56.513670256835127</v>
      </c>
      <c r="Q8" s="9"/>
    </row>
    <row r="9" spans="1:134">
      <c r="A9" s="12"/>
      <c r="B9" s="25">
        <v>314.39999999999998</v>
      </c>
      <c r="C9" s="20" t="s">
        <v>14</v>
      </c>
      <c r="D9" s="46">
        <v>19741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19741</v>
      </c>
      <c r="P9" s="47">
        <f t="shared" si="1"/>
        <v>16.355426677713339</v>
      </c>
      <c r="Q9" s="9"/>
    </row>
    <row r="10" spans="1:134">
      <c r="A10" s="12"/>
      <c r="B10" s="25">
        <v>315.10000000000002</v>
      </c>
      <c r="C10" s="20" t="s">
        <v>128</v>
      </c>
      <c r="D10" s="46">
        <v>94678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94678</v>
      </c>
      <c r="P10" s="47">
        <f t="shared" si="1"/>
        <v>78.440762220381117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SUM(D12:D17)</f>
        <v>466231</v>
      </c>
      <c r="E11" s="32">
        <f t="shared" si="3"/>
        <v>3048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469279</v>
      </c>
      <c r="P11" s="45">
        <f t="shared" si="1"/>
        <v>388.79784589892296</v>
      </c>
      <c r="Q11" s="10"/>
    </row>
    <row r="12" spans="1:134">
      <c r="A12" s="12"/>
      <c r="B12" s="25">
        <v>322</v>
      </c>
      <c r="C12" s="20" t="s">
        <v>129</v>
      </c>
      <c r="D12" s="46">
        <v>154341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154341</v>
      </c>
      <c r="P12" s="47">
        <f t="shared" si="1"/>
        <v>127.87158243579121</v>
      </c>
      <c r="Q12" s="9"/>
    </row>
    <row r="13" spans="1:134">
      <c r="A13" s="12"/>
      <c r="B13" s="25">
        <v>323.10000000000002</v>
      </c>
      <c r="C13" s="20" t="s">
        <v>17</v>
      </c>
      <c r="D13" s="46">
        <v>290192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4">SUM(D13:N13)</f>
        <v>290192</v>
      </c>
      <c r="P13" s="47">
        <f t="shared" si="1"/>
        <v>240.4241922120961</v>
      </c>
      <c r="Q13" s="9"/>
    </row>
    <row r="14" spans="1:134">
      <c r="A14" s="12"/>
      <c r="B14" s="25">
        <v>323.39999999999998</v>
      </c>
      <c r="C14" s="20" t="s">
        <v>18</v>
      </c>
      <c r="D14" s="46">
        <v>15048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15048</v>
      </c>
      <c r="P14" s="47">
        <f t="shared" si="1"/>
        <v>12.467274233637117</v>
      </c>
      <c r="Q14" s="9"/>
    </row>
    <row r="15" spans="1:134">
      <c r="A15" s="12"/>
      <c r="B15" s="25">
        <v>324.91000000000003</v>
      </c>
      <c r="C15" s="20" t="s">
        <v>108</v>
      </c>
      <c r="D15" s="46">
        <v>0</v>
      </c>
      <c r="E15" s="46">
        <v>3048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3048</v>
      </c>
      <c r="P15" s="47">
        <f t="shared" si="1"/>
        <v>2.5252692626346311</v>
      </c>
      <c r="Q15" s="9"/>
    </row>
    <row r="16" spans="1:134">
      <c r="A16" s="12"/>
      <c r="B16" s="25">
        <v>325.10000000000002</v>
      </c>
      <c r="C16" s="20" t="s">
        <v>109</v>
      </c>
      <c r="D16" s="46">
        <v>3800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3800</v>
      </c>
      <c r="P16" s="47">
        <f t="shared" si="1"/>
        <v>3.1483015741507869</v>
      </c>
      <c r="Q16" s="9"/>
    </row>
    <row r="17" spans="1:17">
      <c r="A17" s="12"/>
      <c r="B17" s="25">
        <v>329.5</v>
      </c>
      <c r="C17" s="20" t="s">
        <v>137</v>
      </c>
      <c r="D17" s="46">
        <v>2850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2850</v>
      </c>
      <c r="P17" s="47">
        <f t="shared" si="1"/>
        <v>2.3612261806130901</v>
      </c>
      <c r="Q17" s="9"/>
    </row>
    <row r="18" spans="1:17" ht="15.75">
      <c r="A18" s="29" t="s">
        <v>130</v>
      </c>
      <c r="B18" s="30"/>
      <c r="C18" s="31"/>
      <c r="D18" s="32">
        <f t="shared" ref="D18:N18" si="5">SUM(D19:D27)</f>
        <v>891887</v>
      </c>
      <c r="E18" s="32">
        <f t="shared" si="5"/>
        <v>82522</v>
      </c>
      <c r="F18" s="32">
        <f t="shared" si="5"/>
        <v>0</v>
      </c>
      <c r="G18" s="32">
        <f t="shared" si="5"/>
        <v>411584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1385993</v>
      </c>
      <c r="P18" s="45">
        <f t="shared" si="1"/>
        <v>1148.2957746478874</v>
      </c>
      <c r="Q18" s="10"/>
    </row>
    <row r="19" spans="1:17">
      <c r="A19" s="12"/>
      <c r="B19" s="25">
        <v>331.2</v>
      </c>
      <c r="C19" s="20" t="s">
        <v>21</v>
      </c>
      <c r="D19" s="46">
        <v>761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761</v>
      </c>
      <c r="P19" s="47">
        <f t="shared" si="1"/>
        <v>0.63048881524440759</v>
      </c>
      <c r="Q19" s="9"/>
    </row>
    <row r="20" spans="1:17">
      <c r="A20" s="12"/>
      <c r="B20" s="25">
        <v>331.5</v>
      </c>
      <c r="C20" s="20" t="s">
        <v>23</v>
      </c>
      <c r="D20" s="46">
        <v>735253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3" si="6">SUM(D20:N20)</f>
        <v>735253</v>
      </c>
      <c r="P20" s="47">
        <f t="shared" si="1"/>
        <v>609.15741507870757</v>
      </c>
      <c r="Q20" s="9"/>
    </row>
    <row r="21" spans="1:17">
      <c r="A21" s="12"/>
      <c r="B21" s="25">
        <v>335.125</v>
      </c>
      <c r="C21" s="20" t="s">
        <v>131</v>
      </c>
      <c r="D21" s="46">
        <v>35471</v>
      </c>
      <c r="E21" s="46">
        <v>9060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44531</v>
      </c>
      <c r="P21" s="47">
        <f t="shared" si="1"/>
        <v>36.893951946975974</v>
      </c>
      <c r="Q21" s="9"/>
    </row>
    <row r="22" spans="1:17">
      <c r="A22" s="12"/>
      <c r="B22" s="25">
        <v>335.15</v>
      </c>
      <c r="C22" s="20" t="s">
        <v>84</v>
      </c>
      <c r="D22" s="46">
        <v>2888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2888</v>
      </c>
      <c r="P22" s="47">
        <f t="shared" si="1"/>
        <v>2.3927091963545983</v>
      </c>
      <c r="Q22" s="9"/>
    </row>
    <row r="23" spans="1:17">
      <c r="A23" s="12"/>
      <c r="B23" s="25">
        <v>335.18</v>
      </c>
      <c r="C23" s="20" t="s">
        <v>132</v>
      </c>
      <c r="D23" s="46">
        <v>116466</v>
      </c>
      <c r="E23" s="46">
        <v>0</v>
      </c>
      <c r="F23" s="46">
        <v>0</v>
      </c>
      <c r="G23" s="46">
        <v>211584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328050</v>
      </c>
      <c r="P23" s="47">
        <f t="shared" si="1"/>
        <v>271.78956089478044</v>
      </c>
      <c r="Q23" s="9"/>
    </row>
    <row r="24" spans="1:17">
      <c r="A24" s="12"/>
      <c r="B24" s="25">
        <v>335.48</v>
      </c>
      <c r="C24" s="20" t="s">
        <v>27</v>
      </c>
      <c r="D24" s="46">
        <v>0</v>
      </c>
      <c r="E24" s="46">
        <v>54031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6" si="7">SUM(D24:N24)</f>
        <v>54031</v>
      </c>
      <c r="P24" s="47">
        <f t="shared" si="1"/>
        <v>44.764705882352942</v>
      </c>
      <c r="Q24" s="9"/>
    </row>
    <row r="25" spans="1:17">
      <c r="A25" s="12"/>
      <c r="B25" s="25">
        <v>337.3</v>
      </c>
      <c r="C25" s="20" t="s">
        <v>71</v>
      </c>
      <c r="D25" s="46">
        <v>1048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1048</v>
      </c>
      <c r="P25" s="47">
        <f t="shared" si="1"/>
        <v>0.86826843413421706</v>
      </c>
      <c r="Q25" s="9"/>
    </row>
    <row r="26" spans="1:17">
      <c r="A26" s="12"/>
      <c r="B26" s="25">
        <v>337.9</v>
      </c>
      <c r="C26" s="20" t="s">
        <v>100</v>
      </c>
      <c r="D26" s="46">
        <v>0</v>
      </c>
      <c r="E26" s="46">
        <v>0</v>
      </c>
      <c r="F26" s="46">
        <v>0</v>
      </c>
      <c r="G26" s="46">
        <v>200000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200000</v>
      </c>
      <c r="P26" s="47">
        <f t="shared" si="1"/>
        <v>165.70008285004141</v>
      </c>
      <c r="Q26" s="9"/>
    </row>
    <row r="27" spans="1:17">
      <c r="A27" s="12"/>
      <c r="B27" s="25">
        <v>338</v>
      </c>
      <c r="C27" s="20" t="s">
        <v>79</v>
      </c>
      <c r="D27" s="46">
        <v>0</v>
      </c>
      <c r="E27" s="46">
        <v>19431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19431</v>
      </c>
      <c r="P27" s="47">
        <f t="shared" si="1"/>
        <v>16.098591549295776</v>
      </c>
      <c r="Q27" s="9"/>
    </row>
    <row r="28" spans="1:17" ht="15.75">
      <c r="A28" s="29" t="s">
        <v>32</v>
      </c>
      <c r="B28" s="30"/>
      <c r="C28" s="31"/>
      <c r="D28" s="32">
        <f t="shared" ref="D28:N28" si="8">SUM(D29:D36)</f>
        <v>706809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706809</v>
      </c>
      <c r="P28" s="45">
        <f t="shared" si="1"/>
        <v>585.5915492957746</v>
      </c>
      <c r="Q28" s="10"/>
    </row>
    <row r="29" spans="1:17">
      <c r="A29" s="12"/>
      <c r="B29" s="25">
        <v>341.3</v>
      </c>
      <c r="C29" s="20" t="s">
        <v>86</v>
      </c>
      <c r="D29" s="46">
        <v>628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9">SUM(D29:N29)</f>
        <v>628</v>
      </c>
      <c r="P29" s="47">
        <f t="shared" si="1"/>
        <v>0.52029826014913005</v>
      </c>
      <c r="Q29" s="9"/>
    </row>
    <row r="30" spans="1:17">
      <c r="A30" s="12"/>
      <c r="B30" s="25">
        <v>342.1</v>
      </c>
      <c r="C30" s="20" t="s">
        <v>37</v>
      </c>
      <c r="D30" s="46">
        <v>515313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515313</v>
      </c>
      <c r="P30" s="47">
        <f t="shared" si="1"/>
        <v>426.93703396851697</v>
      </c>
      <c r="Q30" s="9"/>
    </row>
    <row r="31" spans="1:17">
      <c r="A31" s="12"/>
      <c r="B31" s="25">
        <v>342.4</v>
      </c>
      <c r="C31" s="20" t="s">
        <v>103</v>
      </c>
      <c r="D31" s="46">
        <v>8538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8538</v>
      </c>
      <c r="P31" s="47">
        <f t="shared" si="1"/>
        <v>7.0737365368682683</v>
      </c>
      <c r="Q31" s="9"/>
    </row>
    <row r="32" spans="1:17">
      <c r="A32" s="12"/>
      <c r="B32" s="25">
        <v>342.9</v>
      </c>
      <c r="C32" s="20" t="s">
        <v>38</v>
      </c>
      <c r="D32" s="46">
        <v>9600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9600</v>
      </c>
      <c r="P32" s="47">
        <f t="shared" si="1"/>
        <v>7.9536039768019888</v>
      </c>
      <c r="Q32" s="9"/>
    </row>
    <row r="33" spans="1:120">
      <c r="A33" s="12"/>
      <c r="B33" s="25">
        <v>343.7</v>
      </c>
      <c r="C33" s="20" t="s">
        <v>39</v>
      </c>
      <c r="D33" s="46">
        <v>11851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11851</v>
      </c>
      <c r="P33" s="47">
        <f t="shared" si="1"/>
        <v>9.8185584092792038</v>
      </c>
      <c r="Q33" s="9"/>
    </row>
    <row r="34" spans="1:120">
      <c r="A34" s="12"/>
      <c r="B34" s="25">
        <v>343.9</v>
      </c>
      <c r="C34" s="20" t="s">
        <v>40</v>
      </c>
      <c r="D34" s="46">
        <v>2211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2211</v>
      </c>
      <c r="P34" s="47">
        <f t="shared" si="1"/>
        <v>1.8318144159072081</v>
      </c>
      <c r="Q34" s="9"/>
    </row>
    <row r="35" spans="1:120">
      <c r="A35" s="12"/>
      <c r="B35" s="25">
        <v>344.5</v>
      </c>
      <c r="C35" s="20" t="s">
        <v>88</v>
      </c>
      <c r="D35" s="46">
        <v>156936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156936</v>
      </c>
      <c r="P35" s="47">
        <f t="shared" si="1"/>
        <v>130.02154101077051</v>
      </c>
      <c r="Q35" s="9"/>
    </row>
    <row r="36" spans="1:120">
      <c r="A36" s="12"/>
      <c r="B36" s="25">
        <v>347.1</v>
      </c>
      <c r="C36" s="20" t="s">
        <v>42</v>
      </c>
      <c r="D36" s="46">
        <v>1732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1732</v>
      </c>
      <c r="P36" s="47">
        <f t="shared" si="1"/>
        <v>1.4349627174813588</v>
      </c>
      <c r="Q36" s="9"/>
    </row>
    <row r="37" spans="1:120" ht="15.75">
      <c r="A37" s="29" t="s">
        <v>33</v>
      </c>
      <c r="B37" s="30"/>
      <c r="C37" s="31"/>
      <c r="D37" s="32">
        <f t="shared" ref="D37:N37" si="10">SUM(D38:D40)</f>
        <v>37393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37393</v>
      </c>
      <c r="P37" s="45">
        <f t="shared" si="1"/>
        <v>30.980115990057996</v>
      </c>
      <c r="Q37" s="10"/>
    </row>
    <row r="38" spans="1:120">
      <c r="A38" s="13"/>
      <c r="B38" s="39">
        <v>351.1</v>
      </c>
      <c r="C38" s="21" t="s">
        <v>74</v>
      </c>
      <c r="D38" s="46">
        <v>4070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4070</v>
      </c>
      <c r="P38" s="47">
        <f t="shared" si="1"/>
        <v>3.3719966859983428</v>
      </c>
      <c r="Q38" s="9"/>
    </row>
    <row r="39" spans="1:120">
      <c r="A39" s="13"/>
      <c r="B39" s="39">
        <v>351.3</v>
      </c>
      <c r="C39" s="21" t="s">
        <v>45</v>
      </c>
      <c r="D39" s="46">
        <v>214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11">SUM(D39:N39)</f>
        <v>214</v>
      </c>
      <c r="P39" s="47">
        <f t="shared" si="1"/>
        <v>0.17729908864954433</v>
      </c>
      <c r="Q39" s="9"/>
    </row>
    <row r="40" spans="1:120">
      <c r="A40" s="13"/>
      <c r="B40" s="39">
        <v>351.5</v>
      </c>
      <c r="C40" s="21" t="s">
        <v>110</v>
      </c>
      <c r="D40" s="46">
        <v>33109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33109</v>
      </c>
      <c r="P40" s="47">
        <f t="shared" si="1"/>
        <v>27.430820215410108</v>
      </c>
      <c r="Q40" s="9"/>
    </row>
    <row r="41" spans="1:120" ht="15.75">
      <c r="A41" s="29" t="s">
        <v>3</v>
      </c>
      <c r="B41" s="30"/>
      <c r="C41" s="31"/>
      <c r="D41" s="32">
        <f t="shared" ref="D41:N41" si="12">SUM(D42:D45)</f>
        <v>71534</v>
      </c>
      <c r="E41" s="32">
        <f t="shared" si="12"/>
        <v>0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-466319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-394785</v>
      </c>
      <c r="P41" s="45">
        <f t="shared" si="1"/>
        <v>-327.07953603976802</v>
      </c>
      <c r="Q41" s="10"/>
    </row>
    <row r="42" spans="1:120">
      <c r="A42" s="12"/>
      <c r="B42" s="25">
        <v>361.2</v>
      </c>
      <c r="C42" s="20" t="s">
        <v>96</v>
      </c>
      <c r="D42" s="46">
        <v>3701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67203</v>
      </c>
      <c r="L42" s="46">
        <v>0</v>
      </c>
      <c r="M42" s="46">
        <v>0</v>
      </c>
      <c r="N42" s="46">
        <v>0</v>
      </c>
      <c r="O42" s="46">
        <f t="shared" ref="O42:O47" si="13">SUM(D42:N42)</f>
        <v>70904</v>
      </c>
      <c r="P42" s="47">
        <f t="shared" si="1"/>
        <v>58.743993371996687</v>
      </c>
      <c r="Q42" s="9"/>
    </row>
    <row r="43" spans="1:120">
      <c r="A43" s="12"/>
      <c r="B43" s="25">
        <v>361.3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-642069</v>
      </c>
      <c r="L43" s="46">
        <v>0</v>
      </c>
      <c r="M43" s="46">
        <v>0</v>
      </c>
      <c r="N43" s="46">
        <v>0</v>
      </c>
      <c r="O43" s="46">
        <f t="shared" si="13"/>
        <v>-642069</v>
      </c>
      <c r="P43" s="47">
        <f t="shared" si="1"/>
        <v>-531.95443247721619</v>
      </c>
      <c r="Q43" s="9"/>
    </row>
    <row r="44" spans="1:120">
      <c r="A44" s="12"/>
      <c r="B44" s="25">
        <v>368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108547</v>
      </c>
      <c r="L44" s="46">
        <v>0</v>
      </c>
      <c r="M44" s="46">
        <v>0</v>
      </c>
      <c r="N44" s="46">
        <v>0</v>
      </c>
      <c r="O44" s="46">
        <f t="shared" si="13"/>
        <v>108547</v>
      </c>
      <c r="P44" s="47">
        <f t="shared" si="1"/>
        <v>89.931234465617237</v>
      </c>
      <c r="Q44" s="9"/>
    </row>
    <row r="45" spans="1:120">
      <c r="A45" s="12"/>
      <c r="B45" s="25">
        <v>369.9</v>
      </c>
      <c r="C45" s="20" t="s">
        <v>53</v>
      </c>
      <c r="D45" s="46">
        <v>67833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67833</v>
      </c>
      <c r="P45" s="47">
        <f t="shared" si="1"/>
        <v>56.199668599834297</v>
      </c>
      <c r="Q45" s="9"/>
    </row>
    <row r="46" spans="1:120" ht="15.75">
      <c r="A46" s="29" t="s">
        <v>34</v>
      </c>
      <c r="B46" s="30"/>
      <c r="C46" s="31"/>
      <c r="D46" s="32">
        <f t="shared" ref="D46:N46" si="14">SUM(D47:D47)</f>
        <v>0</v>
      </c>
      <c r="E46" s="32">
        <f t="shared" si="14"/>
        <v>0</v>
      </c>
      <c r="F46" s="32">
        <f t="shared" si="14"/>
        <v>0</v>
      </c>
      <c r="G46" s="32">
        <f t="shared" si="14"/>
        <v>647247</v>
      </c>
      <c r="H46" s="32">
        <f t="shared" si="14"/>
        <v>0</v>
      </c>
      <c r="I46" s="32">
        <f t="shared" si="14"/>
        <v>0</v>
      </c>
      <c r="J46" s="32">
        <f t="shared" si="14"/>
        <v>0</v>
      </c>
      <c r="K46" s="32">
        <f t="shared" si="14"/>
        <v>0</v>
      </c>
      <c r="L46" s="32">
        <f t="shared" si="14"/>
        <v>0</v>
      </c>
      <c r="M46" s="32">
        <f t="shared" si="14"/>
        <v>0</v>
      </c>
      <c r="N46" s="32">
        <f t="shared" si="14"/>
        <v>0</v>
      </c>
      <c r="O46" s="32">
        <f t="shared" si="13"/>
        <v>647247</v>
      </c>
      <c r="P46" s="45">
        <f t="shared" si="1"/>
        <v>536.24440762220377</v>
      </c>
      <c r="Q46" s="9"/>
    </row>
    <row r="47" spans="1:120" ht="15.75" thickBot="1">
      <c r="A47" s="12"/>
      <c r="B47" s="25">
        <v>381</v>
      </c>
      <c r="C47" s="20" t="s">
        <v>54</v>
      </c>
      <c r="D47" s="46">
        <v>0</v>
      </c>
      <c r="E47" s="46">
        <v>0</v>
      </c>
      <c r="F47" s="46">
        <v>0</v>
      </c>
      <c r="G47" s="46">
        <v>647247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647247</v>
      </c>
      <c r="P47" s="47">
        <f t="shared" si="1"/>
        <v>536.24440762220377</v>
      </c>
      <c r="Q47" s="9"/>
    </row>
    <row r="48" spans="1:120" ht="16.5" thickBot="1">
      <c r="A48" s="14" t="s">
        <v>43</v>
      </c>
      <c r="B48" s="23"/>
      <c r="C48" s="22"/>
      <c r="D48" s="15">
        <f t="shared" ref="D48:N48" si="15">SUM(D5,D11,D18,D28,D37,D41,D46)</f>
        <v>4840820</v>
      </c>
      <c r="E48" s="15">
        <f t="shared" si="15"/>
        <v>85570</v>
      </c>
      <c r="F48" s="15">
        <f t="shared" si="15"/>
        <v>0</v>
      </c>
      <c r="G48" s="15">
        <f t="shared" si="15"/>
        <v>1058831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-466319</v>
      </c>
      <c r="L48" s="15">
        <f t="shared" si="15"/>
        <v>0</v>
      </c>
      <c r="M48" s="15">
        <f t="shared" si="15"/>
        <v>0</v>
      </c>
      <c r="N48" s="15">
        <f t="shared" si="15"/>
        <v>0</v>
      </c>
      <c r="O48" s="15">
        <f>SUM(D48:N48)</f>
        <v>5518902</v>
      </c>
      <c r="P48" s="38">
        <f t="shared" si="1"/>
        <v>4572.4125932062962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8" t="s">
        <v>138</v>
      </c>
      <c r="N50" s="48"/>
      <c r="O50" s="48"/>
      <c r="P50" s="43">
        <v>1207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124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SUM(D6:D10)</f>
        <v>2497614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6" si="1">SUM(D5:N5)</f>
        <v>2497614</v>
      </c>
      <c r="P5" s="33">
        <f t="shared" ref="P5:P47" si="2">(O5/P$49)</f>
        <v>2093.5574182732607</v>
      </c>
      <c r="Q5" s="6"/>
    </row>
    <row r="6" spans="1:134">
      <c r="A6" s="12"/>
      <c r="B6" s="25">
        <v>311</v>
      </c>
      <c r="C6" s="20" t="s">
        <v>2</v>
      </c>
      <c r="D6" s="46">
        <v>1953786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1953786</v>
      </c>
      <c r="P6" s="47">
        <f t="shared" si="2"/>
        <v>1637.7082984073763</v>
      </c>
      <c r="Q6" s="9"/>
    </row>
    <row r="7" spans="1:134">
      <c r="A7" s="12"/>
      <c r="B7" s="25">
        <v>314.10000000000002</v>
      </c>
      <c r="C7" s="20" t="s">
        <v>12</v>
      </c>
      <c r="D7" s="46">
        <v>367214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367214</v>
      </c>
      <c r="P7" s="47">
        <f t="shared" si="2"/>
        <v>307.80720871751885</v>
      </c>
      <c r="Q7" s="9"/>
    </row>
    <row r="8" spans="1:134">
      <c r="A8" s="12"/>
      <c r="B8" s="25">
        <v>314.3</v>
      </c>
      <c r="C8" s="20" t="s">
        <v>13</v>
      </c>
      <c r="D8" s="46">
        <v>62368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62368</v>
      </c>
      <c r="P8" s="47">
        <f t="shared" si="2"/>
        <v>52.278290025146688</v>
      </c>
      <c r="Q8" s="9"/>
    </row>
    <row r="9" spans="1:134">
      <c r="A9" s="12"/>
      <c r="B9" s="25">
        <v>314.39999999999998</v>
      </c>
      <c r="C9" s="20" t="s">
        <v>14</v>
      </c>
      <c r="D9" s="46">
        <v>20394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20394</v>
      </c>
      <c r="P9" s="47">
        <f t="shared" si="2"/>
        <v>17.094719195305952</v>
      </c>
      <c r="Q9" s="9"/>
    </row>
    <row r="10" spans="1:134">
      <c r="A10" s="12"/>
      <c r="B10" s="25">
        <v>315.10000000000002</v>
      </c>
      <c r="C10" s="20" t="s">
        <v>128</v>
      </c>
      <c r="D10" s="46">
        <v>93852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93852</v>
      </c>
      <c r="P10" s="47">
        <f t="shared" si="2"/>
        <v>78.668901927912827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SUM(D12:D15)</f>
        <v>482021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482021</v>
      </c>
      <c r="P11" s="45">
        <f t="shared" si="2"/>
        <v>404.04107292539817</v>
      </c>
      <c r="Q11" s="10"/>
    </row>
    <row r="12" spans="1:134">
      <c r="A12" s="12"/>
      <c r="B12" s="25">
        <v>322</v>
      </c>
      <c r="C12" s="20" t="s">
        <v>129</v>
      </c>
      <c r="D12" s="46">
        <v>179063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179063</v>
      </c>
      <c r="P12" s="47">
        <f t="shared" si="2"/>
        <v>150.09471919530594</v>
      </c>
      <c r="Q12" s="9"/>
    </row>
    <row r="13" spans="1:134">
      <c r="A13" s="12"/>
      <c r="B13" s="25">
        <v>323.10000000000002</v>
      </c>
      <c r="C13" s="20" t="s">
        <v>17</v>
      </c>
      <c r="D13" s="46">
        <v>273375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273375</v>
      </c>
      <c r="P13" s="47">
        <f t="shared" si="2"/>
        <v>229.14920368818105</v>
      </c>
      <c r="Q13" s="9"/>
    </row>
    <row r="14" spans="1:134">
      <c r="A14" s="12"/>
      <c r="B14" s="25">
        <v>323.39999999999998</v>
      </c>
      <c r="C14" s="20" t="s">
        <v>18</v>
      </c>
      <c r="D14" s="46">
        <v>14113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14113</v>
      </c>
      <c r="P14" s="47">
        <f t="shared" si="2"/>
        <v>11.829840737636211</v>
      </c>
      <c r="Q14" s="9"/>
    </row>
    <row r="15" spans="1:134">
      <c r="A15" s="12"/>
      <c r="B15" s="25">
        <v>325.10000000000002</v>
      </c>
      <c r="C15" s="20" t="s">
        <v>109</v>
      </c>
      <c r="D15" s="46">
        <v>15470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15470</v>
      </c>
      <c r="P15" s="47">
        <f t="shared" si="2"/>
        <v>12.967309304274938</v>
      </c>
      <c r="Q15" s="9"/>
    </row>
    <row r="16" spans="1:134" ht="15.75">
      <c r="A16" s="29" t="s">
        <v>130</v>
      </c>
      <c r="B16" s="30"/>
      <c r="C16" s="31"/>
      <c r="D16" s="32">
        <f t="shared" ref="D16:N16" si="4">SUM(D17:D25)</f>
        <v>198183</v>
      </c>
      <c r="E16" s="32">
        <f t="shared" si="4"/>
        <v>78468</v>
      </c>
      <c r="F16" s="32">
        <f t="shared" si="4"/>
        <v>0</v>
      </c>
      <c r="G16" s="32">
        <f t="shared" si="4"/>
        <v>499292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775943</v>
      </c>
      <c r="P16" s="45">
        <f t="shared" si="2"/>
        <v>650.41324392288345</v>
      </c>
      <c r="Q16" s="10"/>
    </row>
    <row r="17" spans="1:17">
      <c r="A17" s="12"/>
      <c r="B17" s="25">
        <v>331.2</v>
      </c>
      <c r="C17" s="20" t="s">
        <v>21</v>
      </c>
      <c r="D17" s="46">
        <v>14697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14697</v>
      </c>
      <c r="P17" s="47">
        <f t="shared" si="2"/>
        <v>12.319362950544845</v>
      </c>
      <c r="Q17" s="9"/>
    </row>
    <row r="18" spans="1:17">
      <c r="A18" s="12"/>
      <c r="B18" s="25">
        <v>331.5</v>
      </c>
      <c r="C18" s="20" t="s">
        <v>23</v>
      </c>
      <c r="D18" s="46">
        <v>43096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43096</v>
      </c>
      <c r="P18" s="47">
        <f t="shared" si="2"/>
        <v>36.12405699916178</v>
      </c>
      <c r="Q18" s="9"/>
    </row>
    <row r="19" spans="1:17">
      <c r="A19" s="12"/>
      <c r="B19" s="25">
        <v>335.125</v>
      </c>
      <c r="C19" s="20" t="s">
        <v>131</v>
      </c>
      <c r="D19" s="46">
        <v>28697</v>
      </c>
      <c r="E19" s="46">
        <v>8124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36821</v>
      </c>
      <c r="P19" s="47">
        <f t="shared" si="2"/>
        <v>30.864207879295893</v>
      </c>
      <c r="Q19" s="9"/>
    </row>
    <row r="20" spans="1:17">
      <c r="A20" s="12"/>
      <c r="B20" s="25">
        <v>335.15</v>
      </c>
      <c r="C20" s="20" t="s">
        <v>84</v>
      </c>
      <c r="D20" s="46">
        <v>2888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2888</v>
      </c>
      <c r="P20" s="47">
        <f t="shared" si="2"/>
        <v>2.4207879295892707</v>
      </c>
      <c r="Q20" s="9"/>
    </row>
    <row r="21" spans="1:17">
      <c r="A21" s="12"/>
      <c r="B21" s="25">
        <v>335.18</v>
      </c>
      <c r="C21" s="20" t="s">
        <v>132</v>
      </c>
      <c r="D21" s="46">
        <v>107399</v>
      </c>
      <c r="E21" s="46">
        <v>0</v>
      </c>
      <c r="F21" s="46">
        <v>0</v>
      </c>
      <c r="G21" s="46">
        <v>193782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301181</v>
      </c>
      <c r="P21" s="47">
        <f t="shared" si="2"/>
        <v>252.45683151718356</v>
      </c>
      <c r="Q21" s="9"/>
    </row>
    <row r="22" spans="1:17">
      <c r="A22" s="12"/>
      <c r="B22" s="25">
        <v>335.48</v>
      </c>
      <c r="C22" s="20" t="s">
        <v>27</v>
      </c>
      <c r="D22" s="46">
        <v>0</v>
      </c>
      <c r="E22" s="46">
        <v>49698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49698</v>
      </c>
      <c r="P22" s="47">
        <f t="shared" si="2"/>
        <v>41.658005029337801</v>
      </c>
      <c r="Q22" s="9"/>
    </row>
    <row r="23" spans="1:17">
      <c r="A23" s="12"/>
      <c r="B23" s="25">
        <v>337.3</v>
      </c>
      <c r="C23" s="20" t="s">
        <v>71</v>
      </c>
      <c r="D23" s="46">
        <v>1406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1406</v>
      </c>
      <c r="P23" s="47">
        <f t="shared" si="2"/>
        <v>1.1785414920368817</v>
      </c>
      <c r="Q23" s="9"/>
    </row>
    <row r="24" spans="1:17">
      <c r="A24" s="12"/>
      <c r="B24" s="25">
        <v>337.9</v>
      </c>
      <c r="C24" s="20" t="s">
        <v>100</v>
      </c>
      <c r="D24" s="46">
        <v>0</v>
      </c>
      <c r="E24" s="46">
        <v>0</v>
      </c>
      <c r="F24" s="46">
        <v>0</v>
      </c>
      <c r="G24" s="46">
        <v>305510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305510</v>
      </c>
      <c r="P24" s="47">
        <f t="shared" si="2"/>
        <v>256.08549874266555</v>
      </c>
      <c r="Q24" s="9"/>
    </row>
    <row r="25" spans="1:17">
      <c r="A25" s="12"/>
      <c r="B25" s="25">
        <v>338</v>
      </c>
      <c r="C25" s="20" t="s">
        <v>79</v>
      </c>
      <c r="D25" s="46">
        <v>0</v>
      </c>
      <c r="E25" s="46">
        <v>20646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20646</v>
      </c>
      <c r="P25" s="47">
        <f t="shared" si="2"/>
        <v>17.305951383067896</v>
      </c>
      <c r="Q25" s="9"/>
    </row>
    <row r="26" spans="1:17" ht="15.75">
      <c r="A26" s="29" t="s">
        <v>32</v>
      </c>
      <c r="B26" s="30"/>
      <c r="C26" s="31"/>
      <c r="D26" s="32">
        <f t="shared" ref="D26:N26" si="5">SUM(D27:D34)</f>
        <v>640784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32">
        <f t="shared" si="1"/>
        <v>640784</v>
      </c>
      <c r="P26" s="45">
        <f t="shared" si="2"/>
        <v>537.11986588432524</v>
      </c>
      <c r="Q26" s="10"/>
    </row>
    <row r="27" spans="1:17">
      <c r="A27" s="12"/>
      <c r="B27" s="25">
        <v>341.3</v>
      </c>
      <c r="C27" s="20" t="s">
        <v>86</v>
      </c>
      <c r="D27" s="46">
        <v>1960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1960</v>
      </c>
      <c r="P27" s="47">
        <f t="shared" si="2"/>
        <v>1.6429170159262363</v>
      </c>
      <c r="Q27" s="9"/>
    </row>
    <row r="28" spans="1:17">
      <c r="A28" s="12"/>
      <c r="B28" s="25">
        <v>342.1</v>
      </c>
      <c r="C28" s="20" t="s">
        <v>37</v>
      </c>
      <c r="D28" s="46">
        <v>488134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488134</v>
      </c>
      <c r="P28" s="47">
        <f t="shared" si="2"/>
        <v>409.16512992455995</v>
      </c>
      <c r="Q28" s="9"/>
    </row>
    <row r="29" spans="1:17">
      <c r="A29" s="12"/>
      <c r="B29" s="25">
        <v>342.4</v>
      </c>
      <c r="C29" s="20" t="s">
        <v>103</v>
      </c>
      <c r="D29" s="46">
        <v>1955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1955</v>
      </c>
      <c r="P29" s="47">
        <f t="shared" si="2"/>
        <v>1.63872590108969</v>
      </c>
      <c r="Q29" s="9"/>
    </row>
    <row r="30" spans="1:17">
      <c r="A30" s="12"/>
      <c r="B30" s="25">
        <v>342.9</v>
      </c>
      <c r="C30" s="20" t="s">
        <v>38</v>
      </c>
      <c r="D30" s="46">
        <v>9600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9600</v>
      </c>
      <c r="P30" s="47">
        <f t="shared" si="2"/>
        <v>8.046940486169321</v>
      </c>
      <c r="Q30" s="9"/>
    </row>
    <row r="31" spans="1:17">
      <c r="A31" s="12"/>
      <c r="B31" s="25">
        <v>343.7</v>
      </c>
      <c r="C31" s="20" t="s">
        <v>39</v>
      </c>
      <c r="D31" s="46">
        <v>14382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14382</v>
      </c>
      <c r="P31" s="47">
        <f t="shared" si="2"/>
        <v>12.055322715842413</v>
      </c>
      <c r="Q31" s="9"/>
    </row>
    <row r="32" spans="1:17">
      <c r="A32" s="12"/>
      <c r="B32" s="25">
        <v>343.9</v>
      </c>
      <c r="C32" s="20" t="s">
        <v>40</v>
      </c>
      <c r="D32" s="46">
        <v>2804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2804</v>
      </c>
      <c r="P32" s="47">
        <f t="shared" si="2"/>
        <v>2.3503772003352892</v>
      </c>
      <c r="Q32" s="9"/>
    </row>
    <row r="33" spans="1:120">
      <c r="A33" s="12"/>
      <c r="B33" s="25">
        <v>344.5</v>
      </c>
      <c r="C33" s="20" t="s">
        <v>88</v>
      </c>
      <c r="D33" s="46">
        <v>121001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121001</v>
      </c>
      <c r="P33" s="47">
        <f t="shared" si="2"/>
        <v>101.42581726739313</v>
      </c>
      <c r="Q33" s="9"/>
    </row>
    <row r="34" spans="1:120">
      <c r="A34" s="12"/>
      <c r="B34" s="25">
        <v>347.1</v>
      </c>
      <c r="C34" s="20" t="s">
        <v>42</v>
      </c>
      <c r="D34" s="46">
        <v>948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948</v>
      </c>
      <c r="P34" s="47">
        <f t="shared" si="2"/>
        <v>0.79463537300922049</v>
      </c>
      <c r="Q34" s="9"/>
    </row>
    <row r="35" spans="1:120" ht="15.75">
      <c r="A35" s="29" t="s">
        <v>33</v>
      </c>
      <c r="B35" s="30"/>
      <c r="C35" s="31"/>
      <c r="D35" s="32">
        <f t="shared" ref="D35:N35" si="7">SUM(D36:D39)</f>
        <v>34026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ref="O35:O47" si="8">SUM(D35:N35)</f>
        <v>34026</v>
      </c>
      <c r="P35" s="45">
        <f t="shared" si="2"/>
        <v>28.521374685666387</v>
      </c>
      <c r="Q35" s="10"/>
    </row>
    <row r="36" spans="1:120">
      <c r="A36" s="13"/>
      <c r="B36" s="39">
        <v>351.1</v>
      </c>
      <c r="C36" s="21" t="s">
        <v>74</v>
      </c>
      <c r="D36" s="46">
        <v>5215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5215</v>
      </c>
      <c r="P36" s="47">
        <f t="shared" si="2"/>
        <v>4.3713327745180219</v>
      </c>
      <c r="Q36" s="9"/>
    </row>
    <row r="37" spans="1:120">
      <c r="A37" s="13"/>
      <c r="B37" s="39">
        <v>351.2</v>
      </c>
      <c r="C37" s="21" t="s">
        <v>133</v>
      </c>
      <c r="D37" s="46">
        <v>13833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13833</v>
      </c>
      <c r="P37" s="47">
        <f t="shared" si="2"/>
        <v>11.595138306789606</v>
      </c>
      <c r="Q37" s="9"/>
    </row>
    <row r="38" spans="1:120">
      <c r="A38" s="13"/>
      <c r="B38" s="39">
        <v>351.3</v>
      </c>
      <c r="C38" s="21" t="s">
        <v>45</v>
      </c>
      <c r="D38" s="46">
        <v>208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208</v>
      </c>
      <c r="P38" s="47">
        <f t="shared" si="2"/>
        <v>0.17435037720033528</v>
      </c>
      <c r="Q38" s="9"/>
    </row>
    <row r="39" spans="1:120">
      <c r="A39" s="13"/>
      <c r="B39" s="39">
        <v>351.5</v>
      </c>
      <c r="C39" s="21" t="s">
        <v>110</v>
      </c>
      <c r="D39" s="46">
        <v>14770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14770</v>
      </c>
      <c r="P39" s="47">
        <f t="shared" si="2"/>
        <v>12.380553227158424</v>
      </c>
      <c r="Q39" s="9"/>
    </row>
    <row r="40" spans="1:120" ht="15.75">
      <c r="A40" s="29" t="s">
        <v>3</v>
      </c>
      <c r="B40" s="30"/>
      <c r="C40" s="31"/>
      <c r="D40" s="32">
        <f t="shared" ref="D40:N40" si="9">SUM(D41:D43)</f>
        <v>151204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776847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8"/>
        <v>928051</v>
      </c>
      <c r="P40" s="45">
        <f t="shared" si="2"/>
        <v>777.91366303436712</v>
      </c>
      <c r="Q40" s="10"/>
    </row>
    <row r="41" spans="1:120">
      <c r="A41" s="12"/>
      <c r="B41" s="25">
        <v>361.2</v>
      </c>
      <c r="C41" s="20" t="s">
        <v>96</v>
      </c>
      <c r="D41" s="46">
        <v>2541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646913</v>
      </c>
      <c r="L41" s="46">
        <v>0</v>
      </c>
      <c r="M41" s="46">
        <v>0</v>
      </c>
      <c r="N41" s="46">
        <v>0</v>
      </c>
      <c r="O41" s="46">
        <f t="shared" si="8"/>
        <v>649454</v>
      </c>
      <c r="P41" s="47">
        <f t="shared" si="2"/>
        <v>544.38725901089686</v>
      </c>
      <c r="Q41" s="9"/>
    </row>
    <row r="42" spans="1:120">
      <c r="A42" s="12"/>
      <c r="B42" s="25">
        <v>368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129934</v>
      </c>
      <c r="L42" s="46">
        <v>0</v>
      </c>
      <c r="M42" s="46">
        <v>0</v>
      </c>
      <c r="N42" s="46">
        <v>0</v>
      </c>
      <c r="O42" s="46">
        <f t="shared" si="8"/>
        <v>129934</v>
      </c>
      <c r="P42" s="47">
        <f t="shared" si="2"/>
        <v>108.91366303436715</v>
      </c>
      <c r="Q42" s="9"/>
    </row>
    <row r="43" spans="1:120">
      <c r="A43" s="12"/>
      <c r="B43" s="25">
        <v>369.9</v>
      </c>
      <c r="C43" s="20" t="s">
        <v>53</v>
      </c>
      <c r="D43" s="46">
        <v>148663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148663</v>
      </c>
      <c r="P43" s="47">
        <f t="shared" si="2"/>
        <v>124.6127409891031</v>
      </c>
      <c r="Q43" s="9"/>
    </row>
    <row r="44" spans="1:120" ht="15.75">
      <c r="A44" s="29" t="s">
        <v>34</v>
      </c>
      <c r="B44" s="30"/>
      <c r="C44" s="31"/>
      <c r="D44" s="32">
        <f t="shared" ref="D44:N44" si="10">SUM(D45:D46)</f>
        <v>0</v>
      </c>
      <c r="E44" s="32">
        <f t="shared" si="10"/>
        <v>36829</v>
      </c>
      <c r="F44" s="32">
        <f t="shared" si="10"/>
        <v>0</v>
      </c>
      <c r="G44" s="32">
        <f t="shared" si="10"/>
        <v>4507256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si="8"/>
        <v>4544085</v>
      </c>
      <c r="P44" s="45">
        <f t="shared" si="2"/>
        <v>3808.9564124057001</v>
      </c>
      <c r="Q44" s="9"/>
    </row>
    <row r="45" spans="1:120">
      <c r="A45" s="12"/>
      <c r="B45" s="25">
        <v>381</v>
      </c>
      <c r="C45" s="20" t="s">
        <v>54</v>
      </c>
      <c r="D45" s="46">
        <v>0</v>
      </c>
      <c r="E45" s="46">
        <v>36829</v>
      </c>
      <c r="F45" s="46">
        <v>0</v>
      </c>
      <c r="G45" s="46">
        <v>830130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866959</v>
      </c>
      <c r="P45" s="47">
        <f t="shared" si="2"/>
        <v>726.70494551550712</v>
      </c>
      <c r="Q45" s="9"/>
    </row>
    <row r="46" spans="1:120" ht="15.75" thickBot="1">
      <c r="A46" s="12"/>
      <c r="B46" s="25">
        <v>385</v>
      </c>
      <c r="C46" s="20" t="s">
        <v>134</v>
      </c>
      <c r="D46" s="46">
        <v>0</v>
      </c>
      <c r="E46" s="46">
        <v>0</v>
      </c>
      <c r="F46" s="46">
        <v>0</v>
      </c>
      <c r="G46" s="46">
        <v>3677126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3677126</v>
      </c>
      <c r="P46" s="47">
        <f t="shared" si="2"/>
        <v>3082.2514668901927</v>
      </c>
      <c r="Q46" s="9"/>
    </row>
    <row r="47" spans="1:120" ht="16.5" thickBot="1">
      <c r="A47" s="14" t="s">
        <v>43</v>
      </c>
      <c r="B47" s="23"/>
      <c r="C47" s="22"/>
      <c r="D47" s="15">
        <f t="shared" ref="D47:N47" si="11">SUM(D5,D11,D16,D26,D35,D40,D44)</f>
        <v>4003832</v>
      </c>
      <c r="E47" s="15">
        <f t="shared" si="11"/>
        <v>115297</v>
      </c>
      <c r="F47" s="15">
        <f t="shared" si="11"/>
        <v>0</v>
      </c>
      <c r="G47" s="15">
        <f t="shared" si="11"/>
        <v>5006548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776847</v>
      </c>
      <c r="L47" s="15">
        <f t="shared" si="11"/>
        <v>0</v>
      </c>
      <c r="M47" s="15">
        <f t="shared" si="11"/>
        <v>0</v>
      </c>
      <c r="N47" s="15">
        <f t="shared" si="11"/>
        <v>0</v>
      </c>
      <c r="O47" s="15">
        <f t="shared" si="8"/>
        <v>9902524</v>
      </c>
      <c r="P47" s="38">
        <f t="shared" si="2"/>
        <v>8300.5230511316004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135</v>
      </c>
      <c r="N49" s="48"/>
      <c r="O49" s="48"/>
      <c r="P49" s="43">
        <v>1193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2375606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2375606</v>
      </c>
      <c r="O5" s="33">
        <f t="shared" ref="O5:O51" si="2">(N5/O$53)</f>
        <v>1606.2244759972955</v>
      </c>
      <c r="P5" s="6"/>
    </row>
    <row r="6" spans="1:133">
      <c r="A6" s="12"/>
      <c r="B6" s="25">
        <v>311</v>
      </c>
      <c r="C6" s="20" t="s">
        <v>2</v>
      </c>
      <c r="D6" s="46">
        <v>1849645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1849645</v>
      </c>
      <c r="O6" s="47">
        <f t="shared" si="2"/>
        <v>1250.605138607167</v>
      </c>
      <c r="P6" s="9"/>
    </row>
    <row r="7" spans="1:133">
      <c r="A7" s="12"/>
      <c r="B7" s="25">
        <v>314.10000000000002</v>
      </c>
      <c r="C7" s="20" t="s">
        <v>12</v>
      </c>
      <c r="D7" s="46">
        <v>342408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342408</v>
      </c>
      <c r="O7" s="47">
        <f t="shared" si="2"/>
        <v>231.5131845841785</v>
      </c>
      <c r="P7" s="9"/>
    </row>
    <row r="8" spans="1:133">
      <c r="A8" s="12"/>
      <c r="B8" s="25">
        <v>314.3</v>
      </c>
      <c r="C8" s="20" t="s">
        <v>13</v>
      </c>
      <c r="D8" s="46">
        <v>59050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59050</v>
      </c>
      <c r="O8" s="47">
        <f t="shared" si="2"/>
        <v>39.925625422582826</v>
      </c>
      <c r="P8" s="9"/>
    </row>
    <row r="9" spans="1:133">
      <c r="A9" s="12"/>
      <c r="B9" s="25">
        <v>314.39999999999998</v>
      </c>
      <c r="C9" s="20" t="s">
        <v>14</v>
      </c>
      <c r="D9" s="46">
        <v>22278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22278</v>
      </c>
      <c r="O9" s="47">
        <f t="shared" si="2"/>
        <v>15.062880324543611</v>
      </c>
      <c r="P9" s="9"/>
    </row>
    <row r="10" spans="1:133">
      <c r="A10" s="12"/>
      <c r="B10" s="25">
        <v>315</v>
      </c>
      <c r="C10" s="20" t="s">
        <v>82</v>
      </c>
      <c r="D10" s="46">
        <v>102225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102225</v>
      </c>
      <c r="O10" s="47">
        <f t="shared" si="2"/>
        <v>69.117647058823536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SUM(D12:D17)</f>
        <v>490275</v>
      </c>
      <c r="E11" s="32">
        <f t="shared" si="3"/>
        <v>4877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495152</v>
      </c>
      <c r="O11" s="45">
        <f t="shared" si="2"/>
        <v>334.78837052062204</v>
      </c>
      <c r="P11" s="10"/>
    </row>
    <row r="12" spans="1:133">
      <c r="A12" s="12"/>
      <c r="B12" s="25">
        <v>322</v>
      </c>
      <c r="C12" s="20" t="s">
        <v>0</v>
      </c>
      <c r="D12" s="46">
        <v>210975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210975</v>
      </c>
      <c r="O12" s="47">
        <f t="shared" si="2"/>
        <v>142.64705882352942</v>
      </c>
      <c r="P12" s="9"/>
    </row>
    <row r="13" spans="1:133">
      <c r="A13" s="12"/>
      <c r="B13" s="25">
        <v>323.10000000000002</v>
      </c>
      <c r="C13" s="20" t="s">
        <v>17</v>
      </c>
      <c r="D13" s="46">
        <v>258222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258222</v>
      </c>
      <c r="O13" s="47">
        <f t="shared" si="2"/>
        <v>174.5922920892495</v>
      </c>
      <c r="P13" s="9"/>
    </row>
    <row r="14" spans="1:133">
      <c r="A14" s="12"/>
      <c r="B14" s="25">
        <v>323.39999999999998</v>
      </c>
      <c r="C14" s="20" t="s">
        <v>18</v>
      </c>
      <c r="D14" s="46">
        <v>11652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11652</v>
      </c>
      <c r="O14" s="47">
        <f t="shared" si="2"/>
        <v>7.878296146044625</v>
      </c>
      <c r="P14" s="9"/>
    </row>
    <row r="15" spans="1:133">
      <c r="A15" s="12"/>
      <c r="B15" s="25">
        <v>324.91000000000003</v>
      </c>
      <c r="C15" s="20" t="s">
        <v>108</v>
      </c>
      <c r="D15" s="46">
        <v>406</v>
      </c>
      <c r="E15" s="46">
        <v>4877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5283</v>
      </c>
      <c r="O15" s="47">
        <f t="shared" si="2"/>
        <v>3.5720081135902637</v>
      </c>
      <c r="P15" s="9"/>
    </row>
    <row r="16" spans="1:133">
      <c r="A16" s="12"/>
      <c r="B16" s="25">
        <v>325.10000000000002</v>
      </c>
      <c r="C16" s="20" t="s">
        <v>109</v>
      </c>
      <c r="D16" s="46">
        <v>8170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8170</v>
      </c>
      <c r="O16" s="47">
        <f t="shared" si="2"/>
        <v>5.5240027045300879</v>
      </c>
      <c r="P16" s="9"/>
    </row>
    <row r="17" spans="1:16">
      <c r="A17" s="12"/>
      <c r="B17" s="25">
        <v>329</v>
      </c>
      <c r="C17" s="20" t="s">
        <v>19</v>
      </c>
      <c r="D17" s="46">
        <v>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850</v>
      </c>
      <c r="O17" s="47">
        <f t="shared" si="2"/>
        <v>0.57471264367816088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SUM(D19:D25)</f>
        <v>280702</v>
      </c>
      <c r="E18" s="32">
        <f t="shared" si="4"/>
        <v>88609</v>
      </c>
      <c r="F18" s="32">
        <f t="shared" si="4"/>
        <v>0</v>
      </c>
      <c r="G18" s="32">
        <f t="shared" si="4"/>
        <v>154655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523966</v>
      </c>
      <c r="O18" s="45">
        <f t="shared" si="2"/>
        <v>354.27045300878973</v>
      </c>
      <c r="P18" s="10"/>
    </row>
    <row r="19" spans="1:16">
      <c r="A19" s="12"/>
      <c r="B19" s="25">
        <v>331.2</v>
      </c>
      <c r="C19" s="20" t="s">
        <v>21</v>
      </c>
      <c r="D19" s="46">
        <v>1851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1851</v>
      </c>
      <c r="O19" s="47">
        <f t="shared" si="2"/>
        <v>1.2515212981744421</v>
      </c>
      <c r="P19" s="9"/>
    </row>
    <row r="20" spans="1:16">
      <c r="A20" s="12"/>
      <c r="B20" s="25">
        <v>331.5</v>
      </c>
      <c r="C20" s="20" t="s">
        <v>23</v>
      </c>
      <c r="D20" s="46">
        <v>159193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159193</v>
      </c>
      <c r="O20" s="47">
        <f t="shared" si="2"/>
        <v>107.63556457065584</v>
      </c>
      <c r="P20" s="9"/>
    </row>
    <row r="21" spans="1:16">
      <c r="A21" s="12"/>
      <c r="B21" s="25">
        <v>335.12</v>
      </c>
      <c r="C21" s="20" t="s">
        <v>83</v>
      </c>
      <c r="D21" s="46">
        <v>25304</v>
      </c>
      <c r="E21" s="46">
        <v>7401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32705</v>
      </c>
      <c r="O21" s="47">
        <f t="shared" si="2"/>
        <v>22.11291413116971</v>
      </c>
      <c r="P21" s="9"/>
    </row>
    <row r="22" spans="1:16">
      <c r="A22" s="12"/>
      <c r="B22" s="25">
        <v>335.15</v>
      </c>
      <c r="C22" s="20" t="s">
        <v>84</v>
      </c>
      <c r="D22" s="46">
        <v>2888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2888</v>
      </c>
      <c r="O22" s="47">
        <f t="shared" si="2"/>
        <v>1.9526707234617986</v>
      </c>
      <c r="P22" s="9"/>
    </row>
    <row r="23" spans="1:16">
      <c r="A23" s="12"/>
      <c r="B23" s="25">
        <v>335.18</v>
      </c>
      <c r="C23" s="20" t="s">
        <v>85</v>
      </c>
      <c r="D23" s="46">
        <v>91466</v>
      </c>
      <c r="E23" s="46">
        <v>0</v>
      </c>
      <c r="F23" s="46">
        <v>0</v>
      </c>
      <c r="G23" s="46">
        <v>154655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246121</v>
      </c>
      <c r="O23" s="47">
        <f t="shared" si="2"/>
        <v>166.4104124408384</v>
      </c>
      <c r="P23" s="9"/>
    </row>
    <row r="24" spans="1:16">
      <c r="A24" s="12"/>
      <c r="B24" s="25">
        <v>335.49</v>
      </c>
      <c r="C24" s="20" t="s">
        <v>27</v>
      </c>
      <c r="D24" s="46">
        <v>0</v>
      </c>
      <c r="E24" s="46">
        <v>64338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64338</v>
      </c>
      <c r="O24" s="47">
        <f t="shared" si="2"/>
        <v>43.501014198782961</v>
      </c>
      <c r="P24" s="9"/>
    </row>
    <row r="25" spans="1:16">
      <c r="A25" s="12"/>
      <c r="B25" s="25">
        <v>338</v>
      </c>
      <c r="C25" s="20" t="s">
        <v>79</v>
      </c>
      <c r="D25" s="46">
        <v>0</v>
      </c>
      <c r="E25" s="46">
        <v>16870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16870</v>
      </c>
      <c r="O25" s="47">
        <f t="shared" si="2"/>
        <v>11.406355645706558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SUM(D27:D34)</f>
        <v>573586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573586</v>
      </c>
      <c r="O26" s="45">
        <f t="shared" si="2"/>
        <v>387.82014874915484</v>
      </c>
      <c r="P26" s="10"/>
    </row>
    <row r="27" spans="1:16">
      <c r="A27" s="12"/>
      <c r="B27" s="25">
        <v>341.3</v>
      </c>
      <c r="C27" s="20" t="s">
        <v>86</v>
      </c>
      <c r="D27" s="46">
        <v>389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389</v>
      </c>
      <c r="O27" s="47">
        <f t="shared" si="2"/>
        <v>0.26301555104800539</v>
      </c>
      <c r="P27" s="9"/>
    </row>
    <row r="28" spans="1:16">
      <c r="A28" s="12"/>
      <c r="B28" s="25">
        <v>342.1</v>
      </c>
      <c r="C28" s="20" t="s">
        <v>37</v>
      </c>
      <c r="D28" s="46">
        <v>463689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463689</v>
      </c>
      <c r="O28" s="47">
        <f t="shared" si="2"/>
        <v>313.51521298174441</v>
      </c>
      <c r="P28" s="9"/>
    </row>
    <row r="29" spans="1:16">
      <c r="A29" s="12"/>
      <c r="B29" s="25">
        <v>342.4</v>
      </c>
      <c r="C29" s="20" t="s">
        <v>103</v>
      </c>
      <c r="D29" s="46">
        <v>5244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5244</v>
      </c>
      <c r="O29" s="47">
        <f t="shared" si="2"/>
        <v>3.5456389452332657</v>
      </c>
      <c r="P29" s="9"/>
    </row>
    <row r="30" spans="1:16">
      <c r="A30" s="12"/>
      <c r="B30" s="25">
        <v>342.9</v>
      </c>
      <c r="C30" s="20" t="s">
        <v>38</v>
      </c>
      <c r="D30" s="46">
        <v>9600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9600</v>
      </c>
      <c r="O30" s="47">
        <f t="shared" si="2"/>
        <v>6.4908722109533468</v>
      </c>
      <c r="P30" s="9"/>
    </row>
    <row r="31" spans="1:16">
      <c r="A31" s="12"/>
      <c r="B31" s="25">
        <v>343.7</v>
      </c>
      <c r="C31" s="20" t="s">
        <v>39</v>
      </c>
      <c r="D31" s="46">
        <v>17284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17284</v>
      </c>
      <c r="O31" s="47">
        <f t="shared" si="2"/>
        <v>11.686274509803921</v>
      </c>
      <c r="P31" s="9"/>
    </row>
    <row r="32" spans="1:16">
      <c r="A32" s="12"/>
      <c r="B32" s="25">
        <v>343.9</v>
      </c>
      <c r="C32" s="20" t="s">
        <v>40</v>
      </c>
      <c r="D32" s="46">
        <v>4133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4133</v>
      </c>
      <c r="O32" s="47">
        <f t="shared" si="2"/>
        <v>2.7944557133198105</v>
      </c>
      <c r="P32" s="9"/>
    </row>
    <row r="33" spans="1:16">
      <c r="A33" s="12"/>
      <c r="B33" s="25">
        <v>344.5</v>
      </c>
      <c r="C33" s="20" t="s">
        <v>88</v>
      </c>
      <c r="D33" s="46">
        <v>72231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72231</v>
      </c>
      <c r="O33" s="47">
        <f t="shared" si="2"/>
        <v>48.837728194726168</v>
      </c>
      <c r="P33" s="9"/>
    </row>
    <row r="34" spans="1:16">
      <c r="A34" s="12"/>
      <c r="B34" s="25">
        <v>347.1</v>
      </c>
      <c r="C34" s="20" t="s">
        <v>42</v>
      </c>
      <c r="D34" s="46">
        <v>1016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1016</v>
      </c>
      <c r="O34" s="47">
        <f t="shared" si="2"/>
        <v>0.68695064232589587</v>
      </c>
      <c r="P34" s="9"/>
    </row>
    <row r="35" spans="1:16" ht="15.75">
      <c r="A35" s="29" t="s">
        <v>33</v>
      </c>
      <c r="B35" s="30"/>
      <c r="C35" s="31"/>
      <c r="D35" s="32">
        <f t="shared" ref="D35:M35" si="7">SUM(D36:D41)</f>
        <v>67623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2" si="8">SUM(D35:M35)</f>
        <v>67623</v>
      </c>
      <c r="O35" s="45">
        <f t="shared" si="2"/>
        <v>45.722109533468561</v>
      </c>
      <c r="P35" s="10"/>
    </row>
    <row r="36" spans="1:16">
      <c r="A36" s="13"/>
      <c r="B36" s="39">
        <v>351.1</v>
      </c>
      <c r="C36" s="21" t="s">
        <v>74</v>
      </c>
      <c r="D36" s="46">
        <v>8024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8024</v>
      </c>
      <c r="O36" s="47">
        <f t="shared" si="2"/>
        <v>5.4252873563218387</v>
      </c>
      <c r="P36" s="9"/>
    </row>
    <row r="37" spans="1:16">
      <c r="A37" s="13"/>
      <c r="B37" s="39">
        <v>351.3</v>
      </c>
      <c r="C37" s="21" t="s">
        <v>45</v>
      </c>
      <c r="D37" s="46">
        <v>314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314</v>
      </c>
      <c r="O37" s="47">
        <f t="shared" si="2"/>
        <v>0.21230561189993238</v>
      </c>
      <c r="P37" s="9"/>
    </row>
    <row r="38" spans="1:16">
      <c r="A38" s="13"/>
      <c r="B38" s="39">
        <v>351.5</v>
      </c>
      <c r="C38" s="21" t="s">
        <v>110</v>
      </c>
      <c r="D38" s="46">
        <v>10722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10722</v>
      </c>
      <c r="O38" s="47">
        <f t="shared" si="2"/>
        <v>7.2494929006085194</v>
      </c>
      <c r="P38" s="9"/>
    </row>
    <row r="39" spans="1:16">
      <c r="A39" s="13"/>
      <c r="B39" s="39">
        <v>352</v>
      </c>
      <c r="C39" s="21" t="s">
        <v>104</v>
      </c>
      <c r="D39" s="46">
        <v>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</v>
      </c>
      <c r="O39" s="47">
        <f t="shared" si="2"/>
        <v>2.7045300878972278E-3</v>
      </c>
      <c r="P39" s="9"/>
    </row>
    <row r="40" spans="1:16">
      <c r="A40" s="13"/>
      <c r="B40" s="39">
        <v>354</v>
      </c>
      <c r="C40" s="21" t="s">
        <v>46</v>
      </c>
      <c r="D40" s="46">
        <v>29274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29274</v>
      </c>
      <c r="O40" s="47">
        <f t="shared" si="2"/>
        <v>19.793103448275861</v>
      </c>
      <c r="P40" s="9"/>
    </row>
    <row r="41" spans="1:16">
      <c r="A41" s="13"/>
      <c r="B41" s="39">
        <v>359</v>
      </c>
      <c r="C41" s="21" t="s">
        <v>111</v>
      </c>
      <c r="D41" s="46">
        <v>19285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19285</v>
      </c>
      <c r="O41" s="47">
        <f t="shared" si="2"/>
        <v>13.03921568627451</v>
      </c>
      <c r="P41" s="9"/>
    </row>
    <row r="42" spans="1:16" ht="15.75">
      <c r="A42" s="29" t="s">
        <v>3</v>
      </c>
      <c r="B42" s="30"/>
      <c r="C42" s="31"/>
      <c r="D42" s="32">
        <f t="shared" ref="D42:M42" si="9">SUM(D43:D48)</f>
        <v>134679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527144</v>
      </c>
      <c r="L42" s="32">
        <f t="shared" si="9"/>
        <v>0</v>
      </c>
      <c r="M42" s="32">
        <f t="shared" si="9"/>
        <v>0</v>
      </c>
      <c r="N42" s="32">
        <f t="shared" si="8"/>
        <v>661823</v>
      </c>
      <c r="O42" s="45">
        <f t="shared" si="2"/>
        <v>447.48005409060175</v>
      </c>
      <c r="P42" s="10"/>
    </row>
    <row r="43" spans="1:16">
      <c r="A43" s="12"/>
      <c r="B43" s="25">
        <v>361.2</v>
      </c>
      <c r="C43" s="20" t="s">
        <v>96</v>
      </c>
      <c r="D43" s="46">
        <v>58326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385737</v>
      </c>
      <c r="L43" s="46">
        <v>0</v>
      </c>
      <c r="M43" s="46">
        <v>0</v>
      </c>
      <c r="N43" s="46">
        <f t="shared" ref="N43:N48" si="10">SUM(D43:M43)</f>
        <v>444063</v>
      </c>
      <c r="O43" s="47">
        <f t="shared" si="2"/>
        <v>300.2454361054767</v>
      </c>
      <c r="P43" s="9"/>
    </row>
    <row r="44" spans="1:16">
      <c r="A44" s="12"/>
      <c r="B44" s="25">
        <v>362</v>
      </c>
      <c r="C44" s="20" t="s">
        <v>50</v>
      </c>
      <c r="D44" s="46">
        <v>115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115</v>
      </c>
      <c r="O44" s="47">
        <f t="shared" si="2"/>
        <v>7.77552400270453E-2</v>
      </c>
      <c r="P44" s="9"/>
    </row>
    <row r="45" spans="1:16">
      <c r="A45" s="12"/>
      <c r="B45" s="25">
        <v>366</v>
      </c>
      <c r="C45" s="20" t="s">
        <v>51</v>
      </c>
      <c r="D45" s="46">
        <v>5504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5504</v>
      </c>
      <c r="O45" s="47">
        <f t="shared" si="2"/>
        <v>3.7214334009465855</v>
      </c>
      <c r="P45" s="9"/>
    </row>
    <row r="46" spans="1:16">
      <c r="A46" s="12"/>
      <c r="B46" s="25">
        <v>368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141407</v>
      </c>
      <c r="L46" s="46">
        <v>0</v>
      </c>
      <c r="M46" s="46">
        <v>0</v>
      </c>
      <c r="N46" s="46">
        <f t="shared" si="10"/>
        <v>141407</v>
      </c>
      <c r="O46" s="47">
        <f t="shared" si="2"/>
        <v>95.609871534820826</v>
      </c>
      <c r="P46" s="9"/>
    </row>
    <row r="47" spans="1:16">
      <c r="A47" s="12"/>
      <c r="B47" s="25">
        <v>369.3</v>
      </c>
      <c r="C47" s="20" t="s">
        <v>121</v>
      </c>
      <c r="D47" s="46">
        <v>40000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40000</v>
      </c>
      <c r="O47" s="47">
        <f t="shared" si="2"/>
        <v>27.045300878972277</v>
      </c>
      <c r="P47" s="9"/>
    </row>
    <row r="48" spans="1:16">
      <c r="A48" s="12"/>
      <c r="B48" s="25">
        <v>369.9</v>
      </c>
      <c r="C48" s="20" t="s">
        <v>53</v>
      </c>
      <c r="D48" s="46">
        <v>30734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30734</v>
      </c>
      <c r="O48" s="47">
        <f t="shared" si="2"/>
        <v>20.780256930358352</v>
      </c>
      <c r="P48" s="9"/>
    </row>
    <row r="49" spans="1:119" ht="15.75">
      <c r="A49" s="29" t="s">
        <v>34</v>
      </c>
      <c r="B49" s="30"/>
      <c r="C49" s="31"/>
      <c r="D49" s="32">
        <f t="shared" ref="D49:M49" si="11">SUM(D50:D50)</f>
        <v>0</v>
      </c>
      <c r="E49" s="32">
        <f t="shared" si="11"/>
        <v>34855</v>
      </c>
      <c r="F49" s="32">
        <f t="shared" si="11"/>
        <v>0</v>
      </c>
      <c r="G49" s="32">
        <f t="shared" si="11"/>
        <v>421867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456722</v>
      </c>
      <c r="O49" s="45">
        <f t="shared" si="2"/>
        <v>308.80459770114942</v>
      </c>
      <c r="P49" s="9"/>
    </row>
    <row r="50" spans="1:119" ht="15.75" thickBot="1">
      <c r="A50" s="12"/>
      <c r="B50" s="25">
        <v>381</v>
      </c>
      <c r="C50" s="20" t="s">
        <v>54</v>
      </c>
      <c r="D50" s="46">
        <v>0</v>
      </c>
      <c r="E50" s="46">
        <v>34855</v>
      </c>
      <c r="F50" s="46">
        <v>0</v>
      </c>
      <c r="G50" s="46">
        <v>421867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456722</v>
      </c>
      <c r="O50" s="47">
        <f t="shared" si="2"/>
        <v>308.80459770114942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SUM(D5,D11,D18,D26,D35,D42,D49)</f>
        <v>3922471</v>
      </c>
      <c r="E51" s="15">
        <f t="shared" si="12"/>
        <v>128341</v>
      </c>
      <c r="F51" s="15">
        <f t="shared" si="12"/>
        <v>0</v>
      </c>
      <c r="G51" s="15">
        <f t="shared" si="12"/>
        <v>576522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527144</v>
      </c>
      <c r="L51" s="15">
        <f t="shared" si="12"/>
        <v>0</v>
      </c>
      <c r="M51" s="15">
        <f t="shared" si="12"/>
        <v>0</v>
      </c>
      <c r="N51" s="15">
        <f>SUM(D51:M51)</f>
        <v>5154478</v>
      </c>
      <c r="O51" s="38">
        <f t="shared" si="2"/>
        <v>3485.1102096010818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122</v>
      </c>
      <c r="M53" s="48"/>
      <c r="N53" s="48"/>
      <c r="O53" s="43">
        <v>1479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2254336</v>
      </c>
      <c r="E5" s="27">
        <f t="shared" si="0"/>
        <v>20300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2274636</v>
      </c>
      <c r="O5" s="33">
        <f t="shared" ref="O5:O49" si="2">(N5/O$51)</f>
        <v>1550.5357873210635</v>
      </c>
      <c r="P5" s="6"/>
    </row>
    <row r="6" spans="1:133">
      <c r="A6" s="12"/>
      <c r="B6" s="25">
        <v>311</v>
      </c>
      <c r="C6" s="20" t="s">
        <v>2</v>
      </c>
      <c r="D6" s="46">
        <v>1726302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1726302</v>
      </c>
      <c r="O6" s="47">
        <f t="shared" si="2"/>
        <v>1176.756646216769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20300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20300</v>
      </c>
      <c r="O7" s="47">
        <f t="shared" si="2"/>
        <v>13.837764144512612</v>
      </c>
      <c r="P7" s="9"/>
    </row>
    <row r="8" spans="1:133">
      <c r="A8" s="12"/>
      <c r="B8" s="25">
        <v>314.10000000000002</v>
      </c>
      <c r="C8" s="20" t="s">
        <v>12</v>
      </c>
      <c r="D8" s="46">
        <v>338232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338232</v>
      </c>
      <c r="O8" s="47">
        <f t="shared" si="2"/>
        <v>230.56032719836401</v>
      </c>
      <c r="P8" s="9"/>
    </row>
    <row r="9" spans="1:133">
      <c r="A9" s="12"/>
      <c r="B9" s="25">
        <v>314.3</v>
      </c>
      <c r="C9" s="20" t="s">
        <v>13</v>
      </c>
      <c r="D9" s="46">
        <v>64603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64603</v>
      </c>
      <c r="O9" s="47">
        <f t="shared" si="2"/>
        <v>44.037491479209272</v>
      </c>
      <c r="P9" s="9"/>
    </row>
    <row r="10" spans="1:133">
      <c r="A10" s="12"/>
      <c r="B10" s="25">
        <v>314.39999999999998</v>
      </c>
      <c r="C10" s="20" t="s">
        <v>14</v>
      </c>
      <c r="D10" s="46">
        <v>17103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17103</v>
      </c>
      <c r="O10" s="47">
        <f t="shared" si="2"/>
        <v>11.658486707566462</v>
      </c>
      <c r="P10" s="9"/>
    </row>
    <row r="11" spans="1:133">
      <c r="A11" s="12"/>
      <c r="B11" s="25">
        <v>315</v>
      </c>
      <c r="C11" s="20" t="s">
        <v>82</v>
      </c>
      <c r="D11" s="46">
        <v>108096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108096</v>
      </c>
      <c r="O11" s="47">
        <f t="shared" si="2"/>
        <v>73.685071574642123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530109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530109</v>
      </c>
      <c r="O12" s="45">
        <f t="shared" si="2"/>
        <v>361.35582822085888</v>
      </c>
      <c r="P12" s="10"/>
    </row>
    <row r="13" spans="1:133">
      <c r="A13" s="12"/>
      <c r="B13" s="25">
        <v>322</v>
      </c>
      <c r="C13" s="20" t="s">
        <v>0</v>
      </c>
      <c r="D13" s="46">
        <v>216948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216948</v>
      </c>
      <c r="O13" s="47">
        <f t="shared" si="2"/>
        <v>147.88548057259715</v>
      </c>
      <c r="P13" s="9"/>
    </row>
    <row r="14" spans="1:133">
      <c r="A14" s="12"/>
      <c r="B14" s="25">
        <v>323.10000000000002</v>
      </c>
      <c r="C14" s="20" t="s">
        <v>17</v>
      </c>
      <c r="D14" s="46">
        <v>272189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272189</v>
      </c>
      <c r="O14" s="47">
        <f t="shared" si="2"/>
        <v>185.54124062713021</v>
      </c>
      <c r="P14" s="9"/>
    </row>
    <row r="15" spans="1:133">
      <c r="A15" s="12"/>
      <c r="B15" s="25">
        <v>323.39999999999998</v>
      </c>
      <c r="C15" s="20" t="s">
        <v>18</v>
      </c>
      <c r="D15" s="46">
        <v>15676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15676</v>
      </c>
      <c r="O15" s="47">
        <f t="shared" si="2"/>
        <v>10.685753237900478</v>
      </c>
      <c r="P15" s="9"/>
    </row>
    <row r="16" spans="1:133">
      <c r="A16" s="12"/>
      <c r="B16" s="25">
        <v>325.10000000000002</v>
      </c>
      <c r="C16" s="20" t="s">
        <v>109</v>
      </c>
      <c r="D16" s="46">
        <v>24696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24696</v>
      </c>
      <c r="O16" s="47">
        <f t="shared" si="2"/>
        <v>16.834355828220858</v>
      </c>
      <c r="P16" s="9"/>
    </row>
    <row r="17" spans="1:16">
      <c r="A17" s="12"/>
      <c r="B17" s="25">
        <v>329</v>
      </c>
      <c r="C17" s="20" t="s">
        <v>19</v>
      </c>
      <c r="D17" s="46">
        <v>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600</v>
      </c>
      <c r="O17" s="47">
        <f t="shared" si="2"/>
        <v>0.40899795501022496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SUM(D19:D25)</f>
        <v>195922</v>
      </c>
      <c r="E18" s="32">
        <f t="shared" si="4"/>
        <v>70485</v>
      </c>
      <c r="F18" s="32">
        <f t="shared" si="4"/>
        <v>0</v>
      </c>
      <c r="G18" s="32">
        <f t="shared" si="4"/>
        <v>1403253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1669660</v>
      </c>
      <c r="O18" s="45">
        <f t="shared" si="2"/>
        <v>1138.145875937287</v>
      </c>
      <c r="P18" s="10"/>
    </row>
    <row r="19" spans="1:16">
      <c r="A19" s="12"/>
      <c r="B19" s="25">
        <v>331.1</v>
      </c>
      <c r="C19" s="20" t="s">
        <v>20</v>
      </c>
      <c r="D19" s="46">
        <v>68526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68526</v>
      </c>
      <c r="O19" s="47">
        <f t="shared" si="2"/>
        <v>46.711656441717793</v>
      </c>
      <c r="P19" s="9"/>
    </row>
    <row r="20" spans="1:16">
      <c r="A20" s="12"/>
      <c r="B20" s="25">
        <v>335.12</v>
      </c>
      <c r="C20" s="20" t="s">
        <v>83</v>
      </c>
      <c r="D20" s="46">
        <v>26732</v>
      </c>
      <c r="E20" s="46">
        <v>7968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34700</v>
      </c>
      <c r="O20" s="47">
        <f t="shared" si="2"/>
        <v>23.653715064758011</v>
      </c>
      <c r="P20" s="9"/>
    </row>
    <row r="21" spans="1:16">
      <c r="A21" s="12"/>
      <c r="B21" s="25">
        <v>335.15</v>
      </c>
      <c r="C21" s="20" t="s">
        <v>84</v>
      </c>
      <c r="D21" s="46">
        <v>96717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96717</v>
      </c>
      <c r="O21" s="47">
        <f t="shared" si="2"/>
        <v>65.928425357873209</v>
      </c>
      <c r="P21" s="9"/>
    </row>
    <row r="22" spans="1:16">
      <c r="A22" s="12"/>
      <c r="B22" s="25">
        <v>335.18</v>
      </c>
      <c r="C22" s="20" t="s">
        <v>85</v>
      </c>
      <c r="D22" s="46">
        <v>2888</v>
      </c>
      <c r="E22" s="46">
        <v>0</v>
      </c>
      <c r="F22" s="46">
        <v>0</v>
      </c>
      <c r="G22" s="46">
        <v>199799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202687</v>
      </c>
      <c r="O22" s="47">
        <f t="shared" si="2"/>
        <v>138.16428084526245</v>
      </c>
      <c r="P22" s="9"/>
    </row>
    <row r="23" spans="1:16">
      <c r="A23" s="12"/>
      <c r="B23" s="25">
        <v>335.49</v>
      </c>
      <c r="C23" s="20" t="s">
        <v>27</v>
      </c>
      <c r="D23" s="46">
        <v>0</v>
      </c>
      <c r="E23" s="46">
        <v>62517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62517</v>
      </c>
      <c r="O23" s="47">
        <f t="shared" si="2"/>
        <v>42.61554192229039</v>
      </c>
      <c r="P23" s="9"/>
    </row>
    <row r="24" spans="1:16">
      <c r="A24" s="12"/>
      <c r="B24" s="25">
        <v>337.3</v>
      </c>
      <c r="C24" s="20" t="s">
        <v>71</v>
      </c>
      <c r="D24" s="46">
        <v>1059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1059</v>
      </c>
      <c r="O24" s="47">
        <f t="shared" si="2"/>
        <v>0.72188139059304701</v>
      </c>
      <c r="P24" s="9"/>
    </row>
    <row r="25" spans="1:16">
      <c r="A25" s="12"/>
      <c r="B25" s="25">
        <v>337.9</v>
      </c>
      <c r="C25" s="20" t="s">
        <v>100</v>
      </c>
      <c r="D25" s="46">
        <v>0</v>
      </c>
      <c r="E25" s="46">
        <v>0</v>
      </c>
      <c r="F25" s="46">
        <v>0</v>
      </c>
      <c r="G25" s="46">
        <v>1203454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1203454</v>
      </c>
      <c r="O25" s="47">
        <f t="shared" si="2"/>
        <v>820.35037491479204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SUM(D27:D34)</f>
        <v>537834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537834</v>
      </c>
      <c r="O26" s="45">
        <f t="shared" si="2"/>
        <v>366.62167689161555</v>
      </c>
      <c r="P26" s="10"/>
    </row>
    <row r="27" spans="1:16">
      <c r="A27" s="12"/>
      <c r="B27" s="25">
        <v>341.3</v>
      </c>
      <c r="C27" s="20" t="s">
        <v>86</v>
      </c>
      <c r="D27" s="46">
        <v>699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699</v>
      </c>
      <c r="O27" s="47">
        <f t="shared" si="2"/>
        <v>0.47648261758691207</v>
      </c>
      <c r="P27" s="9"/>
    </row>
    <row r="28" spans="1:16">
      <c r="A28" s="12"/>
      <c r="B28" s="25">
        <v>342.1</v>
      </c>
      <c r="C28" s="20" t="s">
        <v>37</v>
      </c>
      <c r="D28" s="46">
        <v>451282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451282</v>
      </c>
      <c r="O28" s="47">
        <f t="shared" si="2"/>
        <v>307.62235855487387</v>
      </c>
      <c r="P28" s="9"/>
    </row>
    <row r="29" spans="1:16">
      <c r="A29" s="12"/>
      <c r="B29" s="25">
        <v>342.4</v>
      </c>
      <c r="C29" s="20" t="s">
        <v>103</v>
      </c>
      <c r="D29" s="46">
        <v>2852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2852</v>
      </c>
      <c r="O29" s="47">
        <f t="shared" si="2"/>
        <v>1.9441036128152693</v>
      </c>
      <c r="P29" s="9"/>
    </row>
    <row r="30" spans="1:16">
      <c r="A30" s="12"/>
      <c r="B30" s="25">
        <v>342.9</v>
      </c>
      <c r="C30" s="20" t="s">
        <v>38</v>
      </c>
      <c r="D30" s="46">
        <v>9600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9600</v>
      </c>
      <c r="O30" s="47">
        <f t="shared" si="2"/>
        <v>6.5439672801635993</v>
      </c>
      <c r="P30" s="9"/>
    </row>
    <row r="31" spans="1:16">
      <c r="A31" s="12"/>
      <c r="B31" s="25">
        <v>343.7</v>
      </c>
      <c r="C31" s="20" t="s">
        <v>39</v>
      </c>
      <c r="D31" s="46">
        <v>18711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18711</v>
      </c>
      <c r="O31" s="47">
        <f t="shared" si="2"/>
        <v>12.754601226993865</v>
      </c>
      <c r="P31" s="9"/>
    </row>
    <row r="32" spans="1:16">
      <c r="A32" s="12"/>
      <c r="B32" s="25">
        <v>343.9</v>
      </c>
      <c r="C32" s="20" t="s">
        <v>40</v>
      </c>
      <c r="D32" s="46">
        <v>3548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3548</v>
      </c>
      <c r="O32" s="47">
        <f t="shared" si="2"/>
        <v>2.4185412406271301</v>
      </c>
      <c r="P32" s="9"/>
    </row>
    <row r="33" spans="1:16">
      <c r="A33" s="12"/>
      <c r="B33" s="25">
        <v>344.5</v>
      </c>
      <c r="C33" s="20" t="s">
        <v>88</v>
      </c>
      <c r="D33" s="46">
        <v>50522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50522</v>
      </c>
      <c r="O33" s="47">
        <f t="shared" si="2"/>
        <v>34.438991138377638</v>
      </c>
      <c r="P33" s="9"/>
    </row>
    <row r="34" spans="1:16">
      <c r="A34" s="12"/>
      <c r="B34" s="25">
        <v>347.1</v>
      </c>
      <c r="C34" s="20" t="s">
        <v>42</v>
      </c>
      <c r="D34" s="46">
        <v>620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620</v>
      </c>
      <c r="O34" s="47">
        <f t="shared" si="2"/>
        <v>0.42263122017723243</v>
      </c>
      <c r="P34" s="9"/>
    </row>
    <row r="35" spans="1:16" ht="15.75">
      <c r="A35" s="29" t="s">
        <v>33</v>
      </c>
      <c r="B35" s="30"/>
      <c r="C35" s="31"/>
      <c r="D35" s="32">
        <f t="shared" ref="D35:M35" si="7">SUM(D36:D41)</f>
        <v>56917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9" si="8">SUM(D35:M35)</f>
        <v>56917</v>
      </c>
      <c r="O35" s="45">
        <f t="shared" si="2"/>
        <v>38.798227675528288</v>
      </c>
      <c r="P35" s="10"/>
    </row>
    <row r="36" spans="1:16">
      <c r="A36" s="13"/>
      <c r="B36" s="39">
        <v>351.1</v>
      </c>
      <c r="C36" s="21" t="s">
        <v>74</v>
      </c>
      <c r="D36" s="46">
        <v>10796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10796</v>
      </c>
      <c r="O36" s="47">
        <f t="shared" si="2"/>
        <v>7.3592365371506476</v>
      </c>
      <c r="P36" s="9"/>
    </row>
    <row r="37" spans="1:16">
      <c r="A37" s="13"/>
      <c r="B37" s="39">
        <v>351.3</v>
      </c>
      <c r="C37" s="21" t="s">
        <v>45</v>
      </c>
      <c r="D37" s="46">
        <v>584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584</v>
      </c>
      <c r="O37" s="47">
        <f t="shared" si="2"/>
        <v>0.39809134287661896</v>
      </c>
      <c r="P37" s="9"/>
    </row>
    <row r="38" spans="1:16">
      <c r="A38" s="13"/>
      <c r="B38" s="39">
        <v>351.5</v>
      </c>
      <c r="C38" s="21" t="s">
        <v>110</v>
      </c>
      <c r="D38" s="46">
        <v>14578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14578</v>
      </c>
      <c r="O38" s="47">
        <f t="shared" si="2"/>
        <v>9.9372869802317663</v>
      </c>
      <c r="P38" s="9"/>
    </row>
    <row r="39" spans="1:16">
      <c r="A39" s="13"/>
      <c r="B39" s="39">
        <v>352</v>
      </c>
      <c r="C39" s="21" t="s">
        <v>104</v>
      </c>
      <c r="D39" s="46">
        <v>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</v>
      </c>
      <c r="O39" s="47">
        <f t="shared" si="2"/>
        <v>8.1799591002044997E-3</v>
      </c>
      <c r="P39" s="9"/>
    </row>
    <row r="40" spans="1:16">
      <c r="A40" s="13"/>
      <c r="B40" s="39">
        <v>354</v>
      </c>
      <c r="C40" s="21" t="s">
        <v>46</v>
      </c>
      <c r="D40" s="46">
        <v>11000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11000</v>
      </c>
      <c r="O40" s="47">
        <f t="shared" si="2"/>
        <v>7.4982958418541239</v>
      </c>
      <c r="P40" s="9"/>
    </row>
    <row r="41" spans="1:16">
      <c r="A41" s="13"/>
      <c r="B41" s="39">
        <v>359</v>
      </c>
      <c r="C41" s="21" t="s">
        <v>111</v>
      </c>
      <c r="D41" s="46">
        <v>19947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19947</v>
      </c>
      <c r="O41" s="47">
        <f t="shared" si="2"/>
        <v>13.597137014314928</v>
      </c>
      <c r="P41" s="9"/>
    </row>
    <row r="42" spans="1:16" ht="15.75">
      <c r="A42" s="29" t="s">
        <v>3</v>
      </c>
      <c r="B42" s="30"/>
      <c r="C42" s="31"/>
      <c r="D42" s="32">
        <f t="shared" ref="D42:M42" si="9">SUM(D43:D46)</f>
        <v>88992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443418</v>
      </c>
      <c r="L42" s="32">
        <f t="shared" si="9"/>
        <v>0</v>
      </c>
      <c r="M42" s="32">
        <f t="shared" si="9"/>
        <v>0</v>
      </c>
      <c r="N42" s="32">
        <f t="shared" si="8"/>
        <v>532410</v>
      </c>
      <c r="O42" s="45">
        <f t="shared" si="2"/>
        <v>362.92433537832312</v>
      </c>
      <c r="P42" s="10"/>
    </row>
    <row r="43" spans="1:16">
      <c r="A43" s="12"/>
      <c r="B43" s="25">
        <v>361.2</v>
      </c>
      <c r="C43" s="20" t="s">
        <v>96</v>
      </c>
      <c r="D43" s="46">
        <v>31776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279948</v>
      </c>
      <c r="L43" s="46">
        <v>0</v>
      </c>
      <c r="M43" s="46">
        <v>0</v>
      </c>
      <c r="N43" s="46">
        <f t="shared" si="8"/>
        <v>311724</v>
      </c>
      <c r="O43" s="47">
        <f t="shared" si="2"/>
        <v>212.49079754601226</v>
      </c>
      <c r="P43" s="9"/>
    </row>
    <row r="44" spans="1:16">
      <c r="A44" s="12"/>
      <c r="B44" s="25">
        <v>366</v>
      </c>
      <c r="C44" s="20" t="s">
        <v>51</v>
      </c>
      <c r="D44" s="46">
        <v>30940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30940</v>
      </c>
      <c r="O44" s="47">
        <f t="shared" si="2"/>
        <v>21.090661213360601</v>
      </c>
      <c r="P44" s="9"/>
    </row>
    <row r="45" spans="1:16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163470</v>
      </c>
      <c r="L45" s="46">
        <v>0</v>
      </c>
      <c r="M45" s="46">
        <v>0</v>
      </c>
      <c r="N45" s="46">
        <f t="shared" si="8"/>
        <v>163470</v>
      </c>
      <c r="O45" s="47">
        <f t="shared" si="2"/>
        <v>111.43149284253579</v>
      </c>
      <c r="P45" s="9"/>
    </row>
    <row r="46" spans="1:16">
      <c r="A46" s="12"/>
      <c r="B46" s="25">
        <v>369.9</v>
      </c>
      <c r="C46" s="20" t="s">
        <v>53</v>
      </c>
      <c r="D46" s="46">
        <v>26276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26276</v>
      </c>
      <c r="O46" s="47">
        <f t="shared" si="2"/>
        <v>17.91138377641445</v>
      </c>
      <c r="P46" s="9"/>
    </row>
    <row r="47" spans="1:16" ht="15.75">
      <c r="A47" s="29" t="s">
        <v>34</v>
      </c>
      <c r="B47" s="30"/>
      <c r="C47" s="31"/>
      <c r="D47" s="32">
        <f t="shared" ref="D47:M47" si="10">SUM(D48:D48)</f>
        <v>0</v>
      </c>
      <c r="E47" s="32">
        <f t="shared" si="10"/>
        <v>43817</v>
      </c>
      <c r="F47" s="32">
        <f t="shared" si="10"/>
        <v>0</v>
      </c>
      <c r="G47" s="32">
        <f t="shared" si="10"/>
        <v>418295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8"/>
        <v>462112</v>
      </c>
      <c r="O47" s="45">
        <f t="shared" si="2"/>
        <v>315.00477164280846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0</v>
      </c>
      <c r="E48" s="46">
        <v>43817</v>
      </c>
      <c r="F48" s="46">
        <v>0</v>
      </c>
      <c r="G48" s="46">
        <v>418295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462112</v>
      </c>
      <c r="O48" s="47">
        <f t="shared" si="2"/>
        <v>315.00477164280846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1">SUM(D5,D12,D18,D26,D35,D42,D47)</f>
        <v>3664110</v>
      </c>
      <c r="E49" s="15">
        <f t="shared" si="11"/>
        <v>134602</v>
      </c>
      <c r="F49" s="15">
        <f t="shared" si="11"/>
        <v>0</v>
      </c>
      <c r="G49" s="15">
        <f t="shared" si="11"/>
        <v>1821548</v>
      </c>
      <c r="H49" s="15">
        <f t="shared" si="11"/>
        <v>0</v>
      </c>
      <c r="I49" s="15">
        <f t="shared" si="11"/>
        <v>0</v>
      </c>
      <c r="J49" s="15">
        <f t="shared" si="11"/>
        <v>0</v>
      </c>
      <c r="K49" s="15">
        <f t="shared" si="11"/>
        <v>443418</v>
      </c>
      <c r="L49" s="15">
        <f t="shared" si="11"/>
        <v>0</v>
      </c>
      <c r="M49" s="15">
        <f t="shared" si="11"/>
        <v>0</v>
      </c>
      <c r="N49" s="15">
        <f t="shared" si="8"/>
        <v>6063678</v>
      </c>
      <c r="O49" s="38">
        <f t="shared" si="2"/>
        <v>4133.3865030674842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119</v>
      </c>
      <c r="M51" s="48"/>
      <c r="N51" s="48"/>
      <c r="O51" s="43">
        <v>1467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2100591</v>
      </c>
      <c r="E5" s="27">
        <f t="shared" si="0"/>
        <v>21518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2122109</v>
      </c>
      <c r="O5" s="33">
        <f t="shared" ref="O5:O50" si="2">(N5/O$52)</f>
        <v>1443.6115646258504</v>
      </c>
      <c r="P5" s="6"/>
    </row>
    <row r="6" spans="1:133">
      <c r="A6" s="12"/>
      <c r="B6" s="25">
        <v>311</v>
      </c>
      <c r="C6" s="20" t="s">
        <v>2</v>
      </c>
      <c r="D6" s="46">
        <v>1585698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1585698</v>
      </c>
      <c r="O6" s="47">
        <f t="shared" si="2"/>
        <v>1078.7061224489796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21518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21518</v>
      </c>
      <c r="O7" s="47">
        <f t="shared" si="2"/>
        <v>14.638095238095238</v>
      </c>
      <c r="P7" s="9"/>
    </row>
    <row r="8" spans="1:133">
      <c r="A8" s="12"/>
      <c r="B8" s="25">
        <v>314.10000000000002</v>
      </c>
      <c r="C8" s="20" t="s">
        <v>12</v>
      </c>
      <c r="D8" s="46">
        <v>304689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304689</v>
      </c>
      <c r="O8" s="47">
        <f t="shared" si="2"/>
        <v>207.27142857142857</v>
      </c>
      <c r="P8" s="9"/>
    </row>
    <row r="9" spans="1:133">
      <c r="A9" s="12"/>
      <c r="B9" s="25">
        <v>314.3</v>
      </c>
      <c r="C9" s="20" t="s">
        <v>13</v>
      </c>
      <c r="D9" s="46">
        <v>62762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62762</v>
      </c>
      <c r="O9" s="47">
        <f t="shared" si="2"/>
        <v>42.695238095238096</v>
      </c>
      <c r="P9" s="9"/>
    </row>
    <row r="10" spans="1:133">
      <c r="A10" s="12"/>
      <c r="B10" s="25">
        <v>314.39999999999998</v>
      </c>
      <c r="C10" s="20" t="s">
        <v>14</v>
      </c>
      <c r="D10" s="46">
        <v>20878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20878</v>
      </c>
      <c r="O10" s="47">
        <f t="shared" si="2"/>
        <v>14.202721088435375</v>
      </c>
      <c r="P10" s="9"/>
    </row>
    <row r="11" spans="1:133">
      <c r="A11" s="12"/>
      <c r="B11" s="25">
        <v>315</v>
      </c>
      <c r="C11" s="20" t="s">
        <v>82</v>
      </c>
      <c r="D11" s="46">
        <v>126564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126564</v>
      </c>
      <c r="O11" s="47">
        <f t="shared" si="2"/>
        <v>86.097959183673467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459096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459096</v>
      </c>
      <c r="O12" s="45">
        <f t="shared" si="2"/>
        <v>312.31020408163266</v>
      </c>
      <c r="P12" s="10"/>
    </row>
    <row r="13" spans="1:133">
      <c r="A13" s="12"/>
      <c r="B13" s="25">
        <v>322</v>
      </c>
      <c r="C13" s="20" t="s">
        <v>0</v>
      </c>
      <c r="D13" s="46">
        <v>175419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175419</v>
      </c>
      <c r="O13" s="47">
        <f t="shared" si="2"/>
        <v>119.33265306122449</v>
      </c>
      <c r="P13" s="9"/>
    </row>
    <row r="14" spans="1:133">
      <c r="A14" s="12"/>
      <c r="B14" s="25">
        <v>323.10000000000002</v>
      </c>
      <c r="C14" s="20" t="s">
        <v>17</v>
      </c>
      <c r="D14" s="46">
        <v>249044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249044</v>
      </c>
      <c r="O14" s="47">
        <f t="shared" si="2"/>
        <v>169.41768707482993</v>
      </c>
      <c r="P14" s="9"/>
    </row>
    <row r="15" spans="1:133">
      <c r="A15" s="12"/>
      <c r="B15" s="25">
        <v>323.39999999999998</v>
      </c>
      <c r="C15" s="20" t="s">
        <v>18</v>
      </c>
      <c r="D15" s="46">
        <v>15850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15850</v>
      </c>
      <c r="O15" s="47">
        <f t="shared" si="2"/>
        <v>10.782312925170068</v>
      </c>
      <c r="P15" s="9"/>
    </row>
    <row r="16" spans="1:133">
      <c r="A16" s="12"/>
      <c r="B16" s="25">
        <v>325.10000000000002</v>
      </c>
      <c r="C16" s="20" t="s">
        <v>109</v>
      </c>
      <c r="D16" s="46">
        <v>16883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16883</v>
      </c>
      <c r="O16" s="47">
        <f t="shared" si="2"/>
        <v>11.485034013605443</v>
      </c>
      <c r="P16" s="9"/>
    </row>
    <row r="17" spans="1:16">
      <c r="A17" s="12"/>
      <c r="B17" s="25">
        <v>329</v>
      </c>
      <c r="C17" s="20" t="s">
        <v>19</v>
      </c>
      <c r="D17" s="46">
        <v>1900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1900</v>
      </c>
      <c r="O17" s="47">
        <f t="shared" si="2"/>
        <v>1.2925170068027212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SUM(D19:D24)</f>
        <v>125529</v>
      </c>
      <c r="E18" s="32">
        <f t="shared" si="4"/>
        <v>58779</v>
      </c>
      <c r="F18" s="32">
        <f t="shared" si="4"/>
        <v>0</v>
      </c>
      <c r="G18" s="32">
        <f t="shared" si="4"/>
        <v>909383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1093691</v>
      </c>
      <c r="O18" s="45">
        <f t="shared" si="2"/>
        <v>744.0074829931973</v>
      </c>
      <c r="P18" s="10"/>
    </row>
    <row r="19" spans="1:16">
      <c r="A19" s="12"/>
      <c r="B19" s="25">
        <v>335.12</v>
      </c>
      <c r="C19" s="20" t="s">
        <v>83</v>
      </c>
      <c r="D19" s="46">
        <v>25706</v>
      </c>
      <c r="E19" s="46">
        <v>7949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33655</v>
      </c>
      <c r="O19" s="47">
        <f t="shared" si="2"/>
        <v>22.894557823129251</v>
      </c>
      <c r="P19" s="9"/>
    </row>
    <row r="20" spans="1:16">
      <c r="A20" s="12"/>
      <c r="B20" s="25">
        <v>335.15</v>
      </c>
      <c r="C20" s="20" t="s">
        <v>84</v>
      </c>
      <c r="D20" s="46">
        <v>2888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2888</v>
      </c>
      <c r="O20" s="47">
        <f t="shared" si="2"/>
        <v>1.9646258503401361</v>
      </c>
      <c r="P20" s="9"/>
    </row>
    <row r="21" spans="1:16">
      <c r="A21" s="12"/>
      <c r="B21" s="25">
        <v>335.18</v>
      </c>
      <c r="C21" s="20" t="s">
        <v>85</v>
      </c>
      <c r="D21" s="46">
        <v>95878</v>
      </c>
      <c r="E21" s="46">
        <v>0</v>
      </c>
      <c r="F21" s="46">
        <v>0</v>
      </c>
      <c r="G21" s="46">
        <v>190353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286231</v>
      </c>
      <c r="O21" s="47">
        <f t="shared" si="2"/>
        <v>194.71496598639456</v>
      </c>
      <c r="P21" s="9"/>
    </row>
    <row r="22" spans="1:16">
      <c r="A22" s="12"/>
      <c r="B22" s="25">
        <v>335.49</v>
      </c>
      <c r="C22" s="20" t="s">
        <v>27</v>
      </c>
      <c r="D22" s="46">
        <v>0</v>
      </c>
      <c r="E22" s="46">
        <v>50830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50830</v>
      </c>
      <c r="O22" s="47">
        <f t="shared" si="2"/>
        <v>34.57823129251701</v>
      </c>
      <c r="P22" s="9"/>
    </row>
    <row r="23" spans="1:16">
      <c r="A23" s="12"/>
      <c r="B23" s="25">
        <v>337.3</v>
      </c>
      <c r="C23" s="20" t="s">
        <v>71</v>
      </c>
      <c r="D23" s="46">
        <v>1057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1057</v>
      </c>
      <c r="O23" s="47">
        <f t="shared" si="2"/>
        <v>0.71904761904761905</v>
      </c>
      <c r="P23" s="9"/>
    </row>
    <row r="24" spans="1:16">
      <c r="A24" s="12"/>
      <c r="B24" s="25">
        <v>337.9</v>
      </c>
      <c r="C24" s="20" t="s">
        <v>100</v>
      </c>
      <c r="D24" s="46">
        <v>0</v>
      </c>
      <c r="E24" s="46">
        <v>0</v>
      </c>
      <c r="F24" s="46">
        <v>0</v>
      </c>
      <c r="G24" s="46">
        <v>719030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719030</v>
      </c>
      <c r="O24" s="47">
        <f t="shared" si="2"/>
        <v>489.13605442176873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SUM(D26:D33)</f>
        <v>520751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520751</v>
      </c>
      <c r="O25" s="45">
        <f t="shared" si="2"/>
        <v>354.25238095238097</v>
      </c>
      <c r="P25" s="10"/>
    </row>
    <row r="26" spans="1:16">
      <c r="A26" s="12"/>
      <c r="B26" s="25">
        <v>341.3</v>
      </c>
      <c r="C26" s="20" t="s">
        <v>86</v>
      </c>
      <c r="D26" s="46">
        <v>341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341</v>
      </c>
      <c r="O26" s="47">
        <f t="shared" si="2"/>
        <v>0.23197278911564626</v>
      </c>
      <c r="P26" s="9"/>
    </row>
    <row r="27" spans="1:16">
      <c r="A27" s="12"/>
      <c r="B27" s="25">
        <v>342.1</v>
      </c>
      <c r="C27" s="20" t="s">
        <v>37</v>
      </c>
      <c r="D27" s="46">
        <v>425090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425090</v>
      </c>
      <c r="O27" s="47">
        <f t="shared" si="2"/>
        <v>289.17687074829934</v>
      </c>
      <c r="P27" s="9"/>
    </row>
    <row r="28" spans="1:16">
      <c r="A28" s="12"/>
      <c r="B28" s="25">
        <v>342.4</v>
      </c>
      <c r="C28" s="20" t="s">
        <v>103</v>
      </c>
      <c r="D28" s="46">
        <v>10922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10922</v>
      </c>
      <c r="O28" s="47">
        <f t="shared" si="2"/>
        <v>7.4299319727891158</v>
      </c>
      <c r="P28" s="9"/>
    </row>
    <row r="29" spans="1:16">
      <c r="A29" s="12"/>
      <c r="B29" s="25">
        <v>342.9</v>
      </c>
      <c r="C29" s="20" t="s">
        <v>38</v>
      </c>
      <c r="D29" s="46">
        <v>9600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9600</v>
      </c>
      <c r="O29" s="47">
        <f t="shared" si="2"/>
        <v>6.5306122448979593</v>
      </c>
      <c r="P29" s="9"/>
    </row>
    <row r="30" spans="1:16">
      <c r="A30" s="12"/>
      <c r="B30" s="25">
        <v>343.7</v>
      </c>
      <c r="C30" s="20" t="s">
        <v>39</v>
      </c>
      <c r="D30" s="46">
        <v>16876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16876</v>
      </c>
      <c r="O30" s="47">
        <f t="shared" si="2"/>
        <v>11.480272108843538</v>
      </c>
      <c r="P30" s="9"/>
    </row>
    <row r="31" spans="1:16">
      <c r="A31" s="12"/>
      <c r="B31" s="25">
        <v>343.9</v>
      </c>
      <c r="C31" s="20" t="s">
        <v>40</v>
      </c>
      <c r="D31" s="46">
        <v>4185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4185</v>
      </c>
      <c r="O31" s="47">
        <f t="shared" si="2"/>
        <v>2.8469387755102042</v>
      </c>
      <c r="P31" s="9"/>
    </row>
    <row r="32" spans="1:16">
      <c r="A32" s="12"/>
      <c r="B32" s="25">
        <v>344.5</v>
      </c>
      <c r="C32" s="20" t="s">
        <v>88</v>
      </c>
      <c r="D32" s="46">
        <v>52566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52566</v>
      </c>
      <c r="O32" s="47">
        <f t="shared" si="2"/>
        <v>35.759183673469387</v>
      </c>
      <c r="P32" s="9"/>
    </row>
    <row r="33" spans="1:16">
      <c r="A33" s="12"/>
      <c r="B33" s="25">
        <v>347.1</v>
      </c>
      <c r="C33" s="20" t="s">
        <v>42</v>
      </c>
      <c r="D33" s="46">
        <v>1171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1171</v>
      </c>
      <c r="O33" s="47">
        <f t="shared" si="2"/>
        <v>0.79659863945578235</v>
      </c>
      <c r="P33" s="9"/>
    </row>
    <row r="34" spans="1:16" ht="15.75">
      <c r="A34" s="29" t="s">
        <v>33</v>
      </c>
      <c r="B34" s="30"/>
      <c r="C34" s="31"/>
      <c r="D34" s="32">
        <f t="shared" ref="D34:M34" si="7">SUM(D35:D39)</f>
        <v>42978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0" si="8">SUM(D34:M34)</f>
        <v>42978</v>
      </c>
      <c r="O34" s="45">
        <f t="shared" si="2"/>
        <v>29.236734693877551</v>
      </c>
      <c r="P34" s="10"/>
    </row>
    <row r="35" spans="1:16">
      <c r="A35" s="13"/>
      <c r="B35" s="39">
        <v>351.1</v>
      </c>
      <c r="C35" s="21" t="s">
        <v>74</v>
      </c>
      <c r="D35" s="46">
        <v>13133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13133</v>
      </c>
      <c r="O35" s="47">
        <f t="shared" si="2"/>
        <v>8.9340136054421766</v>
      </c>
      <c r="P35" s="9"/>
    </row>
    <row r="36" spans="1:16">
      <c r="A36" s="13"/>
      <c r="B36" s="39">
        <v>351.3</v>
      </c>
      <c r="C36" s="21" t="s">
        <v>45</v>
      </c>
      <c r="D36" s="46">
        <v>985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985</v>
      </c>
      <c r="O36" s="47">
        <f t="shared" si="2"/>
        <v>0.67006802721088432</v>
      </c>
      <c r="P36" s="9"/>
    </row>
    <row r="37" spans="1:16">
      <c r="A37" s="13"/>
      <c r="B37" s="39">
        <v>351.5</v>
      </c>
      <c r="C37" s="21" t="s">
        <v>110</v>
      </c>
      <c r="D37" s="46">
        <v>9464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9464</v>
      </c>
      <c r="O37" s="47">
        <f t="shared" si="2"/>
        <v>6.4380952380952383</v>
      </c>
      <c r="P37" s="9"/>
    </row>
    <row r="38" spans="1:16">
      <c r="A38" s="13"/>
      <c r="B38" s="39">
        <v>352</v>
      </c>
      <c r="C38" s="21" t="s">
        <v>104</v>
      </c>
      <c r="D38" s="46">
        <v>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</v>
      </c>
      <c r="O38" s="47">
        <f t="shared" si="2"/>
        <v>1.7006802721088437E-2</v>
      </c>
      <c r="P38" s="9"/>
    </row>
    <row r="39" spans="1:16">
      <c r="A39" s="13"/>
      <c r="B39" s="39">
        <v>359</v>
      </c>
      <c r="C39" s="21" t="s">
        <v>111</v>
      </c>
      <c r="D39" s="46">
        <v>19371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19371</v>
      </c>
      <c r="O39" s="47">
        <f t="shared" si="2"/>
        <v>13.177551020408163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SUM(D41:D46)</f>
        <v>83759</v>
      </c>
      <c r="E40" s="32">
        <f t="shared" si="9"/>
        <v>0</v>
      </c>
      <c r="F40" s="32">
        <f t="shared" si="9"/>
        <v>0</v>
      </c>
      <c r="G40" s="32">
        <f t="shared" si="9"/>
        <v>1542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509013</v>
      </c>
      <c r="L40" s="32">
        <f t="shared" si="9"/>
        <v>0</v>
      </c>
      <c r="M40" s="32">
        <f t="shared" si="9"/>
        <v>0</v>
      </c>
      <c r="N40" s="32">
        <f t="shared" si="8"/>
        <v>594314</v>
      </c>
      <c r="O40" s="45">
        <f t="shared" si="2"/>
        <v>404.29523809523812</v>
      </c>
      <c r="P40" s="10"/>
    </row>
    <row r="41" spans="1:16">
      <c r="A41" s="12"/>
      <c r="B41" s="25">
        <v>361.2</v>
      </c>
      <c r="C41" s="20" t="s">
        <v>96</v>
      </c>
      <c r="D41" s="46">
        <v>13959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393030</v>
      </c>
      <c r="L41" s="46">
        <v>0</v>
      </c>
      <c r="M41" s="46">
        <v>0</v>
      </c>
      <c r="N41" s="46">
        <f t="shared" ref="N41:N46" si="10">SUM(D41:M41)</f>
        <v>406989</v>
      </c>
      <c r="O41" s="47">
        <f t="shared" si="2"/>
        <v>276.86326530612246</v>
      </c>
      <c r="P41" s="9"/>
    </row>
    <row r="42" spans="1:16">
      <c r="A42" s="12"/>
      <c r="B42" s="25">
        <v>362</v>
      </c>
      <c r="C42" s="20" t="s">
        <v>50</v>
      </c>
      <c r="D42" s="46">
        <v>949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949</v>
      </c>
      <c r="O42" s="47">
        <f t="shared" si="2"/>
        <v>0.64557823129251701</v>
      </c>
      <c r="P42" s="9"/>
    </row>
    <row r="43" spans="1:16">
      <c r="A43" s="12"/>
      <c r="B43" s="25">
        <v>364</v>
      </c>
      <c r="C43" s="20" t="s">
        <v>90</v>
      </c>
      <c r="D43" s="46">
        <v>18800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18800</v>
      </c>
      <c r="O43" s="47">
        <f t="shared" si="2"/>
        <v>12.789115646258503</v>
      </c>
      <c r="P43" s="9"/>
    </row>
    <row r="44" spans="1:16">
      <c r="A44" s="12"/>
      <c r="B44" s="25">
        <v>366</v>
      </c>
      <c r="C44" s="20" t="s">
        <v>51</v>
      </c>
      <c r="D44" s="46">
        <v>31876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31876</v>
      </c>
      <c r="O44" s="47">
        <f t="shared" si="2"/>
        <v>21.684353741496597</v>
      </c>
      <c r="P44" s="9"/>
    </row>
    <row r="45" spans="1:16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115983</v>
      </c>
      <c r="L45" s="46">
        <v>0</v>
      </c>
      <c r="M45" s="46">
        <v>0</v>
      </c>
      <c r="N45" s="46">
        <f t="shared" si="10"/>
        <v>115983</v>
      </c>
      <c r="O45" s="47">
        <f t="shared" si="2"/>
        <v>78.900000000000006</v>
      </c>
      <c r="P45" s="9"/>
    </row>
    <row r="46" spans="1:16">
      <c r="A46" s="12"/>
      <c r="B46" s="25">
        <v>369.9</v>
      </c>
      <c r="C46" s="20" t="s">
        <v>53</v>
      </c>
      <c r="D46" s="46">
        <v>18175</v>
      </c>
      <c r="E46" s="46">
        <v>0</v>
      </c>
      <c r="F46" s="46">
        <v>0</v>
      </c>
      <c r="G46" s="46">
        <v>1542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19717</v>
      </c>
      <c r="O46" s="47">
        <f t="shared" si="2"/>
        <v>13.412925170068027</v>
      </c>
      <c r="P46" s="9"/>
    </row>
    <row r="47" spans="1:16" ht="15.75">
      <c r="A47" s="29" t="s">
        <v>34</v>
      </c>
      <c r="B47" s="30"/>
      <c r="C47" s="31"/>
      <c r="D47" s="32">
        <f t="shared" ref="D47:M47" si="11">SUM(D48:D49)</f>
        <v>0</v>
      </c>
      <c r="E47" s="32">
        <f t="shared" si="11"/>
        <v>43130</v>
      </c>
      <c r="F47" s="32">
        <f t="shared" si="11"/>
        <v>0</v>
      </c>
      <c r="G47" s="32">
        <f t="shared" si="11"/>
        <v>587789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630919</v>
      </c>
      <c r="O47" s="45">
        <f t="shared" si="2"/>
        <v>429.19659863945577</v>
      </c>
      <c r="P47" s="9"/>
    </row>
    <row r="48" spans="1:16">
      <c r="A48" s="12"/>
      <c r="B48" s="25">
        <v>381</v>
      </c>
      <c r="C48" s="20" t="s">
        <v>54</v>
      </c>
      <c r="D48" s="46">
        <v>0</v>
      </c>
      <c r="E48" s="46">
        <v>43130</v>
      </c>
      <c r="F48" s="46">
        <v>0</v>
      </c>
      <c r="G48" s="46">
        <v>392179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435309</v>
      </c>
      <c r="O48" s="47">
        <f t="shared" si="2"/>
        <v>296.12857142857143</v>
      </c>
      <c r="P48" s="9"/>
    </row>
    <row r="49" spans="1:119" ht="15.75" thickBot="1">
      <c r="A49" s="12"/>
      <c r="B49" s="25">
        <v>383</v>
      </c>
      <c r="C49" s="20" t="s">
        <v>116</v>
      </c>
      <c r="D49" s="46">
        <v>0</v>
      </c>
      <c r="E49" s="46">
        <v>0</v>
      </c>
      <c r="F49" s="46">
        <v>0</v>
      </c>
      <c r="G49" s="46">
        <v>195610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195610</v>
      </c>
      <c r="O49" s="47">
        <f t="shared" si="2"/>
        <v>133.06802721088437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2">SUM(D5,D12,D18,D25,D34,D40,D47)</f>
        <v>3332704</v>
      </c>
      <c r="E50" s="15">
        <f t="shared" si="12"/>
        <v>123427</v>
      </c>
      <c r="F50" s="15">
        <f t="shared" si="12"/>
        <v>0</v>
      </c>
      <c r="G50" s="15">
        <f t="shared" si="12"/>
        <v>1498714</v>
      </c>
      <c r="H50" s="15">
        <f t="shared" si="12"/>
        <v>0</v>
      </c>
      <c r="I50" s="15">
        <f t="shared" si="12"/>
        <v>0</v>
      </c>
      <c r="J50" s="15">
        <f t="shared" si="12"/>
        <v>0</v>
      </c>
      <c r="K50" s="15">
        <f t="shared" si="12"/>
        <v>509013</v>
      </c>
      <c r="L50" s="15">
        <f t="shared" si="12"/>
        <v>0</v>
      </c>
      <c r="M50" s="15">
        <f t="shared" si="12"/>
        <v>0</v>
      </c>
      <c r="N50" s="15">
        <f>SUM(D50:M50)</f>
        <v>5463858</v>
      </c>
      <c r="O50" s="38">
        <f t="shared" si="2"/>
        <v>3716.9102040816329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117</v>
      </c>
      <c r="M52" s="48"/>
      <c r="N52" s="48"/>
      <c r="O52" s="43">
        <v>1470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68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1976740</v>
      </c>
      <c r="E5" s="27">
        <f t="shared" si="0"/>
        <v>24943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2001683</v>
      </c>
      <c r="O5" s="33">
        <f t="shared" ref="O5:O50" si="2">(N5/O$52)</f>
        <v>1378.5695592286502</v>
      </c>
      <c r="P5" s="6"/>
    </row>
    <row r="6" spans="1:133">
      <c r="A6" s="12"/>
      <c r="B6" s="25">
        <v>311</v>
      </c>
      <c r="C6" s="20" t="s">
        <v>2</v>
      </c>
      <c r="D6" s="46">
        <v>1463462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1463462</v>
      </c>
      <c r="O6" s="47">
        <f t="shared" si="2"/>
        <v>1007.8939393939394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24943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24943</v>
      </c>
      <c r="O7" s="47">
        <f t="shared" si="2"/>
        <v>17.178374655647382</v>
      </c>
      <c r="P7" s="9"/>
    </row>
    <row r="8" spans="1:133">
      <c r="A8" s="12"/>
      <c r="B8" s="25">
        <v>314.10000000000002</v>
      </c>
      <c r="C8" s="20" t="s">
        <v>12</v>
      </c>
      <c r="D8" s="46">
        <v>296879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296879</v>
      </c>
      <c r="O8" s="47">
        <f t="shared" si="2"/>
        <v>204.46212121212122</v>
      </c>
      <c r="P8" s="9"/>
    </row>
    <row r="9" spans="1:133">
      <c r="A9" s="12"/>
      <c r="B9" s="25">
        <v>314.3</v>
      </c>
      <c r="C9" s="20" t="s">
        <v>13</v>
      </c>
      <c r="D9" s="46">
        <v>68898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68898</v>
      </c>
      <c r="O9" s="47">
        <f t="shared" si="2"/>
        <v>47.450413223140494</v>
      </c>
      <c r="P9" s="9"/>
    </row>
    <row r="10" spans="1:133">
      <c r="A10" s="12"/>
      <c r="B10" s="25">
        <v>314.39999999999998</v>
      </c>
      <c r="C10" s="20" t="s">
        <v>14</v>
      </c>
      <c r="D10" s="46">
        <v>18143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18143</v>
      </c>
      <c r="O10" s="47">
        <f t="shared" si="2"/>
        <v>12.495179063360881</v>
      </c>
      <c r="P10" s="9"/>
    </row>
    <row r="11" spans="1:133">
      <c r="A11" s="12"/>
      <c r="B11" s="25">
        <v>315</v>
      </c>
      <c r="C11" s="20" t="s">
        <v>82</v>
      </c>
      <c r="D11" s="46">
        <v>129358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129358</v>
      </c>
      <c r="O11" s="47">
        <f t="shared" si="2"/>
        <v>89.089531680440771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451058</v>
      </c>
      <c r="E12" s="32">
        <f t="shared" si="3"/>
        <v>10518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461576</v>
      </c>
      <c r="O12" s="45">
        <f t="shared" si="2"/>
        <v>317.88980716253445</v>
      </c>
      <c r="P12" s="10"/>
    </row>
    <row r="13" spans="1:133">
      <c r="A13" s="12"/>
      <c r="B13" s="25">
        <v>322</v>
      </c>
      <c r="C13" s="20" t="s">
        <v>0</v>
      </c>
      <c r="D13" s="46">
        <v>196628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196628</v>
      </c>
      <c r="O13" s="47">
        <f t="shared" si="2"/>
        <v>135.41873278236915</v>
      </c>
      <c r="P13" s="9"/>
    </row>
    <row r="14" spans="1:133">
      <c r="A14" s="12"/>
      <c r="B14" s="25">
        <v>323.10000000000002</v>
      </c>
      <c r="C14" s="20" t="s">
        <v>17</v>
      </c>
      <c r="D14" s="46">
        <v>234589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234589</v>
      </c>
      <c r="O14" s="47">
        <f t="shared" si="2"/>
        <v>161.56267217630855</v>
      </c>
      <c r="P14" s="9"/>
    </row>
    <row r="15" spans="1:133">
      <c r="A15" s="12"/>
      <c r="B15" s="25">
        <v>323.39999999999998</v>
      </c>
      <c r="C15" s="20" t="s">
        <v>18</v>
      </c>
      <c r="D15" s="46">
        <v>14850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14850</v>
      </c>
      <c r="O15" s="47">
        <f t="shared" si="2"/>
        <v>10.227272727272727</v>
      </c>
      <c r="P15" s="9"/>
    </row>
    <row r="16" spans="1:133">
      <c r="A16" s="12"/>
      <c r="B16" s="25">
        <v>324.11</v>
      </c>
      <c r="C16" s="20" t="s">
        <v>107</v>
      </c>
      <c r="D16" s="46">
        <v>0</v>
      </c>
      <c r="E16" s="46">
        <v>10518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10518</v>
      </c>
      <c r="O16" s="47">
        <f t="shared" si="2"/>
        <v>7.2438016528925617</v>
      </c>
      <c r="P16" s="9"/>
    </row>
    <row r="17" spans="1:16">
      <c r="A17" s="12"/>
      <c r="B17" s="25">
        <v>324.70999999999998</v>
      </c>
      <c r="C17" s="20" t="s">
        <v>108</v>
      </c>
      <c r="D17" s="46">
        <v>876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876</v>
      </c>
      <c r="O17" s="47">
        <f t="shared" si="2"/>
        <v>0.60330578512396693</v>
      </c>
      <c r="P17" s="9"/>
    </row>
    <row r="18" spans="1:16">
      <c r="A18" s="12"/>
      <c r="B18" s="25">
        <v>325.10000000000002</v>
      </c>
      <c r="C18" s="20" t="s">
        <v>109</v>
      </c>
      <c r="D18" s="46">
        <v>3265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3265</v>
      </c>
      <c r="O18" s="47">
        <f t="shared" si="2"/>
        <v>2.2486225895316805</v>
      </c>
      <c r="P18" s="9"/>
    </row>
    <row r="19" spans="1:16">
      <c r="A19" s="12"/>
      <c r="B19" s="25">
        <v>329</v>
      </c>
      <c r="C19" s="20" t="s">
        <v>19</v>
      </c>
      <c r="D19" s="46">
        <v>850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850</v>
      </c>
      <c r="O19" s="47">
        <f t="shared" si="2"/>
        <v>0.58539944903581265</v>
      </c>
      <c r="P19" s="9"/>
    </row>
    <row r="20" spans="1:16" ht="15.75">
      <c r="A20" s="29" t="s">
        <v>22</v>
      </c>
      <c r="B20" s="30"/>
      <c r="C20" s="31"/>
      <c r="D20" s="32">
        <f t="shared" ref="D20:M20" si="4">SUM(D21:D26)</f>
        <v>119276</v>
      </c>
      <c r="E20" s="32">
        <f t="shared" si="4"/>
        <v>57190</v>
      </c>
      <c r="F20" s="32">
        <f t="shared" si="4"/>
        <v>0</v>
      </c>
      <c r="G20" s="32">
        <f t="shared" si="4"/>
        <v>980462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1156928</v>
      </c>
      <c r="O20" s="45">
        <f t="shared" si="2"/>
        <v>796.78236914600552</v>
      </c>
      <c r="P20" s="10"/>
    </row>
    <row r="21" spans="1:16">
      <c r="A21" s="12"/>
      <c r="B21" s="25">
        <v>335.12</v>
      </c>
      <c r="C21" s="20" t="s">
        <v>83</v>
      </c>
      <c r="D21" s="46">
        <v>25059</v>
      </c>
      <c r="E21" s="46">
        <v>7800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32859</v>
      </c>
      <c r="O21" s="47">
        <f t="shared" si="2"/>
        <v>22.630165289256198</v>
      </c>
      <c r="P21" s="9"/>
    </row>
    <row r="22" spans="1:16">
      <c r="A22" s="12"/>
      <c r="B22" s="25">
        <v>335.15</v>
      </c>
      <c r="C22" s="20" t="s">
        <v>84</v>
      </c>
      <c r="D22" s="46">
        <v>2888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2888</v>
      </c>
      <c r="O22" s="47">
        <f t="shared" si="2"/>
        <v>1.9889807162534436</v>
      </c>
      <c r="P22" s="9"/>
    </row>
    <row r="23" spans="1:16">
      <c r="A23" s="12"/>
      <c r="B23" s="25">
        <v>335.18</v>
      </c>
      <c r="C23" s="20" t="s">
        <v>85</v>
      </c>
      <c r="D23" s="46">
        <v>90267</v>
      </c>
      <c r="E23" s="46">
        <v>0</v>
      </c>
      <c r="F23" s="46">
        <v>0</v>
      </c>
      <c r="G23" s="46">
        <v>178788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269055</v>
      </c>
      <c r="O23" s="47">
        <f t="shared" si="2"/>
        <v>185.29958677685951</v>
      </c>
      <c r="P23" s="9"/>
    </row>
    <row r="24" spans="1:16">
      <c r="A24" s="12"/>
      <c r="B24" s="25">
        <v>335.49</v>
      </c>
      <c r="C24" s="20" t="s">
        <v>27</v>
      </c>
      <c r="D24" s="46">
        <v>0</v>
      </c>
      <c r="E24" s="46">
        <v>49390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49390</v>
      </c>
      <c r="O24" s="47">
        <f t="shared" si="2"/>
        <v>34.015151515151516</v>
      </c>
      <c r="P24" s="9"/>
    </row>
    <row r="25" spans="1:16">
      <c r="A25" s="12"/>
      <c r="B25" s="25">
        <v>337.3</v>
      </c>
      <c r="C25" s="20" t="s">
        <v>71</v>
      </c>
      <c r="D25" s="46">
        <v>1062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1062</v>
      </c>
      <c r="O25" s="47">
        <f t="shared" si="2"/>
        <v>0.73140495867768596</v>
      </c>
      <c r="P25" s="9"/>
    </row>
    <row r="26" spans="1:16">
      <c r="A26" s="12"/>
      <c r="B26" s="25">
        <v>337.9</v>
      </c>
      <c r="C26" s="20" t="s">
        <v>100</v>
      </c>
      <c r="D26" s="46">
        <v>0</v>
      </c>
      <c r="E26" s="46">
        <v>0</v>
      </c>
      <c r="F26" s="46">
        <v>0</v>
      </c>
      <c r="G26" s="46">
        <v>801674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801674</v>
      </c>
      <c r="O26" s="47">
        <f t="shared" si="2"/>
        <v>552.1170798898072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SUM(D28:D35)</f>
        <v>506916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506916</v>
      </c>
      <c r="O27" s="45">
        <f t="shared" si="2"/>
        <v>349.11570247933884</v>
      </c>
      <c r="P27" s="10"/>
    </row>
    <row r="28" spans="1:16">
      <c r="A28" s="12"/>
      <c r="B28" s="25">
        <v>341.3</v>
      </c>
      <c r="C28" s="20" t="s">
        <v>86</v>
      </c>
      <c r="D28" s="46">
        <v>988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988</v>
      </c>
      <c r="O28" s="47">
        <f t="shared" si="2"/>
        <v>0.68044077134986225</v>
      </c>
      <c r="P28" s="9"/>
    </row>
    <row r="29" spans="1:16">
      <c r="A29" s="12"/>
      <c r="B29" s="25">
        <v>342.1</v>
      </c>
      <c r="C29" s="20" t="s">
        <v>37</v>
      </c>
      <c r="D29" s="46">
        <v>418478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418478</v>
      </c>
      <c r="O29" s="47">
        <f t="shared" si="2"/>
        <v>288.20798898071627</v>
      </c>
      <c r="P29" s="9"/>
    </row>
    <row r="30" spans="1:16">
      <c r="A30" s="12"/>
      <c r="B30" s="25">
        <v>342.4</v>
      </c>
      <c r="C30" s="20" t="s">
        <v>103</v>
      </c>
      <c r="D30" s="46">
        <v>16378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16378</v>
      </c>
      <c r="O30" s="47">
        <f t="shared" si="2"/>
        <v>11.27961432506887</v>
      </c>
      <c r="P30" s="9"/>
    </row>
    <row r="31" spans="1:16">
      <c r="A31" s="12"/>
      <c r="B31" s="25">
        <v>342.9</v>
      </c>
      <c r="C31" s="20" t="s">
        <v>38</v>
      </c>
      <c r="D31" s="46">
        <v>9600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9600</v>
      </c>
      <c r="O31" s="47">
        <f t="shared" si="2"/>
        <v>6.6115702479338845</v>
      </c>
      <c r="P31" s="9"/>
    </row>
    <row r="32" spans="1:16">
      <c r="A32" s="12"/>
      <c r="B32" s="25">
        <v>343.7</v>
      </c>
      <c r="C32" s="20" t="s">
        <v>39</v>
      </c>
      <c r="D32" s="46">
        <v>17787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17787</v>
      </c>
      <c r="O32" s="47">
        <f t="shared" si="2"/>
        <v>12.25</v>
      </c>
      <c r="P32" s="9"/>
    </row>
    <row r="33" spans="1:16">
      <c r="A33" s="12"/>
      <c r="B33" s="25">
        <v>343.9</v>
      </c>
      <c r="C33" s="20" t="s">
        <v>40</v>
      </c>
      <c r="D33" s="46">
        <v>1845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1845</v>
      </c>
      <c r="O33" s="47">
        <f t="shared" si="2"/>
        <v>1.2706611570247934</v>
      </c>
      <c r="P33" s="9"/>
    </row>
    <row r="34" spans="1:16">
      <c r="A34" s="12"/>
      <c r="B34" s="25">
        <v>344.5</v>
      </c>
      <c r="C34" s="20" t="s">
        <v>88</v>
      </c>
      <c r="D34" s="46">
        <v>40466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40466</v>
      </c>
      <c r="O34" s="47">
        <f t="shared" si="2"/>
        <v>27.869146005509641</v>
      </c>
      <c r="P34" s="9"/>
    </row>
    <row r="35" spans="1:16">
      <c r="A35" s="12"/>
      <c r="B35" s="25">
        <v>347.1</v>
      </c>
      <c r="C35" s="20" t="s">
        <v>42</v>
      </c>
      <c r="D35" s="46">
        <v>1374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1374</v>
      </c>
      <c r="O35" s="47">
        <f t="shared" si="2"/>
        <v>0.94628099173553715</v>
      </c>
      <c r="P35" s="9"/>
    </row>
    <row r="36" spans="1:16" ht="15.75">
      <c r="A36" s="29" t="s">
        <v>33</v>
      </c>
      <c r="B36" s="30"/>
      <c r="C36" s="31"/>
      <c r="D36" s="32">
        <f t="shared" ref="D36:M36" si="7">SUM(D37:D41)</f>
        <v>45153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50" si="8">SUM(D36:M36)</f>
        <v>45153</v>
      </c>
      <c r="O36" s="45">
        <f t="shared" si="2"/>
        <v>31.097107438016529</v>
      </c>
      <c r="P36" s="10"/>
    </row>
    <row r="37" spans="1:16">
      <c r="A37" s="13"/>
      <c r="B37" s="39">
        <v>351.1</v>
      </c>
      <c r="C37" s="21" t="s">
        <v>74</v>
      </c>
      <c r="D37" s="46">
        <v>16178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16178</v>
      </c>
      <c r="O37" s="47">
        <f t="shared" si="2"/>
        <v>11.141873278236915</v>
      </c>
      <c r="P37" s="9"/>
    </row>
    <row r="38" spans="1:16">
      <c r="A38" s="13"/>
      <c r="B38" s="39">
        <v>351.3</v>
      </c>
      <c r="C38" s="21" t="s">
        <v>45</v>
      </c>
      <c r="D38" s="46">
        <v>6175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6175</v>
      </c>
      <c r="O38" s="47">
        <f t="shared" si="2"/>
        <v>4.252754820936639</v>
      </c>
      <c r="P38" s="9"/>
    </row>
    <row r="39" spans="1:16">
      <c r="A39" s="13"/>
      <c r="B39" s="39">
        <v>351.5</v>
      </c>
      <c r="C39" s="21" t="s">
        <v>110</v>
      </c>
      <c r="D39" s="46">
        <v>4881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4881</v>
      </c>
      <c r="O39" s="47">
        <f t="shared" si="2"/>
        <v>3.3615702479338845</v>
      </c>
      <c r="P39" s="9"/>
    </row>
    <row r="40" spans="1:16">
      <c r="A40" s="13"/>
      <c r="B40" s="39">
        <v>352</v>
      </c>
      <c r="C40" s="21" t="s">
        <v>104</v>
      </c>
      <c r="D40" s="46">
        <v>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</v>
      </c>
      <c r="O40" s="47">
        <f t="shared" si="2"/>
        <v>2.4104683195592287E-2</v>
      </c>
      <c r="P40" s="9"/>
    </row>
    <row r="41" spans="1:16">
      <c r="A41" s="13"/>
      <c r="B41" s="39">
        <v>359</v>
      </c>
      <c r="C41" s="21" t="s">
        <v>111</v>
      </c>
      <c r="D41" s="46">
        <v>17884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17884</v>
      </c>
      <c r="O41" s="47">
        <f t="shared" si="2"/>
        <v>12.316804407713498</v>
      </c>
      <c r="P41" s="9"/>
    </row>
    <row r="42" spans="1:16" ht="15.75">
      <c r="A42" s="29" t="s">
        <v>3</v>
      </c>
      <c r="B42" s="30"/>
      <c r="C42" s="31"/>
      <c r="D42" s="32">
        <f t="shared" ref="D42:M42" si="9">SUM(D43:D47)</f>
        <v>132928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544641</v>
      </c>
      <c r="L42" s="32">
        <f t="shared" si="9"/>
        <v>0</v>
      </c>
      <c r="M42" s="32">
        <f t="shared" si="9"/>
        <v>0</v>
      </c>
      <c r="N42" s="32">
        <f t="shared" si="8"/>
        <v>677569</v>
      </c>
      <c r="O42" s="45">
        <f t="shared" si="2"/>
        <v>466.64531680440774</v>
      </c>
      <c r="P42" s="10"/>
    </row>
    <row r="43" spans="1:16">
      <c r="A43" s="12"/>
      <c r="B43" s="25">
        <v>361.2</v>
      </c>
      <c r="C43" s="20" t="s">
        <v>96</v>
      </c>
      <c r="D43" s="46">
        <v>7994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400598</v>
      </c>
      <c r="L43" s="46">
        <v>0</v>
      </c>
      <c r="M43" s="46">
        <v>0</v>
      </c>
      <c r="N43" s="46">
        <f t="shared" si="8"/>
        <v>408592</v>
      </c>
      <c r="O43" s="47">
        <f t="shared" si="2"/>
        <v>281.39944903581267</v>
      </c>
      <c r="P43" s="9"/>
    </row>
    <row r="44" spans="1:16">
      <c r="A44" s="12"/>
      <c r="B44" s="25">
        <v>362</v>
      </c>
      <c r="C44" s="20" t="s">
        <v>50</v>
      </c>
      <c r="D44" s="46">
        <v>658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658</v>
      </c>
      <c r="O44" s="47">
        <f t="shared" si="2"/>
        <v>0.45316804407713501</v>
      </c>
      <c r="P44" s="9"/>
    </row>
    <row r="45" spans="1:16">
      <c r="A45" s="12"/>
      <c r="B45" s="25">
        <v>366</v>
      </c>
      <c r="C45" s="20" t="s">
        <v>51</v>
      </c>
      <c r="D45" s="46">
        <v>25052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25052</v>
      </c>
      <c r="O45" s="47">
        <f t="shared" si="2"/>
        <v>17.253443526170798</v>
      </c>
      <c r="P45" s="9"/>
    </row>
    <row r="46" spans="1:16">
      <c r="A46" s="12"/>
      <c r="B46" s="25">
        <v>368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144043</v>
      </c>
      <c r="L46" s="46">
        <v>0</v>
      </c>
      <c r="M46" s="46">
        <v>0</v>
      </c>
      <c r="N46" s="46">
        <f t="shared" si="8"/>
        <v>144043</v>
      </c>
      <c r="O46" s="47">
        <f t="shared" si="2"/>
        <v>99.203168044077131</v>
      </c>
      <c r="P46" s="9"/>
    </row>
    <row r="47" spans="1:16">
      <c r="A47" s="12"/>
      <c r="B47" s="25">
        <v>369.9</v>
      </c>
      <c r="C47" s="20" t="s">
        <v>53</v>
      </c>
      <c r="D47" s="46">
        <v>99224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99224</v>
      </c>
      <c r="O47" s="47">
        <f t="shared" si="2"/>
        <v>68.336088154269973</v>
      </c>
      <c r="P47" s="9"/>
    </row>
    <row r="48" spans="1:16" ht="15.75">
      <c r="A48" s="29" t="s">
        <v>34</v>
      </c>
      <c r="B48" s="30"/>
      <c r="C48" s="31"/>
      <c r="D48" s="32">
        <f t="shared" ref="D48:M48" si="10">SUM(D49:D49)</f>
        <v>0</v>
      </c>
      <c r="E48" s="32">
        <f t="shared" si="10"/>
        <v>43130</v>
      </c>
      <c r="F48" s="32">
        <f t="shared" si="10"/>
        <v>0</v>
      </c>
      <c r="G48" s="32">
        <f t="shared" si="10"/>
        <v>383272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8"/>
        <v>426402</v>
      </c>
      <c r="O48" s="45">
        <f t="shared" si="2"/>
        <v>293.66528925619832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0</v>
      </c>
      <c r="E49" s="46">
        <v>43130</v>
      </c>
      <c r="F49" s="46">
        <v>0</v>
      </c>
      <c r="G49" s="46">
        <v>383272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426402</v>
      </c>
      <c r="O49" s="47">
        <f t="shared" si="2"/>
        <v>293.66528925619832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1">SUM(D5,D12,D20,D27,D36,D42,D48)</f>
        <v>3232071</v>
      </c>
      <c r="E50" s="15">
        <f t="shared" si="11"/>
        <v>135781</v>
      </c>
      <c r="F50" s="15">
        <f t="shared" si="11"/>
        <v>0</v>
      </c>
      <c r="G50" s="15">
        <f t="shared" si="11"/>
        <v>1363734</v>
      </c>
      <c r="H50" s="15">
        <f t="shared" si="11"/>
        <v>0</v>
      </c>
      <c r="I50" s="15">
        <f t="shared" si="11"/>
        <v>0</v>
      </c>
      <c r="J50" s="15">
        <f t="shared" si="11"/>
        <v>0</v>
      </c>
      <c r="K50" s="15">
        <f t="shared" si="11"/>
        <v>544641</v>
      </c>
      <c r="L50" s="15">
        <f t="shared" si="11"/>
        <v>0</v>
      </c>
      <c r="M50" s="15">
        <f t="shared" si="11"/>
        <v>0</v>
      </c>
      <c r="N50" s="15">
        <f t="shared" si="8"/>
        <v>5276227</v>
      </c>
      <c r="O50" s="38">
        <f t="shared" si="2"/>
        <v>3633.7651515151515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114</v>
      </c>
      <c r="M52" s="48"/>
      <c r="N52" s="48"/>
      <c r="O52" s="43">
        <v>1452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68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1844230</v>
      </c>
      <c r="E5" s="27">
        <f t="shared" si="0"/>
        <v>24731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1868961</v>
      </c>
      <c r="O5" s="33">
        <f t="shared" ref="O5:O49" si="2">(N5/O$51)</f>
        <v>1303.3200836820083</v>
      </c>
      <c r="P5" s="6"/>
    </row>
    <row r="6" spans="1:133">
      <c r="A6" s="12"/>
      <c r="B6" s="25">
        <v>311</v>
      </c>
      <c r="C6" s="20" t="s">
        <v>2</v>
      </c>
      <c r="D6" s="46">
        <v>1341389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1341389</v>
      </c>
      <c r="O6" s="47">
        <f t="shared" si="2"/>
        <v>935.41771269177127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24731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24731</v>
      </c>
      <c r="O7" s="47">
        <f t="shared" si="2"/>
        <v>17.246164574616458</v>
      </c>
      <c r="P7" s="9"/>
    </row>
    <row r="8" spans="1:133">
      <c r="A8" s="12"/>
      <c r="B8" s="25">
        <v>314.10000000000002</v>
      </c>
      <c r="C8" s="20" t="s">
        <v>12</v>
      </c>
      <c r="D8" s="46">
        <v>297814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297814</v>
      </c>
      <c r="O8" s="47">
        <f t="shared" si="2"/>
        <v>207.68061366806137</v>
      </c>
      <c r="P8" s="9"/>
    </row>
    <row r="9" spans="1:133">
      <c r="A9" s="12"/>
      <c r="B9" s="25">
        <v>314.3</v>
      </c>
      <c r="C9" s="20" t="s">
        <v>13</v>
      </c>
      <c r="D9" s="46">
        <v>60437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60437</v>
      </c>
      <c r="O9" s="47">
        <f t="shared" si="2"/>
        <v>42.145746164574618</v>
      </c>
      <c r="P9" s="9"/>
    </row>
    <row r="10" spans="1:133">
      <c r="A10" s="12"/>
      <c r="B10" s="25">
        <v>314.39999999999998</v>
      </c>
      <c r="C10" s="20" t="s">
        <v>14</v>
      </c>
      <c r="D10" s="46">
        <v>16677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16677</v>
      </c>
      <c r="O10" s="47">
        <f t="shared" si="2"/>
        <v>11.629707112970712</v>
      </c>
      <c r="P10" s="9"/>
    </row>
    <row r="11" spans="1:133">
      <c r="A11" s="12"/>
      <c r="B11" s="25">
        <v>315</v>
      </c>
      <c r="C11" s="20" t="s">
        <v>82</v>
      </c>
      <c r="D11" s="46">
        <v>127913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127913</v>
      </c>
      <c r="O11" s="47">
        <f t="shared" si="2"/>
        <v>89.200139470013951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670909</v>
      </c>
      <c r="E12" s="32">
        <f t="shared" si="3"/>
        <v>4877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675786</v>
      </c>
      <c r="O12" s="45">
        <f t="shared" si="2"/>
        <v>471.25941422594144</v>
      </c>
      <c r="P12" s="10"/>
    </row>
    <row r="13" spans="1:133">
      <c r="A13" s="12"/>
      <c r="B13" s="25">
        <v>322</v>
      </c>
      <c r="C13" s="20" t="s">
        <v>0</v>
      </c>
      <c r="D13" s="46">
        <v>411257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411257</v>
      </c>
      <c r="O13" s="47">
        <f t="shared" si="2"/>
        <v>286.79009762900978</v>
      </c>
      <c r="P13" s="9"/>
    </row>
    <row r="14" spans="1:133">
      <c r="A14" s="12"/>
      <c r="B14" s="25">
        <v>323.10000000000002</v>
      </c>
      <c r="C14" s="20" t="s">
        <v>17</v>
      </c>
      <c r="D14" s="46">
        <v>236576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236576</v>
      </c>
      <c r="O14" s="47">
        <f t="shared" si="2"/>
        <v>164.976290097629</v>
      </c>
      <c r="P14" s="9"/>
    </row>
    <row r="15" spans="1:133">
      <c r="A15" s="12"/>
      <c r="B15" s="25">
        <v>323.39999999999998</v>
      </c>
      <c r="C15" s="20" t="s">
        <v>18</v>
      </c>
      <c r="D15" s="46">
        <v>13100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13100</v>
      </c>
      <c r="O15" s="47">
        <f t="shared" si="2"/>
        <v>9.1352859135285911</v>
      </c>
      <c r="P15" s="9"/>
    </row>
    <row r="16" spans="1:133">
      <c r="A16" s="12"/>
      <c r="B16" s="25">
        <v>324.11</v>
      </c>
      <c r="C16" s="20" t="s">
        <v>107</v>
      </c>
      <c r="D16" s="46">
        <v>0</v>
      </c>
      <c r="E16" s="46">
        <v>4877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4877</v>
      </c>
      <c r="O16" s="47">
        <f t="shared" si="2"/>
        <v>3.400976290097629</v>
      </c>
      <c r="P16" s="9"/>
    </row>
    <row r="17" spans="1:16">
      <c r="A17" s="12"/>
      <c r="B17" s="25">
        <v>324.70999999999998</v>
      </c>
      <c r="C17" s="20" t="s">
        <v>108</v>
      </c>
      <c r="D17" s="46">
        <v>406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406</v>
      </c>
      <c r="O17" s="47">
        <f t="shared" si="2"/>
        <v>0.28312412831241285</v>
      </c>
      <c r="P17" s="9"/>
    </row>
    <row r="18" spans="1:16">
      <c r="A18" s="12"/>
      <c r="B18" s="25">
        <v>325.10000000000002</v>
      </c>
      <c r="C18" s="20" t="s">
        <v>109</v>
      </c>
      <c r="D18" s="46">
        <v>8120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8120</v>
      </c>
      <c r="O18" s="47">
        <f t="shared" si="2"/>
        <v>5.662482566248257</v>
      </c>
      <c r="P18" s="9"/>
    </row>
    <row r="19" spans="1:16">
      <c r="A19" s="12"/>
      <c r="B19" s="25">
        <v>329</v>
      </c>
      <c r="C19" s="20" t="s">
        <v>19</v>
      </c>
      <c r="D19" s="46">
        <v>1450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1450</v>
      </c>
      <c r="O19" s="47">
        <f t="shared" si="2"/>
        <v>1.0111576011157601</v>
      </c>
      <c r="P19" s="9"/>
    </row>
    <row r="20" spans="1:16" ht="15.75">
      <c r="A20" s="29" t="s">
        <v>22</v>
      </c>
      <c r="B20" s="30"/>
      <c r="C20" s="31"/>
      <c r="D20" s="32">
        <f t="shared" ref="D20:M20" si="4">SUM(D21:D25)</f>
        <v>117502</v>
      </c>
      <c r="E20" s="32">
        <f t="shared" si="4"/>
        <v>52646</v>
      </c>
      <c r="F20" s="32">
        <f t="shared" si="4"/>
        <v>0</v>
      </c>
      <c r="G20" s="32">
        <f t="shared" si="4"/>
        <v>174366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344514</v>
      </c>
      <c r="O20" s="45">
        <f t="shared" si="2"/>
        <v>240.24686192468619</v>
      </c>
      <c r="P20" s="10"/>
    </row>
    <row r="21" spans="1:16">
      <c r="A21" s="12"/>
      <c r="B21" s="25">
        <v>335.12</v>
      </c>
      <c r="C21" s="20" t="s">
        <v>83</v>
      </c>
      <c r="D21" s="46">
        <v>24281</v>
      </c>
      <c r="E21" s="46">
        <v>7546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31827</v>
      </c>
      <c r="O21" s="47">
        <f t="shared" si="2"/>
        <v>22.194560669456067</v>
      </c>
      <c r="P21" s="9"/>
    </row>
    <row r="22" spans="1:16">
      <c r="A22" s="12"/>
      <c r="B22" s="25">
        <v>335.15</v>
      </c>
      <c r="C22" s="20" t="s">
        <v>84</v>
      </c>
      <c r="D22" s="46">
        <v>2790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2790</v>
      </c>
      <c r="O22" s="47">
        <f t="shared" si="2"/>
        <v>1.9456066945606694</v>
      </c>
      <c r="P22" s="9"/>
    </row>
    <row r="23" spans="1:16">
      <c r="A23" s="12"/>
      <c r="B23" s="25">
        <v>335.18</v>
      </c>
      <c r="C23" s="20" t="s">
        <v>85</v>
      </c>
      <c r="D23" s="46">
        <v>89354</v>
      </c>
      <c r="E23" s="46">
        <v>0</v>
      </c>
      <c r="F23" s="46">
        <v>0</v>
      </c>
      <c r="G23" s="46">
        <v>174366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263720</v>
      </c>
      <c r="O23" s="47">
        <f t="shared" si="2"/>
        <v>183.90516039051604</v>
      </c>
      <c r="P23" s="9"/>
    </row>
    <row r="24" spans="1:16">
      <c r="A24" s="12"/>
      <c r="B24" s="25">
        <v>335.49</v>
      </c>
      <c r="C24" s="20" t="s">
        <v>27</v>
      </c>
      <c r="D24" s="46">
        <v>0</v>
      </c>
      <c r="E24" s="46">
        <v>45100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45100</v>
      </c>
      <c r="O24" s="47">
        <f t="shared" si="2"/>
        <v>31.450488145048816</v>
      </c>
      <c r="P24" s="9"/>
    </row>
    <row r="25" spans="1:16">
      <c r="A25" s="12"/>
      <c r="B25" s="25">
        <v>337.3</v>
      </c>
      <c r="C25" s="20" t="s">
        <v>71</v>
      </c>
      <c r="D25" s="46">
        <v>1077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1077</v>
      </c>
      <c r="O25" s="47">
        <f t="shared" si="2"/>
        <v>0.7510460251046025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SUM(D27:D34)</f>
        <v>545172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545172</v>
      </c>
      <c r="O26" s="45">
        <f t="shared" si="2"/>
        <v>380.17573221757323</v>
      </c>
      <c r="P26" s="10"/>
    </row>
    <row r="27" spans="1:16">
      <c r="A27" s="12"/>
      <c r="B27" s="25">
        <v>341.3</v>
      </c>
      <c r="C27" s="20" t="s">
        <v>86</v>
      </c>
      <c r="D27" s="46">
        <v>677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677</v>
      </c>
      <c r="O27" s="47">
        <f t="shared" si="2"/>
        <v>0.4721059972105997</v>
      </c>
      <c r="P27" s="9"/>
    </row>
    <row r="28" spans="1:16">
      <c r="A28" s="12"/>
      <c r="B28" s="25">
        <v>342.1</v>
      </c>
      <c r="C28" s="20" t="s">
        <v>37</v>
      </c>
      <c r="D28" s="46">
        <v>434938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434938</v>
      </c>
      <c r="O28" s="47">
        <f t="shared" si="2"/>
        <v>303.30404463040446</v>
      </c>
      <c r="P28" s="9"/>
    </row>
    <row r="29" spans="1:16">
      <c r="A29" s="12"/>
      <c r="B29" s="25">
        <v>342.4</v>
      </c>
      <c r="C29" s="20" t="s">
        <v>103</v>
      </c>
      <c r="D29" s="46">
        <v>11657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11657</v>
      </c>
      <c r="O29" s="47">
        <f t="shared" si="2"/>
        <v>8.1290097629009761</v>
      </c>
      <c r="P29" s="9"/>
    </row>
    <row r="30" spans="1:16">
      <c r="A30" s="12"/>
      <c r="B30" s="25">
        <v>342.9</v>
      </c>
      <c r="C30" s="20" t="s">
        <v>38</v>
      </c>
      <c r="D30" s="46">
        <v>9600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9600</v>
      </c>
      <c r="O30" s="47">
        <f t="shared" si="2"/>
        <v>6.6945606694560666</v>
      </c>
      <c r="P30" s="9"/>
    </row>
    <row r="31" spans="1:16">
      <c r="A31" s="12"/>
      <c r="B31" s="25">
        <v>343.7</v>
      </c>
      <c r="C31" s="20" t="s">
        <v>39</v>
      </c>
      <c r="D31" s="46">
        <v>32522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32522</v>
      </c>
      <c r="O31" s="47">
        <f t="shared" si="2"/>
        <v>22.679218967921898</v>
      </c>
      <c r="P31" s="9"/>
    </row>
    <row r="32" spans="1:16">
      <c r="A32" s="12"/>
      <c r="B32" s="25">
        <v>343.9</v>
      </c>
      <c r="C32" s="20" t="s">
        <v>40</v>
      </c>
      <c r="D32" s="46">
        <v>6886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6886</v>
      </c>
      <c r="O32" s="47">
        <f t="shared" si="2"/>
        <v>4.8019525801952581</v>
      </c>
      <c r="P32" s="9"/>
    </row>
    <row r="33" spans="1:16">
      <c r="A33" s="12"/>
      <c r="B33" s="25">
        <v>344.5</v>
      </c>
      <c r="C33" s="20" t="s">
        <v>88</v>
      </c>
      <c r="D33" s="46">
        <v>47218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47218</v>
      </c>
      <c r="O33" s="47">
        <f t="shared" si="2"/>
        <v>32.927475592747562</v>
      </c>
      <c r="P33" s="9"/>
    </row>
    <row r="34" spans="1:16">
      <c r="A34" s="12"/>
      <c r="B34" s="25">
        <v>347.1</v>
      </c>
      <c r="C34" s="20" t="s">
        <v>42</v>
      </c>
      <c r="D34" s="46">
        <v>1674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1674</v>
      </c>
      <c r="O34" s="47">
        <f t="shared" si="2"/>
        <v>1.1673640167364017</v>
      </c>
      <c r="P34" s="9"/>
    </row>
    <row r="35" spans="1:16" ht="15.75">
      <c r="A35" s="29" t="s">
        <v>33</v>
      </c>
      <c r="B35" s="30"/>
      <c r="C35" s="31"/>
      <c r="D35" s="32">
        <f t="shared" ref="D35:M35" si="7">SUM(D36:D39)</f>
        <v>35490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0" si="8">SUM(D35:M35)</f>
        <v>35490</v>
      </c>
      <c r="O35" s="45">
        <f t="shared" si="2"/>
        <v>24.748953974895397</v>
      </c>
      <c r="P35" s="10"/>
    </row>
    <row r="36" spans="1:16">
      <c r="A36" s="13"/>
      <c r="B36" s="39">
        <v>351.1</v>
      </c>
      <c r="C36" s="21" t="s">
        <v>74</v>
      </c>
      <c r="D36" s="46">
        <v>10321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10321</v>
      </c>
      <c r="O36" s="47">
        <f t="shared" si="2"/>
        <v>7.1973500697350072</v>
      </c>
      <c r="P36" s="9"/>
    </row>
    <row r="37" spans="1:16">
      <c r="A37" s="13"/>
      <c r="B37" s="39">
        <v>351.3</v>
      </c>
      <c r="C37" s="21" t="s">
        <v>45</v>
      </c>
      <c r="D37" s="46">
        <v>832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832</v>
      </c>
      <c r="O37" s="47">
        <f t="shared" si="2"/>
        <v>0.58019525801952576</v>
      </c>
      <c r="P37" s="9"/>
    </row>
    <row r="38" spans="1:16">
      <c r="A38" s="13"/>
      <c r="B38" s="39">
        <v>351.5</v>
      </c>
      <c r="C38" s="21" t="s">
        <v>110</v>
      </c>
      <c r="D38" s="46">
        <v>6465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6465</v>
      </c>
      <c r="O38" s="47">
        <f t="shared" si="2"/>
        <v>4.50836820083682</v>
      </c>
      <c r="P38" s="9"/>
    </row>
    <row r="39" spans="1:16">
      <c r="A39" s="13"/>
      <c r="B39" s="39">
        <v>359</v>
      </c>
      <c r="C39" s="21" t="s">
        <v>111</v>
      </c>
      <c r="D39" s="46">
        <v>17872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17872</v>
      </c>
      <c r="O39" s="47">
        <f t="shared" si="2"/>
        <v>12.463040446304044</v>
      </c>
      <c r="P39" s="9"/>
    </row>
    <row r="40" spans="1:16" ht="15.75">
      <c r="A40" s="29" t="s">
        <v>3</v>
      </c>
      <c r="B40" s="30"/>
      <c r="C40" s="31"/>
      <c r="D40" s="32">
        <f t="shared" ref="D40:M40" si="9">SUM(D41:D46)</f>
        <v>67608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497158</v>
      </c>
      <c r="L40" s="32">
        <f t="shared" si="9"/>
        <v>0</v>
      </c>
      <c r="M40" s="32">
        <f t="shared" si="9"/>
        <v>0</v>
      </c>
      <c r="N40" s="32">
        <f t="shared" si="8"/>
        <v>564766</v>
      </c>
      <c r="O40" s="45">
        <f t="shared" si="2"/>
        <v>393.83960948396094</v>
      </c>
      <c r="P40" s="10"/>
    </row>
    <row r="41" spans="1:16">
      <c r="A41" s="12"/>
      <c r="B41" s="25">
        <v>361.2</v>
      </c>
      <c r="C41" s="20" t="s">
        <v>96</v>
      </c>
      <c r="D41" s="46">
        <v>6632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46901</v>
      </c>
      <c r="L41" s="46">
        <v>0</v>
      </c>
      <c r="M41" s="46">
        <v>0</v>
      </c>
      <c r="N41" s="46">
        <f t="shared" ref="N41:N46" si="10">SUM(D41:M41)</f>
        <v>53533</v>
      </c>
      <c r="O41" s="47">
        <f t="shared" si="2"/>
        <v>37.331241283124129</v>
      </c>
      <c r="P41" s="9"/>
    </row>
    <row r="42" spans="1:16">
      <c r="A42" s="12"/>
      <c r="B42" s="25">
        <v>361.3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319501</v>
      </c>
      <c r="L42" s="46">
        <v>0</v>
      </c>
      <c r="M42" s="46">
        <v>0</v>
      </c>
      <c r="N42" s="46">
        <f t="shared" si="10"/>
        <v>319501</v>
      </c>
      <c r="O42" s="47">
        <f t="shared" si="2"/>
        <v>222.80404463040446</v>
      </c>
      <c r="P42" s="9"/>
    </row>
    <row r="43" spans="1:16">
      <c r="A43" s="12"/>
      <c r="B43" s="25">
        <v>362</v>
      </c>
      <c r="C43" s="20" t="s">
        <v>50</v>
      </c>
      <c r="D43" s="46">
        <v>792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792</v>
      </c>
      <c r="O43" s="47">
        <f t="shared" si="2"/>
        <v>0.55230125523012552</v>
      </c>
      <c r="P43" s="9"/>
    </row>
    <row r="44" spans="1:16">
      <c r="A44" s="12"/>
      <c r="B44" s="25">
        <v>366</v>
      </c>
      <c r="C44" s="20" t="s">
        <v>51</v>
      </c>
      <c r="D44" s="46">
        <v>9351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9351</v>
      </c>
      <c r="O44" s="47">
        <f t="shared" si="2"/>
        <v>6.52092050209205</v>
      </c>
      <c r="P44" s="9"/>
    </row>
    <row r="45" spans="1:16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130756</v>
      </c>
      <c r="L45" s="46">
        <v>0</v>
      </c>
      <c r="M45" s="46">
        <v>0</v>
      </c>
      <c r="N45" s="46">
        <f t="shared" si="10"/>
        <v>130756</v>
      </c>
      <c r="O45" s="47">
        <f t="shared" si="2"/>
        <v>91.182705718270569</v>
      </c>
      <c r="P45" s="9"/>
    </row>
    <row r="46" spans="1:16">
      <c r="A46" s="12"/>
      <c r="B46" s="25">
        <v>369.9</v>
      </c>
      <c r="C46" s="20" t="s">
        <v>53</v>
      </c>
      <c r="D46" s="46">
        <v>50833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50833</v>
      </c>
      <c r="O46" s="47">
        <f t="shared" si="2"/>
        <v>35.448396094839609</v>
      </c>
      <c r="P46" s="9"/>
    </row>
    <row r="47" spans="1:16" ht="15.75">
      <c r="A47" s="29" t="s">
        <v>34</v>
      </c>
      <c r="B47" s="30"/>
      <c r="C47" s="31"/>
      <c r="D47" s="32">
        <f t="shared" ref="D47:M47" si="11">SUM(D48:D48)</f>
        <v>0</v>
      </c>
      <c r="E47" s="32">
        <f t="shared" si="11"/>
        <v>43130</v>
      </c>
      <c r="F47" s="32">
        <f t="shared" si="11"/>
        <v>0</v>
      </c>
      <c r="G47" s="32">
        <f t="shared" si="11"/>
        <v>378126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421256</v>
      </c>
      <c r="O47" s="45">
        <f t="shared" si="2"/>
        <v>293.7629009762901</v>
      </c>
      <c r="P47" s="9"/>
    </row>
    <row r="48" spans="1:16" ht="15.75" thickBot="1">
      <c r="A48" s="12"/>
      <c r="B48" s="25">
        <v>381</v>
      </c>
      <c r="C48" s="20" t="s">
        <v>54</v>
      </c>
      <c r="D48" s="46">
        <v>0</v>
      </c>
      <c r="E48" s="46">
        <v>43130</v>
      </c>
      <c r="F48" s="46">
        <v>0</v>
      </c>
      <c r="G48" s="46">
        <v>378126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421256</v>
      </c>
      <c r="O48" s="47">
        <f t="shared" si="2"/>
        <v>293.7629009762901</v>
      </c>
      <c r="P48" s="9"/>
    </row>
    <row r="49" spans="1:119" ht="16.5" thickBot="1">
      <c r="A49" s="14" t="s">
        <v>43</v>
      </c>
      <c r="B49" s="23"/>
      <c r="C49" s="22"/>
      <c r="D49" s="15">
        <f t="shared" ref="D49:M49" si="12">SUM(D5,D12,D20,D26,D35,D40,D47)</f>
        <v>3280911</v>
      </c>
      <c r="E49" s="15">
        <f t="shared" si="12"/>
        <v>125384</v>
      </c>
      <c r="F49" s="15">
        <f t="shared" si="12"/>
        <v>0</v>
      </c>
      <c r="G49" s="15">
        <f t="shared" si="12"/>
        <v>552492</v>
      </c>
      <c r="H49" s="15">
        <f t="shared" si="12"/>
        <v>0</v>
      </c>
      <c r="I49" s="15">
        <f t="shared" si="12"/>
        <v>0</v>
      </c>
      <c r="J49" s="15">
        <f t="shared" si="12"/>
        <v>0</v>
      </c>
      <c r="K49" s="15">
        <f t="shared" si="12"/>
        <v>497158</v>
      </c>
      <c r="L49" s="15">
        <f t="shared" si="12"/>
        <v>0</v>
      </c>
      <c r="M49" s="15">
        <f t="shared" si="12"/>
        <v>0</v>
      </c>
      <c r="N49" s="15">
        <f>SUM(D49:M49)</f>
        <v>4455945</v>
      </c>
      <c r="O49" s="38">
        <f t="shared" si="2"/>
        <v>3107.3535564853555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112</v>
      </c>
      <c r="M51" s="48"/>
      <c r="N51" s="48"/>
      <c r="O51" s="43">
        <v>1434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60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1752463</v>
      </c>
      <c r="E5" s="27">
        <f t="shared" si="0"/>
        <v>24195</v>
      </c>
      <c r="F5" s="27">
        <f t="shared" si="0"/>
        <v>0</v>
      </c>
      <c r="G5" s="27">
        <f t="shared" si="0"/>
        <v>178937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1955595</v>
      </c>
      <c r="O5" s="33">
        <f t="shared" ref="O5:O51" si="1">(N5/O$53)</f>
        <v>1373.3110955056179</v>
      </c>
      <c r="P5" s="6"/>
    </row>
    <row r="6" spans="1:133">
      <c r="A6" s="12"/>
      <c r="B6" s="25">
        <v>311</v>
      </c>
      <c r="C6" s="20" t="s">
        <v>2</v>
      </c>
      <c r="D6" s="46">
        <v>1251735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1251735</v>
      </c>
      <c r="O6" s="47">
        <f t="shared" si="1"/>
        <v>879.02738764044943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24195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24195</v>
      </c>
      <c r="O7" s="47">
        <f t="shared" si="1"/>
        <v>16.990870786516854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178937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178937</v>
      </c>
      <c r="O8" s="47">
        <f t="shared" si="1"/>
        <v>125.65800561797752</v>
      </c>
      <c r="P8" s="9"/>
    </row>
    <row r="9" spans="1:133">
      <c r="A9" s="12"/>
      <c r="B9" s="25">
        <v>314.10000000000002</v>
      </c>
      <c r="C9" s="20" t="s">
        <v>12</v>
      </c>
      <c r="D9" s="46">
        <v>293009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293009</v>
      </c>
      <c r="O9" s="47">
        <f t="shared" si="1"/>
        <v>205.76474719101122</v>
      </c>
      <c r="P9" s="9"/>
    </row>
    <row r="10" spans="1:133">
      <c r="A10" s="12"/>
      <c r="B10" s="25">
        <v>314.3</v>
      </c>
      <c r="C10" s="20" t="s">
        <v>13</v>
      </c>
      <c r="D10" s="46">
        <v>61169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61169</v>
      </c>
      <c r="O10" s="47">
        <f t="shared" si="1"/>
        <v>42.955758426966291</v>
      </c>
      <c r="P10" s="9"/>
    </row>
    <row r="11" spans="1:133">
      <c r="A11" s="12"/>
      <c r="B11" s="25">
        <v>314.39999999999998</v>
      </c>
      <c r="C11" s="20" t="s">
        <v>14</v>
      </c>
      <c r="D11" s="46">
        <v>18010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18010</v>
      </c>
      <c r="O11" s="47">
        <f t="shared" si="1"/>
        <v>12.64747191011236</v>
      </c>
      <c r="P11" s="9"/>
    </row>
    <row r="12" spans="1:133">
      <c r="A12" s="12"/>
      <c r="B12" s="25">
        <v>315</v>
      </c>
      <c r="C12" s="20" t="s">
        <v>82</v>
      </c>
      <c r="D12" s="46">
        <v>128540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128540</v>
      </c>
      <c r="O12" s="47">
        <f t="shared" si="1"/>
        <v>90.266853932584269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410041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410041</v>
      </c>
      <c r="O13" s="45">
        <f t="shared" si="1"/>
        <v>287.95014044943821</v>
      </c>
      <c r="P13" s="10"/>
    </row>
    <row r="14" spans="1:133">
      <c r="A14" s="12"/>
      <c r="B14" s="25">
        <v>322</v>
      </c>
      <c r="C14" s="20" t="s">
        <v>0</v>
      </c>
      <c r="D14" s="46">
        <v>127111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127111</v>
      </c>
      <c r="O14" s="47">
        <f t="shared" si="1"/>
        <v>89.263342696629209</v>
      </c>
      <c r="P14" s="9"/>
    </row>
    <row r="15" spans="1:133">
      <c r="A15" s="12"/>
      <c r="B15" s="25">
        <v>323.10000000000002</v>
      </c>
      <c r="C15" s="20" t="s">
        <v>17</v>
      </c>
      <c r="D15" s="46">
        <v>253629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253629</v>
      </c>
      <c r="O15" s="47">
        <f t="shared" si="1"/>
        <v>178.11025280898878</v>
      </c>
      <c r="P15" s="9"/>
    </row>
    <row r="16" spans="1:133">
      <c r="A16" s="12"/>
      <c r="B16" s="25">
        <v>323.39999999999998</v>
      </c>
      <c r="C16" s="20" t="s">
        <v>18</v>
      </c>
      <c r="D16" s="46">
        <v>15281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15281</v>
      </c>
      <c r="O16" s="47">
        <f t="shared" si="1"/>
        <v>10.731039325842696</v>
      </c>
      <c r="P16" s="9"/>
    </row>
    <row r="17" spans="1:16">
      <c r="A17" s="12"/>
      <c r="B17" s="25">
        <v>324.31</v>
      </c>
      <c r="C17" s="20" t="s">
        <v>99</v>
      </c>
      <c r="D17" s="46">
        <v>399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399</v>
      </c>
      <c r="O17" s="47">
        <f t="shared" si="1"/>
        <v>0.28019662921348315</v>
      </c>
      <c r="P17" s="9"/>
    </row>
    <row r="18" spans="1:16">
      <c r="A18" s="12"/>
      <c r="B18" s="25">
        <v>329</v>
      </c>
      <c r="C18" s="20" t="s">
        <v>19</v>
      </c>
      <c r="D18" s="46">
        <v>13621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13621</v>
      </c>
      <c r="O18" s="47">
        <f t="shared" si="1"/>
        <v>9.5653089887640448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121303</v>
      </c>
      <c r="E19" s="32">
        <f t="shared" si="5"/>
        <v>52486</v>
      </c>
      <c r="F19" s="32">
        <f t="shared" si="5"/>
        <v>0</v>
      </c>
      <c r="G19" s="32">
        <f t="shared" si="5"/>
        <v>410837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584626</v>
      </c>
      <c r="O19" s="45">
        <f t="shared" si="1"/>
        <v>410.55196629213481</v>
      </c>
      <c r="P19" s="10"/>
    </row>
    <row r="20" spans="1:16">
      <c r="A20" s="12"/>
      <c r="B20" s="25">
        <v>335.12</v>
      </c>
      <c r="C20" s="20" t="s">
        <v>83</v>
      </c>
      <c r="D20" s="46">
        <v>23548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23548</v>
      </c>
      <c r="O20" s="47">
        <f t="shared" si="1"/>
        <v>16.536516853932586</v>
      </c>
      <c r="P20" s="9"/>
    </row>
    <row r="21" spans="1:16">
      <c r="A21" s="12"/>
      <c r="B21" s="25">
        <v>335.13</v>
      </c>
      <c r="C21" s="20" t="s">
        <v>93</v>
      </c>
      <c r="D21" s="46">
        <v>0</v>
      </c>
      <c r="E21" s="46">
        <v>7712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7712</v>
      </c>
      <c r="O21" s="47">
        <f t="shared" si="1"/>
        <v>5.415730337078652</v>
      </c>
      <c r="P21" s="9"/>
    </row>
    <row r="22" spans="1:16">
      <c r="A22" s="12"/>
      <c r="B22" s="25">
        <v>335.15</v>
      </c>
      <c r="C22" s="20" t="s">
        <v>84</v>
      </c>
      <c r="D22" s="46">
        <v>2814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2814</v>
      </c>
      <c r="O22" s="47">
        <f t="shared" si="1"/>
        <v>1.976123595505618</v>
      </c>
      <c r="P22" s="9"/>
    </row>
    <row r="23" spans="1:16">
      <c r="A23" s="12"/>
      <c r="B23" s="25">
        <v>335.18</v>
      </c>
      <c r="C23" s="20" t="s">
        <v>85</v>
      </c>
      <c r="D23" s="46">
        <v>92759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92759</v>
      </c>
      <c r="O23" s="47">
        <f t="shared" si="1"/>
        <v>65.139747191011239</v>
      </c>
      <c r="P23" s="9"/>
    </row>
    <row r="24" spans="1:16">
      <c r="A24" s="12"/>
      <c r="B24" s="25">
        <v>335.49</v>
      </c>
      <c r="C24" s="20" t="s">
        <v>27</v>
      </c>
      <c r="D24" s="46">
        <v>0</v>
      </c>
      <c r="E24" s="46">
        <v>44774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44774</v>
      </c>
      <c r="O24" s="47">
        <f t="shared" si="1"/>
        <v>31.442415730337078</v>
      </c>
      <c r="P24" s="9"/>
    </row>
    <row r="25" spans="1:16">
      <c r="A25" s="12"/>
      <c r="B25" s="25">
        <v>337.3</v>
      </c>
      <c r="C25" s="20" t="s">
        <v>71</v>
      </c>
      <c r="D25" s="46">
        <v>2182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2182</v>
      </c>
      <c r="O25" s="47">
        <f t="shared" si="1"/>
        <v>1.5323033707865168</v>
      </c>
      <c r="P25" s="9"/>
    </row>
    <row r="26" spans="1:16">
      <c r="A26" s="12"/>
      <c r="B26" s="25">
        <v>337.9</v>
      </c>
      <c r="C26" s="20" t="s">
        <v>100</v>
      </c>
      <c r="D26" s="46">
        <v>0</v>
      </c>
      <c r="E26" s="46">
        <v>0</v>
      </c>
      <c r="F26" s="46">
        <v>0</v>
      </c>
      <c r="G26" s="46">
        <v>410837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410837</v>
      </c>
      <c r="O26" s="47">
        <f t="shared" si="1"/>
        <v>288.50912921348316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SUM(D28:D36)</f>
        <v>504758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504758</v>
      </c>
      <c r="O27" s="45">
        <f t="shared" si="1"/>
        <v>354.46488764044943</v>
      </c>
      <c r="P27" s="10"/>
    </row>
    <row r="28" spans="1:16">
      <c r="A28" s="12"/>
      <c r="B28" s="25">
        <v>341.2</v>
      </c>
      <c r="C28" s="20" t="s">
        <v>101</v>
      </c>
      <c r="D28" s="46">
        <v>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500</v>
      </c>
      <c r="O28" s="47">
        <f t="shared" si="1"/>
        <v>0.351123595505618</v>
      </c>
      <c r="P28" s="9"/>
    </row>
    <row r="29" spans="1:16">
      <c r="A29" s="12"/>
      <c r="B29" s="25">
        <v>341.9</v>
      </c>
      <c r="C29" s="20" t="s">
        <v>87</v>
      </c>
      <c r="D29" s="46">
        <v>522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522</v>
      </c>
      <c r="O29" s="47">
        <f t="shared" si="1"/>
        <v>0.36657303370786515</v>
      </c>
      <c r="P29" s="9"/>
    </row>
    <row r="30" spans="1:16">
      <c r="A30" s="12"/>
      <c r="B30" s="25">
        <v>342.1</v>
      </c>
      <c r="C30" s="20" t="s">
        <v>37</v>
      </c>
      <c r="D30" s="46">
        <v>430204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430204</v>
      </c>
      <c r="O30" s="47">
        <f t="shared" si="1"/>
        <v>302.10955056179773</v>
      </c>
      <c r="P30" s="9"/>
    </row>
    <row r="31" spans="1:16">
      <c r="A31" s="12"/>
      <c r="B31" s="25">
        <v>342.2</v>
      </c>
      <c r="C31" s="20" t="s">
        <v>102</v>
      </c>
      <c r="D31" s="46">
        <v>9600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9600</v>
      </c>
      <c r="O31" s="47">
        <f t="shared" si="1"/>
        <v>6.7415730337078648</v>
      </c>
      <c r="P31" s="9"/>
    </row>
    <row r="32" spans="1:16">
      <c r="A32" s="12"/>
      <c r="B32" s="25">
        <v>342.4</v>
      </c>
      <c r="C32" s="20" t="s">
        <v>103</v>
      </c>
      <c r="D32" s="46">
        <v>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845</v>
      </c>
      <c r="O32" s="47">
        <f t="shared" si="1"/>
        <v>0.5933988764044944</v>
      </c>
      <c r="P32" s="9"/>
    </row>
    <row r="33" spans="1:16">
      <c r="A33" s="12"/>
      <c r="B33" s="25">
        <v>343.7</v>
      </c>
      <c r="C33" s="20" t="s">
        <v>39</v>
      </c>
      <c r="D33" s="46">
        <v>13428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13428</v>
      </c>
      <c r="O33" s="47">
        <f t="shared" si="1"/>
        <v>9.4297752808988768</v>
      </c>
      <c r="P33" s="9"/>
    </row>
    <row r="34" spans="1:16">
      <c r="A34" s="12"/>
      <c r="B34" s="25">
        <v>343.9</v>
      </c>
      <c r="C34" s="20" t="s">
        <v>40</v>
      </c>
      <c r="D34" s="46">
        <v>2346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2346</v>
      </c>
      <c r="O34" s="47">
        <f t="shared" si="1"/>
        <v>1.6474719101123596</v>
      </c>
      <c r="P34" s="9"/>
    </row>
    <row r="35" spans="1:16">
      <c r="A35" s="12"/>
      <c r="B35" s="25">
        <v>344.5</v>
      </c>
      <c r="C35" s="20" t="s">
        <v>88</v>
      </c>
      <c r="D35" s="46">
        <v>45223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45223</v>
      </c>
      <c r="O35" s="47">
        <f t="shared" si="1"/>
        <v>31.757724719101123</v>
      </c>
      <c r="P35" s="9"/>
    </row>
    <row r="36" spans="1:16">
      <c r="A36" s="12"/>
      <c r="B36" s="25">
        <v>347.1</v>
      </c>
      <c r="C36" s="20" t="s">
        <v>42</v>
      </c>
      <c r="D36" s="46">
        <v>2090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2090</v>
      </c>
      <c r="O36" s="47">
        <f t="shared" si="1"/>
        <v>1.4676966292134832</v>
      </c>
      <c r="P36" s="9"/>
    </row>
    <row r="37" spans="1:16" ht="15.75">
      <c r="A37" s="29" t="s">
        <v>33</v>
      </c>
      <c r="B37" s="30"/>
      <c r="C37" s="31"/>
      <c r="D37" s="32">
        <f t="shared" ref="D37:M37" si="8">SUM(D38:D40)</f>
        <v>20519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2" si="9">SUM(D37:M37)</f>
        <v>20519</v>
      </c>
      <c r="O37" s="45">
        <f t="shared" si="1"/>
        <v>14.40941011235955</v>
      </c>
      <c r="P37" s="10"/>
    </row>
    <row r="38" spans="1:16">
      <c r="A38" s="13"/>
      <c r="B38" s="39">
        <v>351.3</v>
      </c>
      <c r="C38" s="21" t="s">
        <v>45</v>
      </c>
      <c r="D38" s="46">
        <v>645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645</v>
      </c>
      <c r="O38" s="47">
        <f t="shared" si="1"/>
        <v>0.4529494382022472</v>
      </c>
      <c r="P38" s="9"/>
    </row>
    <row r="39" spans="1:16">
      <c r="A39" s="13"/>
      <c r="B39" s="39">
        <v>351.9</v>
      </c>
      <c r="C39" s="21" t="s">
        <v>89</v>
      </c>
      <c r="D39" s="46">
        <v>19870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19870</v>
      </c>
      <c r="O39" s="47">
        <f t="shared" si="1"/>
        <v>13.953651685393259</v>
      </c>
      <c r="P39" s="9"/>
    </row>
    <row r="40" spans="1:16">
      <c r="A40" s="13"/>
      <c r="B40" s="39">
        <v>352</v>
      </c>
      <c r="C40" s="21" t="s">
        <v>104</v>
      </c>
      <c r="D40" s="46">
        <v>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</v>
      </c>
      <c r="O40" s="47">
        <f t="shared" si="1"/>
        <v>2.8089887640449437E-3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SUM(D42:D48)</f>
        <v>51675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41624</v>
      </c>
      <c r="L41" s="32">
        <f t="shared" si="10"/>
        <v>0</v>
      </c>
      <c r="M41" s="32">
        <f t="shared" si="10"/>
        <v>0</v>
      </c>
      <c r="N41" s="32">
        <f t="shared" si="9"/>
        <v>93299</v>
      </c>
      <c r="O41" s="45">
        <f t="shared" si="1"/>
        <v>65.518960674157299</v>
      </c>
      <c r="P41" s="10"/>
    </row>
    <row r="42" spans="1:16">
      <c r="A42" s="12"/>
      <c r="B42" s="25">
        <v>361.1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-146272</v>
      </c>
      <c r="L42" s="46">
        <v>0</v>
      </c>
      <c r="M42" s="46">
        <v>0</v>
      </c>
      <c r="N42" s="46">
        <f t="shared" si="9"/>
        <v>-146272</v>
      </c>
      <c r="O42" s="47">
        <f t="shared" si="1"/>
        <v>-102.71910112359551</v>
      </c>
      <c r="P42" s="9"/>
    </row>
    <row r="43" spans="1:16">
      <c r="A43" s="12"/>
      <c r="B43" s="25">
        <v>361.2</v>
      </c>
      <c r="C43" s="20" t="s">
        <v>96</v>
      </c>
      <c r="D43" s="46">
        <v>8948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1">SUM(D43:M43)</f>
        <v>8948</v>
      </c>
      <c r="O43" s="47">
        <f t="shared" si="1"/>
        <v>6.2837078651685392</v>
      </c>
      <c r="P43" s="9"/>
    </row>
    <row r="44" spans="1:16">
      <c r="A44" s="12"/>
      <c r="B44" s="25">
        <v>362</v>
      </c>
      <c r="C44" s="20" t="s">
        <v>50</v>
      </c>
      <c r="D44" s="46">
        <v>17698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17698</v>
      </c>
      <c r="O44" s="47">
        <f t="shared" si="1"/>
        <v>12.428370786516854</v>
      </c>
      <c r="P44" s="9"/>
    </row>
    <row r="45" spans="1:16">
      <c r="A45" s="12"/>
      <c r="B45" s="25">
        <v>364</v>
      </c>
      <c r="C45" s="20" t="s">
        <v>90</v>
      </c>
      <c r="D45" s="46">
        <v>7250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7250</v>
      </c>
      <c r="O45" s="47">
        <f t="shared" si="1"/>
        <v>5.0912921348314608</v>
      </c>
      <c r="P45" s="9"/>
    </row>
    <row r="46" spans="1:16">
      <c r="A46" s="12"/>
      <c r="B46" s="25">
        <v>366</v>
      </c>
      <c r="C46" s="20" t="s">
        <v>51</v>
      </c>
      <c r="D46" s="46">
        <v>13369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13369</v>
      </c>
      <c r="O46" s="47">
        <f t="shared" si="1"/>
        <v>9.3883426966292127</v>
      </c>
      <c r="P46" s="9"/>
    </row>
    <row r="47" spans="1:16">
      <c r="A47" s="12"/>
      <c r="B47" s="25">
        <v>368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187896</v>
      </c>
      <c r="L47" s="46">
        <v>0</v>
      </c>
      <c r="M47" s="46">
        <v>0</v>
      </c>
      <c r="N47" s="46">
        <f t="shared" si="11"/>
        <v>187896</v>
      </c>
      <c r="O47" s="47">
        <f t="shared" si="1"/>
        <v>131.94943820224719</v>
      </c>
      <c r="P47" s="9"/>
    </row>
    <row r="48" spans="1:16">
      <c r="A48" s="12"/>
      <c r="B48" s="25">
        <v>369.9</v>
      </c>
      <c r="C48" s="20" t="s">
        <v>53</v>
      </c>
      <c r="D48" s="46">
        <v>4410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4410</v>
      </c>
      <c r="O48" s="47">
        <f t="shared" si="1"/>
        <v>3.0969101123595504</v>
      </c>
      <c r="P48" s="9"/>
    </row>
    <row r="49" spans="1:119" ht="15.75">
      <c r="A49" s="29" t="s">
        <v>34</v>
      </c>
      <c r="B49" s="30"/>
      <c r="C49" s="31"/>
      <c r="D49" s="32">
        <f t="shared" ref="D49:M49" si="12">SUM(D50:D50)</f>
        <v>0</v>
      </c>
      <c r="E49" s="32">
        <f t="shared" si="12"/>
        <v>43130</v>
      </c>
      <c r="F49" s="32">
        <f t="shared" si="12"/>
        <v>0</v>
      </c>
      <c r="G49" s="32">
        <f t="shared" si="12"/>
        <v>373207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416337</v>
      </c>
      <c r="O49" s="45">
        <f t="shared" si="1"/>
        <v>292.37148876404495</v>
      </c>
      <c r="P49" s="9"/>
    </row>
    <row r="50" spans="1:119" ht="15.75" thickBot="1">
      <c r="A50" s="12"/>
      <c r="B50" s="25">
        <v>381</v>
      </c>
      <c r="C50" s="20" t="s">
        <v>54</v>
      </c>
      <c r="D50" s="46">
        <v>0</v>
      </c>
      <c r="E50" s="46">
        <v>43130</v>
      </c>
      <c r="F50" s="46">
        <v>0</v>
      </c>
      <c r="G50" s="46">
        <v>373207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416337</v>
      </c>
      <c r="O50" s="47">
        <f t="shared" si="1"/>
        <v>292.37148876404495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3">SUM(D5,D13,D19,D27,D37,D41,D49)</f>
        <v>2860759</v>
      </c>
      <c r="E51" s="15">
        <f t="shared" si="13"/>
        <v>119811</v>
      </c>
      <c r="F51" s="15">
        <f t="shared" si="13"/>
        <v>0</v>
      </c>
      <c r="G51" s="15">
        <f t="shared" si="13"/>
        <v>962981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41624</v>
      </c>
      <c r="L51" s="15">
        <f t="shared" si="13"/>
        <v>0</v>
      </c>
      <c r="M51" s="15">
        <f t="shared" si="13"/>
        <v>0</v>
      </c>
      <c r="N51" s="15">
        <f>SUM(D51:M51)</f>
        <v>3985175</v>
      </c>
      <c r="O51" s="38">
        <f t="shared" si="1"/>
        <v>2798.5779494382023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105</v>
      </c>
      <c r="M53" s="48"/>
      <c r="N53" s="48"/>
      <c r="O53" s="43">
        <v>1424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2024-05-23T16:39:58Z</cp:lastPrinted>
  <dcterms:created xsi:type="dcterms:W3CDTF">2000-08-31T21:26:31Z</dcterms:created>
  <dcterms:modified xsi:type="dcterms:W3CDTF">2024-07-02T18:47:09Z</dcterms:modified>
</cp:coreProperties>
</file>