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'2008'!$A$1:$O$42</definedName>
    <definedName name="_xlnm.Print_Area" localSheetId="14">'2009'!$A$1:$O$45</definedName>
    <definedName name="_xlnm.Print_Area" localSheetId="13">'2010'!$A$1:$O$46</definedName>
    <definedName name="_xlnm.Print_Area" localSheetId="12">'2011'!$A$1:$O$42</definedName>
    <definedName name="_xlnm.Print_Area" localSheetId="11">'2012'!$A$1:$O$47</definedName>
    <definedName name="_xlnm.Print_Area" localSheetId="10">'2013'!$A$1:$O$46</definedName>
    <definedName name="_xlnm.Print_Area" localSheetId="9">'2014'!$A$1:$O$49</definedName>
    <definedName name="_xlnm.Print_Area" localSheetId="8">'2015'!$A$1:$O$51</definedName>
    <definedName name="_xlnm.Print_Area" localSheetId="7">'2016'!$A$1:$O$48</definedName>
    <definedName name="_xlnm.Print_Area" localSheetId="6">'2017'!$A$1:$O$49</definedName>
    <definedName name="_xlnm.Print_Area" localSheetId="5">'2018'!$A$1:$O$45</definedName>
    <definedName name="_xlnm.Print_Area" localSheetId="4">'2019'!$A$1:$O$47</definedName>
    <definedName name="_xlnm.Print_Area" localSheetId="3">'2020'!$A$1:$O$47</definedName>
    <definedName name="_xlnm.Print_Area" localSheetId="2">'2021'!$A$1:$P$50</definedName>
    <definedName name="_xlnm.Print_Area" localSheetId="1">'2022'!$A$1:$P$43</definedName>
    <definedName name="_xlnm.Print_Area" localSheetId="0">'2023'!$A$1:$P$46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41" i="49" l="1"/>
  <c r="P41" i="49" s="1"/>
  <c r="N40" i="49"/>
  <c r="M40" i="49"/>
  <c r="L40" i="49"/>
  <c r="K40" i="49"/>
  <c r="J40" i="49"/>
  <c r="I40" i="49"/>
  <c r="H40" i="49"/>
  <c r="G40" i="49"/>
  <c r="F40" i="49"/>
  <c r="E40" i="49"/>
  <c r="D40" i="49"/>
  <c r="O39" i="49"/>
  <c r="P39" i="49" s="1"/>
  <c r="O38" i="49"/>
  <c r="P38" i="49" s="1"/>
  <c r="O37" i="49"/>
  <c r="P37" i="49" s="1"/>
  <c r="O36" i="49"/>
  <c r="P36" i="49" s="1"/>
  <c r="N35" i="49"/>
  <c r="M35" i="49"/>
  <c r="L35" i="49"/>
  <c r="K35" i="49"/>
  <c r="J35" i="49"/>
  <c r="I35" i="49"/>
  <c r="H35" i="49"/>
  <c r="G35" i="49"/>
  <c r="F35" i="49"/>
  <c r="E35" i="49"/>
  <c r="D35" i="49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40" i="49" l="1"/>
  <c r="P40" i="49" s="1"/>
  <c r="O35" i="49"/>
  <c r="P35" i="49" s="1"/>
  <c r="O33" i="49"/>
  <c r="P33" i="49" s="1"/>
  <c r="O29" i="49"/>
  <c r="P29" i="49" s="1"/>
  <c r="O19" i="49"/>
  <c r="P19" i="49" s="1"/>
  <c r="H42" i="49"/>
  <c r="N42" i="49"/>
  <c r="J42" i="49"/>
  <c r="K42" i="49"/>
  <c r="L42" i="49"/>
  <c r="I42" i="49"/>
  <c r="D42" i="49"/>
  <c r="E42" i="49"/>
  <c r="F42" i="49"/>
  <c r="M42" i="49"/>
  <c r="G42" i="49"/>
  <c r="O11" i="49"/>
  <c r="P11" i="49" s="1"/>
  <c r="O5" i="49"/>
  <c r="P5" i="49" s="1"/>
  <c r="O38" i="48"/>
  <c r="P38" i="48" s="1"/>
  <c r="N37" i="48"/>
  <c r="M37" i="48"/>
  <c r="L37" i="48"/>
  <c r="K37" i="48"/>
  <c r="J37" i="48"/>
  <c r="I37" i="48"/>
  <c r="H37" i="48"/>
  <c r="G37" i="48"/>
  <c r="F37" i="48"/>
  <c r="E37" i="48"/>
  <c r="D37" i="48"/>
  <c r="O36" i="48"/>
  <c r="P36" i="48" s="1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2" i="49" l="1"/>
  <c r="P42" i="49" s="1"/>
  <c r="O37" i="48"/>
  <c r="P37" i="48" s="1"/>
  <c r="O32" i="48"/>
  <c r="P32" i="48" s="1"/>
  <c r="O30" i="48"/>
  <c r="P30" i="48" s="1"/>
  <c r="O26" i="48"/>
  <c r="P26" i="48" s="1"/>
  <c r="O18" i="48"/>
  <c r="P18" i="48" s="1"/>
  <c r="J39" i="48"/>
  <c r="N39" i="48"/>
  <c r="D39" i="48"/>
  <c r="E39" i="48"/>
  <c r="O11" i="48"/>
  <c r="P11" i="48" s="1"/>
  <c r="I39" i="48"/>
  <c r="K39" i="48"/>
  <c r="L39" i="48"/>
  <c r="M39" i="48"/>
  <c r="F39" i="48"/>
  <c r="G39" i="48"/>
  <c r="H39" i="48"/>
  <c r="O5" i="48"/>
  <c r="P5" i="48" s="1"/>
  <c r="O45" i="47"/>
  <c r="P45" i="47"/>
  <c r="N44" i="47"/>
  <c r="M44" i="47"/>
  <c r="L44" i="47"/>
  <c r="K44" i="47"/>
  <c r="J44" i="47"/>
  <c r="I44" i="47"/>
  <c r="H44" i="47"/>
  <c r="G44" i="47"/>
  <c r="F44" i="47"/>
  <c r="O44" i="47" s="1"/>
  <c r="P44" i="47" s="1"/>
  <c r="E44" i="47"/>
  <c r="D44" i="47"/>
  <c r="O43" i="47"/>
  <c r="P43" i="47" s="1"/>
  <c r="O42" i="47"/>
  <c r="P42" i="47" s="1"/>
  <c r="O41" i="47"/>
  <c r="P41" i="47" s="1"/>
  <c r="O40" i="47"/>
  <c r="P40" i="47"/>
  <c r="O39" i="47"/>
  <c r="P39" i="47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O37" i="47" s="1"/>
  <c r="P37" i="47" s="1"/>
  <c r="D37" i="47"/>
  <c r="O36" i="47"/>
  <c r="P36" i="47"/>
  <c r="N35" i="47"/>
  <c r="M35" i="47"/>
  <c r="L35" i="47"/>
  <c r="K35" i="47"/>
  <c r="J35" i="47"/>
  <c r="I35" i="47"/>
  <c r="H35" i="47"/>
  <c r="G35" i="47"/>
  <c r="F35" i="47"/>
  <c r="O35" i="47" s="1"/>
  <c r="P35" i="47" s="1"/>
  <c r="E35" i="47"/>
  <c r="D35" i="47"/>
  <c r="O34" i="47"/>
  <c r="P34" i="47" s="1"/>
  <c r="O33" i="47"/>
  <c r="P33" i="47" s="1"/>
  <c r="O32" i="47"/>
  <c r="P32" i="47" s="1"/>
  <c r="O31" i="47"/>
  <c r="P31" i="47"/>
  <c r="O30" i="47"/>
  <c r="P30" i="47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O27" i="47" s="1"/>
  <c r="P27" i="47" s="1"/>
  <c r="F27" i="47"/>
  <c r="E27" i="47"/>
  <c r="D27" i="47"/>
  <c r="O26" i="47"/>
  <c r="P26" i="47" s="1"/>
  <c r="O25" i="47"/>
  <c r="P25" i="47"/>
  <c r="O24" i="47"/>
  <c r="P24" i="47"/>
  <c r="O23" i="47"/>
  <c r="P23" i="47" s="1"/>
  <c r="O22" i="47"/>
  <c r="P22" i="47" s="1"/>
  <c r="O21" i="47"/>
  <c r="P21" i="47"/>
  <c r="O20" i="47"/>
  <c r="P20" i="47" s="1"/>
  <c r="N19" i="47"/>
  <c r="M19" i="47"/>
  <c r="L19" i="47"/>
  <c r="K19" i="47"/>
  <c r="J19" i="47"/>
  <c r="I19" i="47"/>
  <c r="H19" i="47"/>
  <c r="O19" i="47" s="1"/>
  <c r="P19" i="47" s="1"/>
  <c r="G19" i="47"/>
  <c r="F19" i="47"/>
  <c r="E19" i="47"/>
  <c r="D19" i="47"/>
  <c r="O18" i="47"/>
  <c r="P18" i="47" s="1"/>
  <c r="O17" i="47"/>
  <c r="P17" i="47" s="1"/>
  <c r="O16" i="47"/>
  <c r="P16" i="47"/>
  <c r="O15" i="47"/>
  <c r="P15" i="47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O12" i="47" s="1"/>
  <c r="P12" i="47" s="1"/>
  <c r="F12" i="47"/>
  <c r="E12" i="47"/>
  <c r="D12" i="47"/>
  <c r="O11" i="47"/>
  <c r="P11" i="47" s="1"/>
  <c r="O10" i="47"/>
  <c r="P10" i="47"/>
  <c r="O9" i="47"/>
  <c r="P9" i="47"/>
  <c r="O8" i="47"/>
  <c r="P8" i="47" s="1"/>
  <c r="O7" i="47"/>
  <c r="P7" i="47" s="1"/>
  <c r="O6" i="47"/>
  <c r="P6" i="47"/>
  <c r="N5" i="47"/>
  <c r="M5" i="47"/>
  <c r="L5" i="47"/>
  <c r="K5" i="47"/>
  <c r="J5" i="47"/>
  <c r="I5" i="47"/>
  <c r="H5" i="47"/>
  <c r="G5" i="47"/>
  <c r="F5" i="47"/>
  <c r="F46" i="47" s="1"/>
  <c r="E5" i="47"/>
  <c r="D5" i="47"/>
  <c r="N42" i="45"/>
  <c r="O42" i="45" s="1"/>
  <c r="M41" i="45"/>
  <c r="L41" i="45"/>
  <c r="K41" i="45"/>
  <c r="J41" i="45"/>
  <c r="I41" i="45"/>
  <c r="H41" i="45"/>
  <c r="G41" i="45"/>
  <c r="F41" i="45"/>
  <c r="N41" i="45" s="1"/>
  <c r="O41" i="45" s="1"/>
  <c r="E41" i="45"/>
  <c r="D41" i="45"/>
  <c r="N40" i="45"/>
  <c r="O40" i="45" s="1"/>
  <c r="N39" i="45"/>
  <c r="O39" i="45" s="1"/>
  <c r="N38" i="45"/>
  <c r="O38" i="45" s="1"/>
  <c r="N37" i="45"/>
  <c r="O37" i="45"/>
  <c r="N36" i="45"/>
  <c r="O36" i="45"/>
  <c r="N35" i="45"/>
  <c r="O35" i="45" s="1"/>
  <c r="N34" i="45"/>
  <c r="O34" i="45" s="1"/>
  <c r="M33" i="45"/>
  <c r="L33" i="45"/>
  <c r="K33" i="45"/>
  <c r="J33" i="45"/>
  <c r="I33" i="45"/>
  <c r="H33" i="45"/>
  <c r="G33" i="45"/>
  <c r="F33" i="45"/>
  <c r="N33" i="45" s="1"/>
  <c r="O33" i="45" s="1"/>
  <c r="E33" i="45"/>
  <c r="D33" i="45"/>
  <c r="N32" i="45"/>
  <c r="O32" i="45" s="1"/>
  <c r="M31" i="45"/>
  <c r="L31" i="45"/>
  <c r="K31" i="45"/>
  <c r="J31" i="45"/>
  <c r="I31" i="45"/>
  <c r="H31" i="45"/>
  <c r="G31" i="45"/>
  <c r="F31" i="45"/>
  <c r="N31" i="45" s="1"/>
  <c r="O31" i="45" s="1"/>
  <c r="E31" i="45"/>
  <c r="D31" i="45"/>
  <c r="N30" i="45"/>
  <c r="O30" i="45" s="1"/>
  <c r="N29" i="45"/>
  <c r="O29" i="45" s="1"/>
  <c r="N28" i="45"/>
  <c r="O28" i="45" s="1"/>
  <c r="N27" i="45"/>
  <c r="O27" i="45"/>
  <c r="M26" i="45"/>
  <c r="L26" i="45"/>
  <c r="L43" i="45" s="1"/>
  <c r="K26" i="45"/>
  <c r="J26" i="45"/>
  <c r="I26" i="45"/>
  <c r="H26" i="45"/>
  <c r="G26" i="45"/>
  <c r="F26" i="45"/>
  <c r="E26" i="45"/>
  <c r="D26" i="45"/>
  <c r="N25" i="45"/>
  <c r="O25" i="45"/>
  <c r="N24" i="45"/>
  <c r="O24" i="45"/>
  <c r="N23" i="45"/>
  <c r="O23" i="45" s="1"/>
  <c r="N22" i="45"/>
  <c r="O22" i="45" s="1"/>
  <c r="N21" i="45"/>
  <c r="O21" i="45" s="1"/>
  <c r="N20" i="45"/>
  <c r="O20" i="45" s="1"/>
  <c r="M19" i="45"/>
  <c r="L19" i="45"/>
  <c r="K19" i="45"/>
  <c r="J19" i="45"/>
  <c r="N19" i="45" s="1"/>
  <c r="O19" i="45" s="1"/>
  <c r="I19" i="45"/>
  <c r="H19" i="45"/>
  <c r="G19" i="45"/>
  <c r="F19" i="45"/>
  <c r="E19" i="45"/>
  <c r="D19" i="45"/>
  <c r="N18" i="45"/>
  <c r="O18" i="45" s="1"/>
  <c r="N17" i="45"/>
  <c r="O17" i="45"/>
  <c r="N16" i="45"/>
  <c r="O16" i="45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N12" i="45" s="1"/>
  <c r="O12" i="45" s="1"/>
  <c r="G12" i="45"/>
  <c r="F12" i="45"/>
  <c r="E12" i="45"/>
  <c r="D12" i="45"/>
  <c r="N11" i="45"/>
  <c r="O11" i="45" s="1"/>
  <c r="N10" i="45"/>
  <c r="O10" i="45" s="1"/>
  <c r="N9" i="45"/>
  <c r="O9" i="45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F43" i="45" s="1"/>
  <c r="E5" i="45"/>
  <c r="D5" i="45"/>
  <c r="N42" i="44"/>
  <c r="O42" i="44" s="1"/>
  <c r="M41" i="44"/>
  <c r="L41" i="44"/>
  <c r="K41" i="44"/>
  <c r="J41" i="44"/>
  <c r="I41" i="44"/>
  <c r="H41" i="44"/>
  <c r="G41" i="44"/>
  <c r="F41" i="44"/>
  <c r="N41" i="44" s="1"/>
  <c r="O41" i="44" s="1"/>
  <c r="E41" i="44"/>
  <c r="D41" i="44"/>
  <c r="N40" i="44"/>
  <c r="O40" i="44" s="1"/>
  <c r="N39" i="44"/>
  <c r="O39" i="44" s="1"/>
  <c r="N38" i="44"/>
  <c r="O38" i="44" s="1"/>
  <c r="N37" i="44"/>
  <c r="O37" i="44"/>
  <c r="N36" i="44"/>
  <c r="O36" i="44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4" i="44" s="1"/>
  <c r="O34" i="44" s="1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D43" i="44" s="1"/>
  <c r="N31" i="44"/>
  <c r="O31" i="44" s="1"/>
  <c r="N30" i="44"/>
  <c r="O30" i="44" s="1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/>
  <c r="N24" i="44"/>
  <c r="O24" i="44"/>
  <c r="N23" i="44"/>
  <c r="O23" i="44" s="1"/>
  <c r="N22" i="44"/>
  <c r="O22" i="44" s="1"/>
  <c r="N21" i="44"/>
  <c r="O21" i="44" s="1"/>
  <c r="N20" i="44"/>
  <c r="O20" i="44" s="1"/>
  <c r="M19" i="44"/>
  <c r="L19" i="44"/>
  <c r="K19" i="44"/>
  <c r="J19" i="44"/>
  <c r="N19" i="44" s="1"/>
  <c r="O19" i="44" s="1"/>
  <c r="I19" i="44"/>
  <c r="H19" i="44"/>
  <c r="G19" i="44"/>
  <c r="F19" i="44"/>
  <c r="E19" i="44"/>
  <c r="D19" i="44"/>
  <c r="N18" i="44"/>
  <c r="O18" i="44" s="1"/>
  <c r="N17" i="44"/>
  <c r="O17" i="44"/>
  <c r="N16" i="44"/>
  <c r="O16" i="44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N12" i="44" s="1"/>
  <c r="O12" i="44" s="1"/>
  <c r="G12" i="44"/>
  <c r="F12" i="44"/>
  <c r="E12" i="44"/>
  <c r="D12" i="44"/>
  <c r="N11" i="44"/>
  <c r="O11" i="44" s="1"/>
  <c r="N10" i="44"/>
  <c r="O10" i="44" s="1"/>
  <c r="N9" i="44"/>
  <c r="O9" i="44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F43" i="44" s="1"/>
  <c r="E5" i="44"/>
  <c r="D5" i="44"/>
  <c r="N40" i="43"/>
  <c r="O40" i="43" s="1"/>
  <c r="N39" i="43"/>
  <c r="O39" i="43" s="1"/>
  <c r="M38" i="43"/>
  <c r="L38" i="43"/>
  <c r="K38" i="43"/>
  <c r="J38" i="43"/>
  <c r="I38" i="43"/>
  <c r="H38" i="43"/>
  <c r="N38" i="43" s="1"/>
  <c r="O38" i="43" s="1"/>
  <c r="G38" i="43"/>
  <c r="F38" i="43"/>
  <c r="E38" i="43"/>
  <c r="D38" i="43"/>
  <c r="N37" i="43"/>
  <c r="O37" i="43" s="1"/>
  <c r="N36" i="43"/>
  <c r="O36" i="43" s="1"/>
  <c r="N35" i="43"/>
  <c r="O35" i="43"/>
  <c r="N34" i="43"/>
  <c r="O34" i="43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2" i="43" s="1"/>
  <c r="O32" i="43" s="1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D41" i="43" s="1"/>
  <c r="N29" i="43"/>
  <c r="O29" i="43" s="1"/>
  <c r="N28" i="43"/>
  <c r="O28" i="43" s="1"/>
  <c r="N27" i="43"/>
  <c r="O27" i="43" s="1"/>
  <c r="N26" i="43"/>
  <c r="O26" i="43" s="1"/>
  <c r="N25" i="43"/>
  <c r="O25" i="43"/>
  <c r="M24" i="43"/>
  <c r="L24" i="43"/>
  <c r="N24" i="43" s="1"/>
  <c r="O24" i="43" s="1"/>
  <c r="K24" i="43"/>
  <c r="J24" i="43"/>
  <c r="I24" i="43"/>
  <c r="H24" i="43"/>
  <c r="G24" i="43"/>
  <c r="F24" i="43"/>
  <c r="E24" i="43"/>
  <c r="D24" i="43"/>
  <c r="N23" i="43"/>
  <c r="O23" i="43"/>
  <c r="N22" i="43"/>
  <c r="O22" i="43"/>
  <c r="N21" i="43"/>
  <c r="O21" i="43" s="1"/>
  <c r="N20" i="43"/>
  <c r="O20" i="43" s="1"/>
  <c r="N19" i="43"/>
  <c r="O19" i="43" s="1"/>
  <c r="N18" i="43"/>
  <c r="O18" i="43" s="1"/>
  <c r="N17" i="43"/>
  <c r="O17" i="43" s="1"/>
  <c r="M16" i="43"/>
  <c r="L16" i="43"/>
  <c r="L41" i="43" s="1"/>
  <c r="K16" i="43"/>
  <c r="J16" i="43"/>
  <c r="I16" i="43"/>
  <c r="H16" i="43"/>
  <c r="G16" i="43"/>
  <c r="F16" i="43"/>
  <c r="E16" i="43"/>
  <c r="D16" i="43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44" i="42"/>
  <c r="O44" i="42"/>
  <c r="N43" i="42"/>
  <c r="O43" i="42" s="1"/>
  <c r="M42" i="42"/>
  <c r="L42" i="42"/>
  <c r="K42" i="42"/>
  <c r="J42" i="42"/>
  <c r="I42" i="42"/>
  <c r="H42" i="42"/>
  <c r="G42" i="42"/>
  <c r="F42" i="42"/>
  <c r="E42" i="42"/>
  <c r="D42" i="42"/>
  <c r="N42" i="42" s="1"/>
  <c r="O42" i="42" s="1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/>
  <c r="M35" i="42"/>
  <c r="L35" i="42"/>
  <c r="K35" i="42"/>
  <c r="J35" i="42"/>
  <c r="I35" i="42"/>
  <c r="H35" i="42"/>
  <c r="G35" i="42"/>
  <c r="F35" i="42"/>
  <c r="E35" i="42"/>
  <c r="D35" i="42"/>
  <c r="N34" i="42"/>
  <c r="O34" i="42"/>
  <c r="M33" i="42"/>
  <c r="L33" i="42"/>
  <c r="K33" i="42"/>
  <c r="J33" i="42"/>
  <c r="I33" i="42"/>
  <c r="H33" i="42"/>
  <c r="G33" i="42"/>
  <c r="F33" i="42"/>
  <c r="E33" i="42"/>
  <c r="D33" i="42"/>
  <c r="N32" i="42"/>
  <c r="O32" i="42"/>
  <c r="N31" i="42"/>
  <c r="O31" i="42" s="1"/>
  <c r="N30" i="42"/>
  <c r="O30" i="42" s="1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 s="1"/>
  <c r="N24" i="42"/>
  <c r="O24" i="42"/>
  <c r="N23" i="42"/>
  <c r="O23" i="42" s="1"/>
  <c r="N22" i="42"/>
  <c r="O22" i="42" s="1"/>
  <c r="N21" i="42"/>
  <c r="O21" i="42" s="1"/>
  <c r="N20" i="42"/>
  <c r="O20" i="42" s="1"/>
  <c r="M19" i="42"/>
  <c r="L19" i="42"/>
  <c r="K19" i="42"/>
  <c r="J19" i="42"/>
  <c r="N19" i="42" s="1"/>
  <c r="O19" i="42" s="1"/>
  <c r="I19" i="42"/>
  <c r="H19" i="42"/>
  <c r="G19" i="42"/>
  <c r="F19" i="42"/>
  <c r="E19" i="42"/>
  <c r="D19" i="42"/>
  <c r="N18" i="42"/>
  <c r="O18" i="42" s="1"/>
  <c r="N17" i="42"/>
  <c r="O17" i="42" s="1"/>
  <c r="N16" i="42"/>
  <c r="O16" i="42"/>
  <c r="N15" i="42"/>
  <c r="O15" i="42" s="1"/>
  <c r="N14" i="42"/>
  <c r="O14" i="42" s="1"/>
  <c r="N13" i="42"/>
  <c r="O13" i="42"/>
  <c r="M12" i="42"/>
  <c r="L12" i="42"/>
  <c r="K12" i="42"/>
  <c r="J12" i="42"/>
  <c r="I12" i="42"/>
  <c r="H12" i="42"/>
  <c r="N12" i="42" s="1"/>
  <c r="O12" i="42" s="1"/>
  <c r="G12" i="42"/>
  <c r="F12" i="42"/>
  <c r="E12" i="42"/>
  <c r="D12" i="42"/>
  <c r="N11" i="42"/>
  <c r="O11" i="42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F45" i="42" s="1"/>
  <c r="E5" i="42"/>
  <c r="D5" i="42"/>
  <c r="N43" i="41"/>
  <c r="O43" i="41" s="1"/>
  <c r="N42" i="41"/>
  <c r="O42" i="41"/>
  <c r="M41" i="41"/>
  <c r="L41" i="41"/>
  <c r="K41" i="41"/>
  <c r="J41" i="41"/>
  <c r="I41" i="41"/>
  <c r="H41" i="41"/>
  <c r="N41" i="41" s="1"/>
  <c r="O41" i="41" s="1"/>
  <c r="G41" i="41"/>
  <c r="F41" i="41"/>
  <c r="E41" i="41"/>
  <c r="D41" i="41"/>
  <c r="N40" i="41"/>
  <c r="O40" i="41"/>
  <c r="N39" i="41"/>
  <c r="O39" i="41" s="1"/>
  <c r="N38" i="41"/>
  <c r="O38" i="41" s="1"/>
  <c r="N37" i="41"/>
  <c r="O37" i="41"/>
  <c r="N36" i="41"/>
  <c r="O36" i="41" s="1"/>
  <c r="N35" i="41"/>
  <c r="O35" i="41" s="1"/>
  <c r="M34" i="41"/>
  <c r="L34" i="41"/>
  <c r="K34" i="41"/>
  <c r="J34" i="41"/>
  <c r="I34" i="41"/>
  <c r="H34" i="41"/>
  <c r="G34" i="41"/>
  <c r="F34" i="41"/>
  <c r="N34" i="41" s="1"/>
  <c r="O34" i="41" s="1"/>
  <c r="E34" i="41"/>
  <c r="D34" i="41"/>
  <c r="N33" i="41"/>
  <c r="O33" i="41" s="1"/>
  <c r="M32" i="41"/>
  <c r="L32" i="41"/>
  <c r="K32" i="41"/>
  <c r="J32" i="41"/>
  <c r="I32" i="41"/>
  <c r="H32" i="41"/>
  <c r="G32" i="41"/>
  <c r="F32" i="41"/>
  <c r="F44" i="41" s="1"/>
  <c r="E32" i="41"/>
  <c r="D32" i="41"/>
  <c r="N31" i="41"/>
  <c r="O31" i="41" s="1"/>
  <c r="N30" i="41"/>
  <c r="O30" i="41"/>
  <c r="N29" i="41"/>
  <c r="O29" i="41" s="1"/>
  <c r="N28" i="41"/>
  <c r="O28" i="41" s="1"/>
  <c r="N27" i="41"/>
  <c r="O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D44" i="41" s="1"/>
  <c r="N24" i="41"/>
  <c r="O24" i="41" s="1"/>
  <c r="N23" i="41"/>
  <c r="O23" i="41" s="1"/>
  <c r="N22" i="41"/>
  <c r="O22" i="41"/>
  <c r="N21" i="41"/>
  <c r="O21" i="41" s="1"/>
  <c r="N20" i="41"/>
  <c r="O20" i="41" s="1"/>
  <c r="M19" i="41"/>
  <c r="L19" i="41"/>
  <c r="L44" i="41" s="1"/>
  <c r="K19" i="41"/>
  <c r="J19" i="41"/>
  <c r="I19" i="41"/>
  <c r="H19" i="41"/>
  <c r="G19" i="41"/>
  <c r="F19" i="41"/>
  <c r="E19" i="41"/>
  <c r="D19" i="41"/>
  <c r="N18" i="41"/>
  <c r="O18" i="41" s="1"/>
  <c r="N17" i="41"/>
  <c r="O17" i="41"/>
  <c r="N16" i="41"/>
  <c r="O16" i="41" s="1"/>
  <c r="N15" i="41"/>
  <c r="O15" i="41" s="1"/>
  <c r="N14" i="41"/>
  <c r="O14" i="41"/>
  <c r="N13" i="41"/>
  <c r="O13" i="41" s="1"/>
  <c r="M12" i="41"/>
  <c r="L12" i="41"/>
  <c r="K12" i="41"/>
  <c r="J12" i="41"/>
  <c r="N12" i="41" s="1"/>
  <c r="O12" i="41" s="1"/>
  <c r="I12" i="41"/>
  <c r="H12" i="41"/>
  <c r="G12" i="41"/>
  <c r="F12" i="41"/>
  <c r="E12" i="41"/>
  <c r="D12" i="4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/>
  <c r="M5" i="41"/>
  <c r="L5" i="41"/>
  <c r="K5" i="41"/>
  <c r="J5" i="41"/>
  <c r="I5" i="41"/>
  <c r="H5" i="41"/>
  <c r="H44" i="41" s="1"/>
  <c r="G5" i="41"/>
  <c r="F5" i="41"/>
  <c r="E5" i="41"/>
  <c r="D5" i="41"/>
  <c r="N46" i="40"/>
  <c r="O46" i="40"/>
  <c r="M45" i="40"/>
  <c r="L45" i="40"/>
  <c r="K45" i="40"/>
  <c r="J45" i="40"/>
  <c r="I45" i="40"/>
  <c r="H45" i="40"/>
  <c r="N45" i="40" s="1"/>
  <c r="O45" i="40" s="1"/>
  <c r="G45" i="40"/>
  <c r="F45" i="40"/>
  <c r="E45" i="40"/>
  <c r="D45" i="40"/>
  <c r="N44" i="40"/>
  <c r="O44" i="40"/>
  <c r="N43" i="40"/>
  <c r="O43" i="40" s="1"/>
  <c r="N42" i="40"/>
  <c r="O42" i="40" s="1"/>
  <c r="N41" i="40"/>
  <c r="O41" i="40"/>
  <c r="N40" i="40"/>
  <c r="O40" i="40" s="1"/>
  <c r="N39" i="40"/>
  <c r="O39" i="40" s="1"/>
  <c r="N38" i="40"/>
  <c r="O38" i="40"/>
  <c r="M37" i="40"/>
  <c r="L37" i="40"/>
  <c r="K37" i="40"/>
  <c r="J37" i="40"/>
  <c r="I37" i="40"/>
  <c r="H37" i="40"/>
  <c r="N37" i="40" s="1"/>
  <c r="O37" i="40" s="1"/>
  <c r="G37" i="40"/>
  <c r="F37" i="40"/>
  <c r="E37" i="40"/>
  <c r="D37" i="40"/>
  <c r="N36" i="40"/>
  <c r="O36" i="40"/>
  <c r="M35" i="40"/>
  <c r="L35" i="40"/>
  <c r="K35" i="40"/>
  <c r="J35" i="40"/>
  <c r="I35" i="40"/>
  <c r="H35" i="40"/>
  <c r="N35" i="40" s="1"/>
  <c r="O35" i="40" s="1"/>
  <c r="G35" i="40"/>
  <c r="F35" i="40"/>
  <c r="E35" i="40"/>
  <c r="D35" i="40"/>
  <c r="N34" i="40"/>
  <c r="O34" i="40"/>
  <c r="N33" i="40"/>
  <c r="O33" i="40" s="1"/>
  <c r="N32" i="40"/>
  <c r="O32" i="40" s="1"/>
  <c r="N31" i="40"/>
  <c r="O31" i="40"/>
  <c r="N30" i="40"/>
  <c r="O30" i="40" s="1"/>
  <c r="N29" i="40"/>
  <c r="O29" i="40" s="1"/>
  <c r="N28" i="40"/>
  <c r="O28" i="40"/>
  <c r="M27" i="40"/>
  <c r="L27" i="40"/>
  <c r="K27" i="40"/>
  <c r="J27" i="40"/>
  <c r="I27" i="40"/>
  <c r="H27" i="40"/>
  <c r="N27" i="40" s="1"/>
  <c r="O27" i="40" s="1"/>
  <c r="G27" i="40"/>
  <c r="F27" i="40"/>
  <c r="E27" i="40"/>
  <c r="D27" i="40"/>
  <c r="N26" i="40"/>
  <c r="O26" i="40"/>
  <c r="N25" i="40"/>
  <c r="O25" i="40" s="1"/>
  <c r="N24" i="40"/>
  <c r="O24" i="40" s="1"/>
  <c r="N23" i="40"/>
  <c r="O23" i="40"/>
  <c r="N22" i="40"/>
  <c r="O22" i="40" s="1"/>
  <c r="N21" i="40"/>
  <c r="O21" i="40" s="1"/>
  <c r="N20" i="40"/>
  <c r="O20" i="40"/>
  <c r="M19" i="40"/>
  <c r="L19" i="40"/>
  <c r="K19" i="40"/>
  <c r="J19" i="40"/>
  <c r="I19" i="40"/>
  <c r="H19" i="40"/>
  <c r="H47" i="40" s="1"/>
  <c r="G19" i="40"/>
  <c r="F19" i="40"/>
  <c r="E19" i="40"/>
  <c r="D19" i="40"/>
  <c r="N18" i="40"/>
  <c r="O18" i="40"/>
  <c r="N17" i="40"/>
  <c r="O17" i="40" s="1"/>
  <c r="N16" i="40"/>
  <c r="O16" i="40" s="1"/>
  <c r="N15" i="40"/>
  <c r="O15" i="40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F47" i="40" s="1"/>
  <c r="E12" i="40"/>
  <c r="D12" i="40"/>
  <c r="N11" i="40"/>
  <c r="O11" i="40" s="1"/>
  <c r="N10" i="40"/>
  <c r="O10" i="40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D47" i="40" s="1"/>
  <c r="N44" i="39"/>
  <c r="O44" i="39" s="1"/>
  <c r="M43" i="39"/>
  <c r="L43" i="39"/>
  <c r="K43" i="39"/>
  <c r="J43" i="39"/>
  <c r="I43" i="39"/>
  <c r="H43" i="39"/>
  <c r="G43" i="39"/>
  <c r="F43" i="39"/>
  <c r="E43" i="39"/>
  <c r="D43" i="39"/>
  <c r="N43" i="39" s="1"/>
  <c r="O43" i="39" s="1"/>
  <c r="N42" i="39"/>
  <c r="O42" i="39"/>
  <c r="N41" i="39"/>
  <c r="O41" i="39"/>
  <c r="N40" i="39"/>
  <c r="O40" i="39"/>
  <c r="N39" i="39"/>
  <c r="O39" i="39"/>
  <c r="N38" i="39"/>
  <c r="O38" i="39" s="1"/>
  <c r="N37" i="39"/>
  <c r="O37" i="39"/>
  <c r="N36" i="39"/>
  <c r="O36" i="39"/>
  <c r="N35" i="39"/>
  <c r="O35" i="39"/>
  <c r="M34" i="39"/>
  <c r="L34" i="39"/>
  <c r="K34" i="39"/>
  <c r="J34" i="39"/>
  <c r="I34" i="39"/>
  <c r="H34" i="39"/>
  <c r="G34" i="39"/>
  <c r="F34" i="39"/>
  <c r="E34" i="39"/>
  <c r="D34" i="39"/>
  <c r="N34" i="39" s="1"/>
  <c r="O34" i="39" s="1"/>
  <c r="N33" i="39"/>
  <c r="O33" i="39" s="1"/>
  <c r="M32" i="39"/>
  <c r="L32" i="39"/>
  <c r="N32" i="39" s="1"/>
  <c r="O32" i="39" s="1"/>
  <c r="K32" i="39"/>
  <c r="J32" i="39"/>
  <c r="I32" i="39"/>
  <c r="H32" i="39"/>
  <c r="G32" i="39"/>
  <c r="F32" i="39"/>
  <c r="E32" i="39"/>
  <c r="D32" i="39"/>
  <c r="N31" i="39"/>
  <c r="O31" i="39"/>
  <c r="N30" i="39"/>
  <c r="O30" i="39" s="1"/>
  <c r="N29" i="39"/>
  <c r="O29" i="39" s="1"/>
  <c r="N28" i="39"/>
  <c r="O28" i="39"/>
  <c r="N27" i="39"/>
  <c r="O27" i="39" s="1"/>
  <c r="N26" i="39"/>
  <c r="O26" i="39" s="1"/>
  <c r="N25" i="39"/>
  <c r="O25" i="39"/>
  <c r="M24" i="39"/>
  <c r="L24" i="39"/>
  <c r="K24" i="39"/>
  <c r="J24" i="39"/>
  <c r="I24" i="39"/>
  <c r="H24" i="39"/>
  <c r="G24" i="39"/>
  <c r="F24" i="39"/>
  <c r="E24" i="39"/>
  <c r="D24" i="39"/>
  <c r="N23" i="39"/>
  <c r="O23" i="39"/>
  <c r="N22" i="39"/>
  <c r="O22" i="39" s="1"/>
  <c r="N21" i="39"/>
  <c r="O21" i="39" s="1"/>
  <c r="N20" i="39"/>
  <c r="O20" i="39"/>
  <c r="M19" i="39"/>
  <c r="L19" i="39"/>
  <c r="K19" i="39"/>
  <c r="J19" i="39"/>
  <c r="I19" i="39"/>
  <c r="H19" i="39"/>
  <c r="N19" i="39" s="1"/>
  <c r="O19" i="39" s="1"/>
  <c r="G19" i="39"/>
  <c r="F19" i="39"/>
  <c r="E19" i="39"/>
  <c r="D19" i="39"/>
  <c r="N18" i="39"/>
  <c r="O18" i="39"/>
  <c r="N17" i="39"/>
  <c r="O17" i="39" s="1"/>
  <c r="N16" i="39"/>
  <c r="O16" i="39" s="1"/>
  <c r="N15" i="39"/>
  <c r="O15" i="39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N12" i="39" s="1"/>
  <c r="O12" i="39" s="1"/>
  <c r="E12" i="39"/>
  <c r="D12" i="39"/>
  <c r="N11" i="39"/>
  <c r="O11" i="39" s="1"/>
  <c r="N10" i="39"/>
  <c r="O10" i="39"/>
  <c r="N9" i="39"/>
  <c r="O9" i="39" s="1"/>
  <c r="N8" i="39"/>
  <c r="O8" i="39" s="1"/>
  <c r="N7" i="39"/>
  <c r="O7" i="39"/>
  <c r="N6" i="39"/>
  <c r="O6" i="39" s="1"/>
  <c r="M5" i="39"/>
  <c r="M45" i="39" s="1"/>
  <c r="L5" i="39"/>
  <c r="K5" i="39"/>
  <c r="K45" i="39" s="1"/>
  <c r="J5" i="39"/>
  <c r="I5" i="39"/>
  <c r="I45" i="39" s="1"/>
  <c r="H5" i="39"/>
  <c r="G5" i="39"/>
  <c r="F5" i="39"/>
  <c r="E5" i="39"/>
  <c r="E45" i="39" s="1"/>
  <c r="D5" i="39"/>
  <c r="D45" i="39" s="1"/>
  <c r="N41" i="38"/>
  <c r="O41" i="38" s="1"/>
  <c r="N40" i="38"/>
  <c r="O40" i="38" s="1"/>
  <c r="M39" i="38"/>
  <c r="L39" i="38"/>
  <c r="K39" i="38"/>
  <c r="J39" i="38"/>
  <c r="I39" i="38"/>
  <c r="H39" i="38"/>
  <c r="G39" i="38"/>
  <c r="F39" i="38"/>
  <c r="F42" i="38" s="1"/>
  <c r="E39" i="38"/>
  <c r="D39" i="38"/>
  <c r="N39" i="38" s="1"/>
  <c r="O39" i="38" s="1"/>
  <c r="N38" i="38"/>
  <c r="O38" i="38" s="1"/>
  <c r="N37" i="38"/>
  <c r="O37" i="38"/>
  <c r="N36" i="38"/>
  <c r="O36" i="38"/>
  <c r="N35" i="38"/>
  <c r="O35" i="38"/>
  <c r="M34" i="38"/>
  <c r="N34" i="38" s="1"/>
  <c r="O34" i="38" s="1"/>
  <c r="L34" i="38"/>
  <c r="K34" i="38"/>
  <c r="J34" i="38"/>
  <c r="I34" i="38"/>
  <c r="H34" i="38"/>
  <c r="G34" i="38"/>
  <c r="F34" i="38"/>
  <c r="E34" i="38"/>
  <c r="D34" i="38"/>
  <c r="N33" i="38"/>
  <c r="O33" i="38"/>
  <c r="M32" i="38"/>
  <c r="L32" i="38"/>
  <c r="K32" i="38"/>
  <c r="J32" i="38"/>
  <c r="I32" i="38"/>
  <c r="H32" i="38"/>
  <c r="G32" i="38"/>
  <c r="N32" i="38" s="1"/>
  <c r="O32" i="38" s="1"/>
  <c r="F32" i="38"/>
  <c r="E32" i="38"/>
  <c r="D32" i="38"/>
  <c r="N31" i="38"/>
  <c r="O31" i="38" s="1"/>
  <c r="N30" i="38"/>
  <c r="O30" i="38" s="1"/>
  <c r="N29" i="38"/>
  <c r="O29" i="38"/>
  <c r="N28" i="38"/>
  <c r="O28" i="38" s="1"/>
  <c r="N27" i="38"/>
  <c r="O27" i="38" s="1"/>
  <c r="N26" i="38"/>
  <c r="O26" i="38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N23" i="38" s="1"/>
  <c r="O23" i="38" s="1"/>
  <c r="D23" i="38"/>
  <c r="N22" i="38"/>
  <c r="O22" i="38"/>
  <c r="N21" i="38"/>
  <c r="O21" i="38" s="1"/>
  <c r="N20" i="38"/>
  <c r="O20" i="38" s="1"/>
  <c r="N19" i="38"/>
  <c r="O19" i="38"/>
  <c r="N18" i="38"/>
  <c r="O18" i="38" s="1"/>
  <c r="N17" i="38"/>
  <c r="O17" i="38" s="1"/>
  <c r="N16" i="38"/>
  <c r="O16" i="38"/>
  <c r="N15" i="38"/>
  <c r="O15" i="38" s="1"/>
  <c r="M14" i="38"/>
  <c r="L14" i="38"/>
  <c r="K14" i="38"/>
  <c r="N14" i="38" s="1"/>
  <c r="O14" i="38" s="1"/>
  <c r="J14" i="38"/>
  <c r="I14" i="38"/>
  <c r="H14" i="38"/>
  <c r="G14" i="38"/>
  <c r="F14" i="38"/>
  <c r="E14" i="38"/>
  <c r="D14" i="38"/>
  <c r="N13" i="38"/>
  <c r="O13" i="38" s="1"/>
  <c r="N12" i="38"/>
  <c r="O12" i="38"/>
  <c r="N11" i="38"/>
  <c r="O11" i="38" s="1"/>
  <c r="M10" i="38"/>
  <c r="L10" i="38"/>
  <c r="K10" i="38"/>
  <c r="J10" i="38"/>
  <c r="I10" i="38"/>
  <c r="I42" i="38" s="1"/>
  <c r="H10" i="38"/>
  <c r="G10" i="38"/>
  <c r="F10" i="38"/>
  <c r="E10" i="38"/>
  <c r="D10" i="38"/>
  <c r="N10" i="38" s="1"/>
  <c r="O10" i="38" s="1"/>
  <c r="N9" i="38"/>
  <c r="O9" i="38" s="1"/>
  <c r="N8" i="38"/>
  <c r="O8" i="38" s="1"/>
  <c r="N7" i="38"/>
  <c r="O7" i="38"/>
  <c r="N6" i="38"/>
  <c r="O6" i="38" s="1"/>
  <c r="M5" i="38"/>
  <c r="M42" i="38" s="1"/>
  <c r="L5" i="38"/>
  <c r="K5" i="38"/>
  <c r="J5" i="38"/>
  <c r="N5" i="38" s="1"/>
  <c r="O5" i="38" s="1"/>
  <c r="I5" i="38"/>
  <c r="H5" i="38"/>
  <c r="G5" i="38"/>
  <c r="F5" i="38"/>
  <c r="E5" i="38"/>
  <c r="D5" i="38"/>
  <c r="D42" i="38" s="1"/>
  <c r="N37" i="37"/>
  <c r="O37" i="37" s="1"/>
  <c r="M36" i="37"/>
  <c r="L36" i="37"/>
  <c r="K36" i="37"/>
  <c r="N36" i="37" s="1"/>
  <c r="O36" i="37" s="1"/>
  <c r="J36" i="37"/>
  <c r="I36" i="37"/>
  <c r="H36" i="37"/>
  <c r="G36" i="37"/>
  <c r="F36" i="37"/>
  <c r="E36" i="37"/>
  <c r="D36" i="37"/>
  <c r="N35" i="37"/>
  <c r="O35" i="37" s="1"/>
  <c r="N34" i="37"/>
  <c r="O34" i="37" s="1"/>
  <c r="N33" i="37"/>
  <c r="O33" i="37"/>
  <c r="N32" i="37"/>
  <c r="O32" i="37" s="1"/>
  <c r="M31" i="37"/>
  <c r="L31" i="37"/>
  <c r="K31" i="37"/>
  <c r="J31" i="37"/>
  <c r="I31" i="37"/>
  <c r="H31" i="37"/>
  <c r="G31" i="37"/>
  <c r="N31" i="37" s="1"/>
  <c r="O31" i="37" s="1"/>
  <c r="F31" i="37"/>
  <c r="E31" i="37"/>
  <c r="D31" i="37"/>
  <c r="N30" i="37"/>
  <c r="O30" i="37"/>
  <c r="M29" i="37"/>
  <c r="L29" i="37"/>
  <c r="K29" i="37"/>
  <c r="J29" i="37"/>
  <c r="J38" i="37"/>
  <c r="I29" i="37"/>
  <c r="H29" i="37"/>
  <c r="G29" i="37"/>
  <c r="F29" i="37"/>
  <c r="E29" i="37"/>
  <c r="D29" i="37"/>
  <c r="N28" i="37"/>
  <c r="O28" i="37" s="1"/>
  <c r="N27" i="37"/>
  <c r="O27" i="37" s="1"/>
  <c r="N26" i="37"/>
  <c r="O26" i="37"/>
  <c r="N25" i="37"/>
  <c r="O25" i="37" s="1"/>
  <c r="N24" i="37"/>
  <c r="O24" i="37" s="1"/>
  <c r="N23" i="37"/>
  <c r="O23" i="37"/>
  <c r="M22" i="37"/>
  <c r="M38" i="37" s="1"/>
  <c r="L22" i="37"/>
  <c r="K22" i="37"/>
  <c r="J22" i="37"/>
  <c r="I22" i="37"/>
  <c r="H22" i="37"/>
  <c r="N22" i="37" s="1"/>
  <c r="O22" i="37" s="1"/>
  <c r="G22" i="37"/>
  <c r="F22" i="37"/>
  <c r="E22" i="37"/>
  <c r="D22" i="37"/>
  <c r="N21" i="37"/>
  <c r="O21" i="37"/>
  <c r="N20" i="37"/>
  <c r="O20" i="37" s="1"/>
  <c r="N19" i="37"/>
  <c r="O19" i="37" s="1"/>
  <c r="N18" i="37"/>
  <c r="O18" i="37"/>
  <c r="N17" i="37"/>
  <c r="O17" i="37" s="1"/>
  <c r="N16" i="37"/>
  <c r="O16" i="37" s="1"/>
  <c r="M15" i="37"/>
  <c r="L15" i="37"/>
  <c r="L38" i="37" s="1"/>
  <c r="K15" i="37"/>
  <c r="J15" i="37"/>
  <c r="I15" i="37"/>
  <c r="H15" i="37"/>
  <c r="G15" i="37"/>
  <c r="F15" i="37"/>
  <c r="E15" i="37"/>
  <c r="D15" i="37"/>
  <c r="N15" i="37" s="1"/>
  <c r="O15" i="37" s="1"/>
  <c r="N14" i="37"/>
  <c r="O14" i="37"/>
  <c r="N13" i="37"/>
  <c r="O13" i="37" s="1"/>
  <c r="N12" i="37"/>
  <c r="O12" i="37" s="1"/>
  <c r="N11" i="37"/>
  <c r="O11" i="37"/>
  <c r="M10" i="37"/>
  <c r="L10" i="37"/>
  <c r="K10" i="37"/>
  <c r="J10" i="37"/>
  <c r="I10" i="37"/>
  <c r="H10" i="37"/>
  <c r="H38" i="37" s="1"/>
  <c r="G10" i="37"/>
  <c r="F10" i="37"/>
  <c r="E10" i="37"/>
  <c r="D10" i="37"/>
  <c r="N9" i="37"/>
  <c r="O9" i="37" s="1"/>
  <c r="N8" i="37"/>
  <c r="O8" i="37"/>
  <c r="N7" i="37"/>
  <c r="O7" i="37"/>
  <c r="N6" i="37"/>
  <c r="O6" i="37"/>
  <c r="M5" i="37"/>
  <c r="L5" i="37"/>
  <c r="K5" i="37"/>
  <c r="N5" i="37" s="1"/>
  <c r="O5" i="37" s="1"/>
  <c r="J5" i="37"/>
  <c r="I5" i="37"/>
  <c r="I38" i="37"/>
  <c r="H5" i="37"/>
  <c r="G5" i="37"/>
  <c r="F5" i="37"/>
  <c r="F38" i="37" s="1"/>
  <c r="E5" i="37"/>
  <c r="D5" i="37"/>
  <c r="N42" i="36"/>
  <c r="O42" i="36"/>
  <c r="N41" i="36"/>
  <c r="O41" i="36" s="1"/>
  <c r="M40" i="36"/>
  <c r="L40" i="36"/>
  <c r="K40" i="36"/>
  <c r="J40" i="36"/>
  <c r="I40" i="36"/>
  <c r="H40" i="36"/>
  <c r="G40" i="36"/>
  <c r="F40" i="36"/>
  <c r="E40" i="36"/>
  <c r="D40" i="36"/>
  <c r="N40" i="36" s="1"/>
  <c r="O40" i="36" s="1"/>
  <c r="N39" i="36"/>
  <c r="O39" i="36" s="1"/>
  <c r="N38" i="36"/>
  <c r="O38" i="36" s="1"/>
  <c r="N37" i="36"/>
  <c r="O37" i="36"/>
  <c r="N36" i="36"/>
  <c r="O36" i="36" s="1"/>
  <c r="N35" i="36"/>
  <c r="O35" i="36" s="1"/>
  <c r="M34" i="36"/>
  <c r="L34" i="36"/>
  <c r="N34" i="36" s="1"/>
  <c r="O34" i="36" s="1"/>
  <c r="K34" i="36"/>
  <c r="J34" i="36"/>
  <c r="I34" i="36"/>
  <c r="H34" i="36"/>
  <c r="G34" i="36"/>
  <c r="F34" i="36"/>
  <c r="E34" i="36"/>
  <c r="E43" i="36" s="1"/>
  <c r="D34" i="36"/>
  <c r="N33" i="36"/>
  <c r="O33" i="36" s="1"/>
  <c r="M32" i="36"/>
  <c r="L32" i="36"/>
  <c r="N32" i="36" s="1"/>
  <c r="O32" i="36" s="1"/>
  <c r="K32" i="36"/>
  <c r="J32" i="36"/>
  <c r="I32" i="36"/>
  <c r="H32" i="36"/>
  <c r="G32" i="36"/>
  <c r="F32" i="36"/>
  <c r="E32" i="36"/>
  <c r="D32" i="36"/>
  <c r="N31" i="36"/>
  <c r="O31" i="36"/>
  <c r="N30" i="36"/>
  <c r="O30" i="36" s="1"/>
  <c r="N29" i="36"/>
  <c r="O29" i="36" s="1"/>
  <c r="N28" i="36"/>
  <c r="O28" i="36"/>
  <c r="N27" i="36"/>
  <c r="O27" i="36" s="1"/>
  <c r="N26" i="36"/>
  <c r="O26" i="36" s="1"/>
  <c r="N25" i="36"/>
  <c r="O25" i="36"/>
  <c r="N24" i="36"/>
  <c r="O24" i="36" s="1"/>
  <c r="M23" i="36"/>
  <c r="L23" i="36"/>
  <c r="K23" i="36"/>
  <c r="J23" i="36"/>
  <c r="I23" i="36"/>
  <c r="H23" i="36"/>
  <c r="G23" i="36"/>
  <c r="F23" i="36"/>
  <c r="N23" i="36"/>
  <c r="O23" i="36" s="1"/>
  <c r="E23" i="36"/>
  <c r="D23" i="36"/>
  <c r="N22" i="36"/>
  <c r="O22" i="36"/>
  <c r="N21" i="36"/>
  <c r="O21" i="36"/>
  <c r="N20" i="36"/>
  <c r="O20" i="36" s="1"/>
  <c r="N19" i="36"/>
  <c r="O19" i="36" s="1"/>
  <c r="N18" i="36"/>
  <c r="O18" i="36" s="1"/>
  <c r="N17" i="36"/>
  <c r="O17" i="36"/>
  <c r="N16" i="36"/>
  <c r="O16" i="36"/>
  <c r="N15" i="36"/>
  <c r="O15" i="36"/>
  <c r="M14" i="36"/>
  <c r="L14" i="36"/>
  <c r="K14" i="36"/>
  <c r="J14" i="36"/>
  <c r="I14" i="36"/>
  <c r="N14" i="36" s="1"/>
  <c r="O14" i="36" s="1"/>
  <c r="H14" i="36"/>
  <c r="G14" i="36"/>
  <c r="F14" i="36"/>
  <c r="E14" i="36"/>
  <c r="D14" i="36"/>
  <c r="N13" i="36"/>
  <c r="O13" i="36"/>
  <c r="N12" i="36"/>
  <c r="O12" i="36" s="1"/>
  <c r="N11" i="36"/>
  <c r="O11" i="36" s="1"/>
  <c r="M10" i="36"/>
  <c r="M43" i="36" s="1"/>
  <c r="L10" i="36"/>
  <c r="K10" i="36"/>
  <c r="J10" i="36"/>
  <c r="I10" i="36"/>
  <c r="H10" i="36"/>
  <c r="H43" i="36" s="1"/>
  <c r="G10" i="36"/>
  <c r="F10" i="36"/>
  <c r="E10" i="36"/>
  <c r="D10" i="36"/>
  <c r="N9" i="36"/>
  <c r="O9" i="36" s="1"/>
  <c r="N8" i="36"/>
  <c r="O8" i="36"/>
  <c r="N7" i="36"/>
  <c r="O7" i="36" s="1"/>
  <c r="N6" i="36"/>
  <c r="O6" i="36"/>
  <c r="M5" i="36"/>
  <c r="L5" i="36"/>
  <c r="K5" i="36"/>
  <c r="N5" i="36" s="1"/>
  <c r="O5" i="36" s="1"/>
  <c r="J5" i="36"/>
  <c r="J43" i="36" s="1"/>
  <c r="I5" i="36"/>
  <c r="I43" i="36" s="1"/>
  <c r="H5" i="36"/>
  <c r="G5" i="36"/>
  <c r="F5" i="36"/>
  <c r="F43" i="36" s="1"/>
  <c r="E5" i="36"/>
  <c r="D5" i="36"/>
  <c r="N37" i="35"/>
  <c r="O37" i="35"/>
  <c r="M36" i="35"/>
  <c r="L36" i="35"/>
  <c r="K36" i="35"/>
  <c r="J36" i="35"/>
  <c r="I36" i="35"/>
  <c r="H36" i="35"/>
  <c r="G36" i="35"/>
  <c r="F36" i="35"/>
  <c r="E36" i="35"/>
  <c r="D36" i="35"/>
  <c r="N35" i="35"/>
  <c r="O35" i="35"/>
  <c r="N34" i="35"/>
  <c r="O34" i="35" s="1"/>
  <c r="N33" i="35"/>
  <c r="O33" i="35" s="1"/>
  <c r="N32" i="35"/>
  <c r="O32" i="35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30" i="35" s="1"/>
  <c r="O30" i="35" s="1"/>
  <c r="N29" i="35"/>
  <c r="O29" i="35" s="1"/>
  <c r="M28" i="35"/>
  <c r="L28" i="35"/>
  <c r="K28" i="35"/>
  <c r="J28" i="35"/>
  <c r="I28" i="35"/>
  <c r="H28" i="35"/>
  <c r="G28" i="35"/>
  <c r="F28" i="35"/>
  <c r="E28" i="35"/>
  <c r="N28" i="35" s="1"/>
  <c r="O28" i="35" s="1"/>
  <c r="D28" i="35"/>
  <c r="N27" i="35"/>
  <c r="O27" i="35"/>
  <c r="N26" i="35"/>
  <c r="O26" i="35" s="1"/>
  <c r="N25" i="35"/>
  <c r="O25" i="35"/>
  <c r="N24" i="35"/>
  <c r="O24" i="35" s="1"/>
  <c r="N23" i="35"/>
  <c r="O23" i="35"/>
  <c r="N22" i="35"/>
  <c r="O22" i="35" s="1"/>
  <c r="N21" i="35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D38" i="35" s="1"/>
  <c r="N18" i="35"/>
  <c r="O18" i="35" s="1"/>
  <c r="N17" i="35"/>
  <c r="O17" i="35"/>
  <c r="N16" i="35"/>
  <c r="O16" i="35" s="1"/>
  <c r="N15" i="35"/>
  <c r="O15" i="35" s="1"/>
  <c r="M14" i="35"/>
  <c r="L14" i="35"/>
  <c r="L38" i="35" s="1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/>
  <c r="M10" i="35"/>
  <c r="L10" i="35"/>
  <c r="K10" i="35"/>
  <c r="J10" i="35"/>
  <c r="J38" i="35" s="1"/>
  <c r="I10" i="35"/>
  <c r="H10" i="35"/>
  <c r="G10" i="35"/>
  <c r="F10" i="35"/>
  <c r="E10" i="35"/>
  <c r="N10" i="35" s="1"/>
  <c r="O10" i="35" s="1"/>
  <c r="D10" i="35"/>
  <c r="N9" i="35"/>
  <c r="O9" i="35"/>
  <c r="N8" i="35"/>
  <c r="O8" i="35" s="1"/>
  <c r="N7" i="35"/>
  <c r="O7" i="35"/>
  <c r="N6" i="35"/>
  <c r="O6" i="35" s="1"/>
  <c r="M5" i="35"/>
  <c r="L5" i="35"/>
  <c r="K5" i="35"/>
  <c r="N5" i="35" s="1"/>
  <c r="O5" i="35" s="1"/>
  <c r="J5" i="35"/>
  <c r="I5" i="35"/>
  <c r="H5" i="35"/>
  <c r="H38" i="35" s="1"/>
  <c r="G5" i="35"/>
  <c r="F5" i="35"/>
  <c r="F38" i="35"/>
  <c r="E5" i="35"/>
  <c r="E38" i="35" s="1"/>
  <c r="D5" i="35"/>
  <c r="N41" i="34"/>
  <c r="O41" i="34"/>
  <c r="M40" i="34"/>
  <c r="L40" i="34"/>
  <c r="K40" i="34"/>
  <c r="J40" i="34"/>
  <c r="I40" i="34"/>
  <c r="H40" i="34"/>
  <c r="G40" i="34"/>
  <c r="F40" i="34"/>
  <c r="E40" i="34"/>
  <c r="D40" i="34"/>
  <c r="N40" i="34" s="1"/>
  <c r="O40" i="34" s="1"/>
  <c r="N39" i="34"/>
  <c r="O39" i="34" s="1"/>
  <c r="N38" i="34"/>
  <c r="O38" i="34" s="1"/>
  <c r="N37" i="34"/>
  <c r="O37" i="34"/>
  <c r="N36" i="34"/>
  <c r="O36" i="34" s="1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4" i="34" s="1"/>
  <c r="O34" i="34" s="1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2" i="34" s="1"/>
  <c r="O32" i="34" s="1"/>
  <c r="N31" i="34"/>
  <c r="O31" i="34"/>
  <c r="N30" i="34"/>
  <c r="O30" i="34"/>
  <c r="N29" i="34"/>
  <c r="O29" i="34"/>
  <c r="N28" i="34"/>
  <c r="O28" i="34" s="1"/>
  <c r="N27" i="34"/>
  <c r="O27" i="34" s="1"/>
  <c r="N26" i="34"/>
  <c r="O26" i="34" s="1"/>
  <c r="N25" i="34"/>
  <c r="O25" i="34"/>
  <c r="N24" i="34"/>
  <c r="O24" i="34" s="1"/>
  <c r="M23" i="34"/>
  <c r="L23" i="34"/>
  <c r="K23" i="34"/>
  <c r="J23" i="34"/>
  <c r="I23" i="34"/>
  <c r="H23" i="34"/>
  <c r="G23" i="34"/>
  <c r="G42" i="34" s="1"/>
  <c r="F23" i="34"/>
  <c r="E23" i="34"/>
  <c r="D23" i="34"/>
  <c r="N22" i="34"/>
  <c r="O22" i="34"/>
  <c r="N21" i="34"/>
  <c r="O21" i="34" s="1"/>
  <c r="N20" i="34"/>
  <c r="O20" i="34" s="1"/>
  <c r="N19" i="34"/>
  <c r="O19" i="34"/>
  <c r="N18" i="34"/>
  <c r="O18" i="34" s="1"/>
  <c r="N17" i="34"/>
  <c r="O17" i="34" s="1"/>
  <c r="N16" i="34"/>
  <c r="O16" i="34" s="1"/>
  <c r="N15" i="34"/>
  <c r="O15" i="34" s="1"/>
  <c r="M14" i="34"/>
  <c r="L14" i="34"/>
  <c r="K14" i="34"/>
  <c r="J14" i="34"/>
  <c r="N14" i="34" s="1"/>
  <c r="O14" i="34" s="1"/>
  <c r="I14" i="34"/>
  <c r="H14" i="34"/>
  <c r="G14" i="34"/>
  <c r="F14" i="34"/>
  <c r="E14" i="34"/>
  <c r="D14" i="34"/>
  <c r="N13" i="34"/>
  <c r="O13" i="34" s="1"/>
  <c r="N12" i="34"/>
  <c r="O12" i="34"/>
  <c r="N11" i="34"/>
  <c r="O11" i="34" s="1"/>
  <c r="M10" i="34"/>
  <c r="M42" i="34" s="1"/>
  <c r="L10" i="34"/>
  <c r="K10" i="34"/>
  <c r="J10" i="34"/>
  <c r="I10" i="34"/>
  <c r="I42" i="34" s="1"/>
  <c r="H10" i="34"/>
  <c r="G10" i="34"/>
  <c r="F10" i="34"/>
  <c r="E10" i="34"/>
  <c r="D10" i="34"/>
  <c r="N10" i="34" s="1"/>
  <c r="O10" i="34" s="1"/>
  <c r="N9" i="34"/>
  <c r="O9" i="34"/>
  <c r="N8" i="34"/>
  <c r="O8" i="34"/>
  <c r="N7" i="34"/>
  <c r="O7" i="34"/>
  <c r="N6" i="34"/>
  <c r="O6" i="34"/>
  <c r="M5" i="34"/>
  <c r="L5" i="34"/>
  <c r="L42" i="34" s="1"/>
  <c r="K5" i="34"/>
  <c r="K42" i="34" s="1"/>
  <c r="J5" i="34"/>
  <c r="J42" i="34" s="1"/>
  <c r="I5" i="34"/>
  <c r="H5" i="34"/>
  <c r="G5" i="34"/>
  <c r="F5" i="34"/>
  <c r="F42" i="34"/>
  <c r="E5" i="34"/>
  <c r="E42" i="34" s="1"/>
  <c r="D5" i="34"/>
  <c r="D42" i="34" s="1"/>
  <c r="N24" i="33"/>
  <c r="O24" i="33"/>
  <c r="N25" i="33"/>
  <c r="O25" i="33" s="1"/>
  <c r="N26" i="33"/>
  <c r="O26" i="33"/>
  <c r="N27" i="33"/>
  <c r="O27" i="33"/>
  <c r="N28" i="33"/>
  <c r="O28" i="33"/>
  <c r="N29" i="33"/>
  <c r="O29" i="33" s="1"/>
  <c r="N30" i="33"/>
  <c r="O30" i="33"/>
  <c r="N16" i="33"/>
  <c r="O16" i="33" s="1"/>
  <c r="N17" i="33"/>
  <c r="O17" i="33"/>
  <c r="N18" i="33"/>
  <c r="O18" i="33"/>
  <c r="N19" i="33"/>
  <c r="O19" i="33"/>
  <c r="N20" i="33"/>
  <c r="O20" i="33" s="1"/>
  <c r="N21" i="33"/>
  <c r="O21" i="33"/>
  <c r="N22" i="33"/>
  <c r="O22" i="33" s="1"/>
  <c r="E23" i="33"/>
  <c r="F23" i="33"/>
  <c r="G23" i="33"/>
  <c r="H23" i="33"/>
  <c r="I23" i="33"/>
  <c r="J23" i="33"/>
  <c r="K23" i="33"/>
  <c r="K41" i="33" s="1"/>
  <c r="L23" i="33"/>
  <c r="M23" i="33"/>
  <c r="D23" i="33"/>
  <c r="N23" i="33" s="1"/>
  <c r="O23" i="33" s="1"/>
  <c r="E15" i="33"/>
  <c r="F15" i="33"/>
  <c r="G15" i="33"/>
  <c r="H15" i="33"/>
  <c r="I15" i="33"/>
  <c r="J15" i="33"/>
  <c r="N15" i="33" s="1"/>
  <c r="O15" i="33" s="1"/>
  <c r="K15" i="33"/>
  <c r="L15" i="33"/>
  <c r="M15" i="33"/>
  <c r="D15" i="33"/>
  <c r="E10" i="33"/>
  <c r="F10" i="33"/>
  <c r="G10" i="33"/>
  <c r="H10" i="33"/>
  <c r="I10" i="33"/>
  <c r="J10" i="33"/>
  <c r="K10" i="33"/>
  <c r="L10" i="33"/>
  <c r="M10" i="33"/>
  <c r="D10" i="33"/>
  <c r="N10" i="33" s="1"/>
  <c r="O10" i="33" s="1"/>
  <c r="E5" i="33"/>
  <c r="F5" i="33"/>
  <c r="F41" i="33" s="1"/>
  <c r="G5" i="33"/>
  <c r="H5" i="33"/>
  <c r="I5" i="33"/>
  <c r="J5" i="33"/>
  <c r="J41" i="33"/>
  <c r="K5" i="33"/>
  <c r="L5" i="33"/>
  <c r="M5" i="33"/>
  <c r="M41" i="33" s="1"/>
  <c r="D5" i="33"/>
  <c r="E39" i="33"/>
  <c r="F39" i="33"/>
  <c r="G39" i="33"/>
  <c r="H39" i="33"/>
  <c r="I39" i="33"/>
  <c r="J39" i="33"/>
  <c r="K39" i="33"/>
  <c r="N39" i="33" s="1"/>
  <c r="O39" i="33" s="1"/>
  <c r="L39" i="33"/>
  <c r="M39" i="33"/>
  <c r="D39" i="33"/>
  <c r="N40" i="33"/>
  <c r="O40" i="33" s="1"/>
  <c r="N35" i="33"/>
  <c r="O35" i="33" s="1"/>
  <c r="N36" i="33"/>
  <c r="N37" i="33"/>
  <c r="N38" i="33"/>
  <c r="O38" i="33" s="1"/>
  <c r="N34" i="33"/>
  <c r="O34" i="33" s="1"/>
  <c r="E33" i="33"/>
  <c r="F33" i="33"/>
  <c r="G33" i="33"/>
  <c r="H33" i="33"/>
  <c r="I33" i="33"/>
  <c r="I41" i="33" s="1"/>
  <c r="J33" i="33"/>
  <c r="K33" i="33"/>
  <c r="L33" i="33"/>
  <c r="M33" i="33"/>
  <c r="D33" i="33"/>
  <c r="N33" i="33"/>
  <c r="O33" i="33" s="1"/>
  <c r="E31" i="33"/>
  <c r="E41" i="33" s="1"/>
  <c r="N41" i="33" s="1"/>
  <c r="O41" i="33" s="1"/>
  <c r="F31" i="33"/>
  <c r="G31" i="33"/>
  <c r="G41" i="33"/>
  <c r="H31" i="33"/>
  <c r="I31" i="33"/>
  <c r="J31" i="33"/>
  <c r="K31" i="33"/>
  <c r="L31" i="33"/>
  <c r="L41" i="33" s="1"/>
  <c r="M31" i="33"/>
  <c r="D31" i="33"/>
  <c r="N31" i="33" s="1"/>
  <c r="O31" i="33" s="1"/>
  <c r="N32" i="33"/>
  <c r="O32" i="33" s="1"/>
  <c r="O36" i="33"/>
  <c r="O37" i="33"/>
  <c r="N12" i="33"/>
  <c r="O12" i="33" s="1"/>
  <c r="N13" i="33"/>
  <c r="O13" i="33" s="1"/>
  <c r="N14" i="33"/>
  <c r="O14" i="33"/>
  <c r="N7" i="33"/>
  <c r="O7" i="33"/>
  <c r="N8" i="33"/>
  <c r="O8" i="33" s="1"/>
  <c r="N9" i="33"/>
  <c r="O9" i="33" s="1"/>
  <c r="N6" i="33"/>
  <c r="O6" i="33" s="1"/>
  <c r="N11" i="33"/>
  <c r="O11" i="33" s="1"/>
  <c r="D38" i="37"/>
  <c r="M38" i="35"/>
  <c r="G43" i="36"/>
  <c r="I38" i="35"/>
  <c r="N10" i="37"/>
  <c r="O10" i="37"/>
  <c r="J45" i="39"/>
  <c r="N24" i="39"/>
  <c r="O24" i="39" s="1"/>
  <c r="G45" i="39"/>
  <c r="N5" i="33"/>
  <c r="O5" i="33" s="1"/>
  <c r="H42" i="34"/>
  <c r="N36" i="35"/>
  <c r="O36" i="35" s="1"/>
  <c r="N29" i="37"/>
  <c r="O29" i="37" s="1"/>
  <c r="G42" i="38"/>
  <c r="E38" i="37"/>
  <c r="E42" i="38"/>
  <c r="G38" i="35"/>
  <c r="H41" i="33"/>
  <c r="D41" i="33"/>
  <c r="H42" i="38"/>
  <c r="L42" i="38"/>
  <c r="G47" i="40"/>
  <c r="J47" i="40"/>
  <c r="K47" i="40"/>
  <c r="M47" i="40"/>
  <c r="L47" i="40"/>
  <c r="N12" i="40"/>
  <c r="O12" i="40" s="1"/>
  <c r="I47" i="40"/>
  <c r="N5" i="40"/>
  <c r="O5" i="40" s="1"/>
  <c r="E47" i="40"/>
  <c r="E44" i="41"/>
  <c r="I44" i="41"/>
  <c r="M44" i="41"/>
  <c r="G44" i="41"/>
  <c r="K44" i="41"/>
  <c r="N25" i="41"/>
  <c r="O25" i="41" s="1"/>
  <c r="K45" i="42"/>
  <c r="I45" i="42"/>
  <c r="M45" i="42"/>
  <c r="N33" i="42"/>
  <c r="O33" i="42" s="1"/>
  <c r="G45" i="42"/>
  <c r="L45" i="42"/>
  <c r="N35" i="42"/>
  <c r="O35" i="42"/>
  <c r="E45" i="42"/>
  <c r="N27" i="42"/>
  <c r="O27" i="42" s="1"/>
  <c r="J41" i="43"/>
  <c r="I41" i="43"/>
  <c r="G41" i="43"/>
  <c r="K41" i="43"/>
  <c r="F41" i="43"/>
  <c r="M41" i="43"/>
  <c r="E41" i="43"/>
  <c r="N13" i="43"/>
  <c r="O13" i="43" s="1"/>
  <c r="N5" i="43"/>
  <c r="O5" i="43"/>
  <c r="G43" i="44"/>
  <c r="K43" i="44"/>
  <c r="L43" i="44"/>
  <c r="M43" i="44"/>
  <c r="N27" i="44"/>
  <c r="O27" i="44" s="1"/>
  <c r="I43" i="44"/>
  <c r="E43" i="44"/>
  <c r="G43" i="45"/>
  <c r="M43" i="45"/>
  <c r="K43" i="45"/>
  <c r="N26" i="45"/>
  <c r="O26" i="45" s="1"/>
  <c r="I43" i="45"/>
  <c r="D43" i="45"/>
  <c r="E43" i="45"/>
  <c r="I46" i="47"/>
  <c r="K46" i="47"/>
  <c r="D46" i="47"/>
  <c r="M46" i="47"/>
  <c r="J46" i="47"/>
  <c r="L46" i="47"/>
  <c r="N46" i="47"/>
  <c r="E46" i="47"/>
  <c r="O39" i="48" l="1"/>
  <c r="P39" i="48" s="1"/>
  <c r="N42" i="34"/>
  <c r="O42" i="34" s="1"/>
  <c r="N42" i="38"/>
  <c r="O42" i="38" s="1"/>
  <c r="N47" i="40"/>
  <c r="O47" i="40" s="1"/>
  <c r="O5" i="47"/>
  <c r="P5" i="47" s="1"/>
  <c r="H46" i="47"/>
  <c r="O46" i="47" s="1"/>
  <c r="P46" i="47" s="1"/>
  <c r="H43" i="45"/>
  <c r="H43" i="44"/>
  <c r="N23" i="34"/>
  <c r="O23" i="34" s="1"/>
  <c r="D43" i="36"/>
  <c r="N19" i="35"/>
  <c r="O19" i="35" s="1"/>
  <c r="K43" i="36"/>
  <c r="N5" i="45"/>
  <c r="O5" i="45" s="1"/>
  <c r="J43" i="44"/>
  <c r="N43" i="44" s="1"/>
  <c r="O43" i="44" s="1"/>
  <c r="H41" i="43"/>
  <c r="N41" i="43" s="1"/>
  <c r="O41" i="43" s="1"/>
  <c r="N10" i="36"/>
  <c r="O10" i="36" s="1"/>
  <c r="N5" i="39"/>
  <c r="O5" i="39" s="1"/>
  <c r="L43" i="36"/>
  <c r="N30" i="43"/>
  <c r="O30" i="43" s="1"/>
  <c r="J42" i="38"/>
  <c r="H45" i="39"/>
  <c r="N5" i="44"/>
  <c r="O5" i="44" s="1"/>
  <c r="H45" i="42"/>
  <c r="N5" i="41"/>
  <c r="O5" i="41" s="1"/>
  <c r="N19" i="40"/>
  <c r="O19" i="40" s="1"/>
  <c r="L45" i="39"/>
  <c r="N32" i="44"/>
  <c r="O32" i="44" s="1"/>
  <c r="J45" i="42"/>
  <c r="N19" i="41"/>
  <c r="O19" i="41" s="1"/>
  <c r="N14" i="35"/>
  <c r="O14" i="35" s="1"/>
  <c r="F45" i="39"/>
  <c r="N45" i="39" s="1"/>
  <c r="O45" i="39" s="1"/>
  <c r="G46" i="47"/>
  <c r="N5" i="42"/>
  <c r="O5" i="42" s="1"/>
  <c r="K38" i="37"/>
  <c r="D45" i="42"/>
  <c r="N32" i="41"/>
  <c r="O32" i="41" s="1"/>
  <c r="N5" i="34"/>
  <c r="O5" i="34" s="1"/>
  <c r="N16" i="43"/>
  <c r="O16" i="43" s="1"/>
  <c r="J44" i="41"/>
  <c r="N44" i="41" s="1"/>
  <c r="O44" i="41" s="1"/>
  <c r="K38" i="35"/>
  <c r="N38" i="35" s="1"/>
  <c r="O38" i="35" s="1"/>
  <c r="J43" i="45"/>
  <c r="N43" i="45" s="1"/>
  <c r="O43" i="45" s="1"/>
  <c r="G38" i="37"/>
  <c r="N38" i="37" s="1"/>
  <c r="O38" i="37" s="1"/>
  <c r="K42" i="38"/>
  <c r="N43" i="36" l="1"/>
  <c r="O43" i="36" s="1"/>
  <c r="N45" i="42"/>
  <c r="O45" i="42" s="1"/>
</calcChain>
</file>

<file path=xl/sharedStrings.xml><?xml version="1.0" encoding="utf-8"?>
<sst xmlns="http://schemas.openxmlformats.org/spreadsheetml/2006/main" count="938" uniqueCount="147">
  <si>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</si>
  <si>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</si>
  <si>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</si>
  <si>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</si>
  <si>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</si>
  <si>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</si>
  <si>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</si>
  <si>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</si>
  <si>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</si>
  <si>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</si>
  <si>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</si>
  <si>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</si>
  <si>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</si>
  <si>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</si>
  <si>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</si>
  <si>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</si>
  <si>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Impact Fees - Commercial - Public Safety</t>
  </si>
  <si>
    <t>Federal Grant - Public Safety</t>
  </si>
  <si>
    <t>Intergovernmental Revenue</t>
  </si>
  <si>
    <t>State Grant - Public Safety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</si>
  <si>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</si>
  <si>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</si>
  <si>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</si>
  <si>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</si>
  <si>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</si>
  <si>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</si>
  <si>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</si>
  <si>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</si>
  <si>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</si>
  <si>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</si>
  <si>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</si>
  <si>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</si>
  <si>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</si>
  <si>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Physical Environment - Garbage / Solid Waste</t>
  </si>
  <si>
    <t>Physical Environment - Sewer / Wastewater Utility</t>
  </si>
  <si>
    <t>Physical Environment - Other Physical Environment Charges</t>
  </si>
  <si>
    <t>Transportation (User Fees) - Parking Facilities</t>
  </si>
  <si>
    <t>Culture / Recreation - Libraries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</si>
  <si>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</si>
  <si>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</si>
  <si>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</si>
  <si>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</si>
  <si>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Interest and Other Earnings - Interest</t>
  </si>
  <si>
    <t>Rents and Royalties</t>
  </si>
  <si>
    <t>Disposition of Fixed Assets</t>
  </si>
  <si>
    <t>Contributions and Donations from Private Sources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</si>
  <si>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</si>
  <si>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</si>
  <si>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</si>
  <si>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</si>
  <si>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</si>
  <si>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</si>
  <si>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</si>
  <si>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</si>
  <si>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</si>
  <si>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Indian Rocks Beach Revenues Reported by Account Code and Fund Type</t>
  </si>
  <si>
    <t>Local Fiscal Year Ended September 30, 2010</t>
  </si>
  <si>
    <t>State Grant - Other</t>
  </si>
  <si>
    <t>Other Charges for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</si>
  <si>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</si>
  <si>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</si>
  <si>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</si>
  <si>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Grant - General Government</t>
  </si>
  <si>
    <t>State Grant - Human Services - Other Human Services</t>
  </si>
  <si>
    <t>General Gov't (Not Court-Related) - Administrative Service Fees</t>
  </si>
  <si>
    <t>2011 Municipal Population:</t>
  </si>
  <si>
    <t>Local Fiscal Year Ended September 30, 2012</t>
  </si>
  <si>
    <t>State Grant - Physical Environment - Sewer / Wastewater</t>
  </si>
  <si>
    <t>State Grant - Transportation - Other Transportation</t>
  </si>
  <si>
    <t>State Grant - Culture / Recreation</t>
  </si>
  <si>
    <t>Contributions from Enterprise Operations</t>
  </si>
  <si>
    <t>2012 Municipal Population:</t>
  </si>
  <si>
    <t>Local Fiscal Year Ended September 30, 2008</t>
  </si>
  <si>
    <t>Permits and Franchise Fees</t>
  </si>
  <si>
    <t>Other Permits and Fees</t>
  </si>
  <si>
    <t>Grants from Other Local Units - Physical Environment</t>
  </si>
  <si>
    <t>Transportation (User Fees) - Other Transportation Charges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</si>
  <si>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</si>
  <si>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</si>
  <si>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</si>
  <si>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</si>
  <si>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Grant - Physical Environment - Stormwater Management</t>
  </si>
  <si>
    <t>State Shared Revenues - General Government - Revenue Sharing Proceeds</t>
  </si>
  <si>
    <t>General Government - Administrative Service Fees</t>
  </si>
  <si>
    <t>Transportation - Parking Facilities</t>
  </si>
  <si>
    <t>2013 Municipal Population:</t>
  </si>
  <si>
    <t>Local Fiscal Year Ended September 30, 2014</t>
  </si>
  <si>
    <t>Local Option Taxes</t>
  </si>
  <si>
    <t>Other General Taxes</t>
  </si>
  <si>
    <t>Impact Fees - Residential - Transportation</t>
  </si>
  <si>
    <t>Impact Fees - Residential - Economic Environment</t>
  </si>
  <si>
    <t>Impact Fees - Residential - Culture / Recreation</t>
  </si>
  <si>
    <t>Federal Grant - Human Services - Other Human Services</t>
  </si>
  <si>
    <t>Interest and Other Earnings - Dividends</t>
  </si>
  <si>
    <t>Sales - Disposition of Fixed Assets</t>
  </si>
  <si>
    <t>Sales - Sale of Surplus Materials and Scrap</t>
  </si>
  <si>
    <t>Other Miscellaneous Revenues - Settlements</t>
  </si>
  <si>
    <t>2014 Municipal Population:</t>
  </si>
  <si>
    <t>Local Fiscal Year Ended September 30, 2015</t>
  </si>
  <si>
    <t>Federal Grant - Transportation - Other Transportation</t>
  </si>
  <si>
    <t>State Grant - Physical Environment - Garbage / Solid Waste</t>
  </si>
  <si>
    <t>State Shared Revenues - General Government - Local Government Half-Cent Sales Tax</t>
  </si>
  <si>
    <t>General Government - Recording Fees</t>
  </si>
  <si>
    <t>Court-Ordered Judgments and Fines - Other Court-Ordered</t>
  </si>
  <si>
    <t>2015 Municipal Population:</t>
  </si>
  <si>
    <t>Local Fiscal Year Ended September 30, 2016</t>
  </si>
  <si>
    <t>Non-Operating - Extraordinary Items (Gain)</t>
  </si>
  <si>
    <t>2016 Municipal Population:</t>
  </si>
  <si>
    <t>Local Fiscal Year Ended September 30, 2017</t>
  </si>
  <si>
    <t>Federal Grant - General Government</t>
  </si>
  <si>
    <t>Grants from Other Local Units - Culture / Recreation</t>
  </si>
  <si>
    <t>2017 Municipal Population:</t>
  </si>
  <si>
    <t>Local Fiscal Year Ended September 30, 2018</t>
  </si>
  <si>
    <t>Utility Service Tax - Gas</t>
  </si>
  <si>
    <t>2018 Municipal Population:</t>
  </si>
  <si>
    <t>Local Fiscal Year Ended September 30, 2019</t>
  </si>
  <si>
    <t>Impact Fees - Residential - Physical Environment</t>
  </si>
  <si>
    <t>Federal Grant - Physical Environment - Garbage / Solid Waste</t>
  </si>
  <si>
    <t>2019 Municipal Population:</t>
  </si>
  <si>
    <t>Local Fiscal Year Ended September 30, 2020</t>
  </si>
  <si>
    <t>Discretionary Sales Surtaxes</t>
  </si>
  <si>
    <t>Federal Grant - Physical Environment - Other Physical Environment</t>
  </si>
  <si>
    <t>2020 Municipal Population:</t>
  </si>
  <si>
    <t>Local Fiscal Year Ended September 30, 2021</t>
  </si>
  <si>
    <t>State Shared Revenues - General Government - Alcoholic Beverage License Tax</t>
  </si>
  <si>
    <t>Public Safety - Other Public Safety Charges and Fees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</si>
  <si>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</si>
  <si>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</si>
  <si>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</si>
  <si>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</si>
  <si>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</si>
  <si>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</si>
  <si>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</si>
  <si>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</si>
  <si>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</si>
  <si>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</si>
  <si>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</si>
  <si>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</si>
  <si>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Court-Ordered Judgments and Fines - Other</t>
  </si>
  <si>
    <t>Local Fiscal Year Ended September 30, 2022</t>
  </si>
  <si>
    <t>Federal Grant - American Rescue Plan Act Funds</t>
  </si>
  <si>
    <t>State Shared Revenues - General Government - Mobile Home License Tax</t>
  </si>
  <si>
    <t>2022 Municipal Population:</t>
  </si>
  <si>
    <t>Local Fiscal Year Ended September 30, 2023</t>
  </si>
  <si>
    <t>Permits - Other</t>
  </si>
  <si>
    <t>State Grant - Economic Environment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</si>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</sst>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143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48</v>
      </c>
      <c r="B3" s="65"/>
      <c r="C3" s="66"/>
      <c r="D3" s="70" t="s">
        <v>25</v>
      </c>
      <c r="E3" s="71"/>
      <c r="F3" s="71"/>
      <c r="G3" s="71"/>
      <c r="H3" s="72"/>
      <c r="I3" s="70" t="s">
        <v>26</v>
      </c>
      <c r="J3" s="72"/>
      <c r="K3" s="70" t="s">
        <v>28</v>
      </c>
      <c r="L3" s="71"/>
      <c r="M3" s="72"/>
      <c r="N3" s="36"/>
      <c r="O3" s="37"/>
      <c r="P3" s="73" t="s">
        <v>127</v>
      </c>
      <c r="Q3" s="11"/>
      <c r="R3"/>
    </row>
    <row r="4" spans="1:134" ht="32.25" customHeight="1" thickBot="1">
      <c r="A4" s="67"/>
      <c r="B4" s="68"/>
      <c r="C4" s="69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128</v>
      </c>
      <c r="N4" s="35" t="s">
        <v>9</v>
      </c>
      <c r="O4" s="35" t="s">
        <v>129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130</v>
      </c>
      <c r="B5" s="26"/>
      <c r="C5" s="26"/>
      <c r="D5" s="27">
        <f t="shared" ref="D5:N5" si="0">SUM(D6:D10)</f>
        <v>3116291</v>
      </c>
      <c r="E5" s="27">
        <f t="shared" si="0"/>
        <v>711403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3827694</v>
      </c>
      <c r="P5" s="33">
        <f t="shared" ref="P5:P42" si="1">(O5/P$44)</f>
        <v>1029.7804681194511</v>
      </c>
      <c r="Q5" s="6"/>
    </row>
    <row r="6" spans="1:134">
      <c r="A6" s="12"/>
      <c r="B6" s="25">
        <v>311</v>
      </c>
      <c r="C6" s="20" t="s">
        <v>2</v>
      </c>
      <c r="D6" s="46">
        <v>2947438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2947438</v>
      </c>
      <c r="P6" s="47">
        <f t="shared" si="1"/>
        <v>792.96152811407046</v>
      </c>
      <c r="Q6" s="9"/>
    </row>
    <row r="7" spans="1:134">
      <c r="A7" s="12"/>
      <c r="B7" s="25">
        <v>312.41000000000003</v>
      </c>
      <c r="C7" s="20" t="s">
        <v>131</v>
      </c>
      <c r="D7" s="46">
        <v>0</v>
      </c>
      <c r="E7" s="46">
        <v>56323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56323</v>
      </c>
      <c r="P7" s="47">
        <f t="shared" si="1"/>
        <v>15.152811407048695</v>
      </c>
      <c r="Q7" s="9"/>
    </row>
    <row r="8" spans="1:134">
      <c r="A8" s="12"/>
      <c r="B8" s="25">
        <v>312.63</v>
      </c>
      <c r="C8" s="20" t="s">
        <v>132</v>
      </c>
      <c r="D8" s="46">
        <v>0</v>
      </c>
      <c r="E8" s="46">
        <v>655080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655080</v>
      </c>
      <c r="P8" s="47">
        <f t="shared" si="1"/>
        <v>176.23890234059726</v>
      </c>
      <c r="Q8" s="9"/>
    </row>
    <row r="9" spans="1:134">
      <c r="A9" s="12"/>
      <c r="B9" s="25">
        <v>315.10000000000002</v>
      </c>
      <c r="C9" s="20" t="s">
        <v>133</v>
      </c>
      <c r="D9" s="46">
        <v>90350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90350</v>
      </c>
      <c r="P9" s="47">
        <f t="shared" si="1"/>
        <v>24.307237019101425</v>
      </c>
      <c r="Q9" s="9"/>
    </row>
    <row r="10" spans="1:134">
      <c r="A10" s="12"/>
      <c r="B10" s="25">
        <v>316</v>
      </c>
      <c r="C10" s="20" t="s">
        <v>80</v>
      </c>
      <c r="D10" s="46">
        <v>78503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78503</v>
      </c>
      <c r="P10" s="47">
        <f t="shared" si="1"/>
        <v>21.119989238633305</v>
      </c>
      <c r="Q10" s="9"/>
    </row>
    <row r="11" spans="1:134" ht="15.75">
      <c r="A11" s="29" t="s">
        <v>13</v>
      </c>
      <c r="B11" s="30"/>
      <c r="C11" s="31"/>
      <c r="D11" s="32">
        <f t="shared" ref="D11:N11" si="3">SUM(D12:D18)</f>
        <v>588827</v>
      </c>
      <c r="E11" s="32">
        <f t="shared" si="3"/>
        <v>13961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602788</v>
      </c>
      <c r="P11" s="45">
        <f t="shared" si="1"/>
        <v>162.17056766209308</v>
      </c>
      <c r="Q11" s="10"/>
    </row>
    <row r="12" spans="1:134">
      <c r="A12" s="12"/>
      <c r="B12" s="25">
        <v>322</v>
      </c>
      <c r="C12" s="20" t="s">
        <v>134</v>
      </c>
      <c r="D12" s="46">
        <v>6844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6844</v>
      </c>
      <c r="P12" s="47">
        <f t="shared" si="1"/>
        <v>1.8412698412698412</v>
      </c>
      <c r="Q12" s="9"/>
    </row>
    <row r="13" spans="1:134">
      <c r="A13" s="12"/>
      <c r="B13" s="25">
        <v>322.89999999999998</v>
      </c>
      <c r="C13" s="20" t="s">
        <v>144</v>
      </c>
      <c r="D13" s="46">
        <v>14653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8" si="4">SUM(D13:N13)</f>
        <v>14653</v>
      </c>
      <c r="P13" s="47">
        <f t="shared" si="1"/>
        <v>3.9421576540220609</v>
      </c>
      <c r="Q13" s="9"/>
    </row>
    <row r="14" spans="1:134">
      <c r="A14" s="12"/>
      <c r="B14" s="25">
        <v>323.10000000000002</v>
      </c>
      <c r="C14" s="20" t="s">
        <v>14</v>
      </c>
      <c r="D14" s="46">
        <v>532435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532435</v>
      </c>
      <c r="P14" s="47">
        <f t="shared" si="1"/>
        <v>143.24320688727468</v>
      </c>
      <c r="Q14" s="9"/>
    </row>
    <row r="15" spans="1:134">
      <c r="A15" s="12"/>
      <c r="B15" s="25">
        <v>323.39999999999998</v>
      </c>
      <c r="C15" s="20" t="s">
        <v>15</v>
      </c>
      <c r="D15" s="46">
        <v>34895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34895</v>
      </c>
      <c r="P15" s="47">
        <f t="shared" si="1"/>
        <v>9.3879472693032007</v>
      </c>
      <c r="Q15" s="9"/>
    </row>
    <row r="16" spans="1:134">
      <c r="A16" s="12"/>
      <c r="B16" s="25">
        <v>324.20999999999998</v>
      </c>
      <c r="C16" s="20" t="s">
        <v>116</v>
      </c>
      <c r="D16" s="46">
        <v>0</v>
      </c>
      <c r="E16" s="46">
        <v>5000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5000</v>
      </c>
      <c r="P16" s="47">
        <f t="shared" si="1"/>
        <v>1.3451708366962605</v>
      </c>
      <c r="Q16" s="9"/>
    </row>
    <row r="17" spans="1:17">
      <c r="A17" s="12"/>
      <c r="B17" s="25">
        <v>324.31</v>
      </c>
      <c r="C17" s="20" t="s">
        <v>89</v>
      </c>
      <c r="D17" s="46">
        <v>0</v>
      </c>
      <c r="E17" s="46">
        <v>4461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4461</v>
      </c>
      <c r="P17" s="47">
        <f t="shared" si="1"/>
        <v>1.2001614205004036</v>
      </c>
      <c r="Q17" s="9"/>
    </row>
    <row r="18" spans="1:17">
      <c r="A18" s="12"/>
      <c r="B18" s="25">
        <v>324.61</v>
      </c>
      <c r="C18" s="20" t="s">
        <v>91</v>
      </c>
      <c r="D18" s="46">
        <v>0</v>
      </c>
      <c r="E18" s="46">
        <v>4500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4500</v>
      </c>
      <c r="P18" s="47">
        <f t="shared" si="1"/>
        <v>1.2106537530266344</v>
      </c>
      <c r="Q18" s="9"/>
    </row>
    <row r="19" spans="1:17" ht="15.75">
      <c r="A19" s="29" t="s">
        <v>135</v>
      </c>
      <c r="B19" s="30"/>
      <c r="C19" s="31"/>
      <c r="D19" s="32">
        <f t="shared" ref="D19:N19" si="5">SUM(D20:D28)</f>
        <v>478358</v>
      </c>
      <c r="E19" s="32">
        <f t="shared" si="5"/>
        <v>1272836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2671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>SUM(D19:N19)</f>
        <v>1753865</v>
      </c>
      <c r="P19" s="45">
        <f t="shared" si="1"/>
        <v>471.84960990045738</v>
      </c>
      <c r="Q19" s="10"/>
    </row>
    <row r="20" spans="1:17">
      <c r="A20" s="12"/>
      <c r="B20" s="25">
        <v>331.51</v>
      </c>
      <c r="C20" s="20" t="s">
        <v>140</v>
      </c>
      <c r="D20" s="46">
        <v>0</v>
      </c>
      <c r="E20" s="46">
        <v>32022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6" si="6">SUM(D20:N20)</f>
        <v>32022</v>
      </c>
      <c r="P20" s="47">
        <f t="shared" si="1"/>
        <v>8.6150121065375309</v>
      </c>
      <c r="Q20" s="9"/>
    </row>
    <row r="21" spans="1:17">
      <c r="A21" s="12"/>
      <c r="B21" s="25">
        <v>334.34</v>
      </c>
      <c r="C21" s="20" t="s">
        <v>100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2671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2671</v>
      </c>
      <c r="P21" s="47">
        <f t="shared" si="1"/>
        <v>0.71859026096314227</v>
      </c>
      <c r="Q21" s="9"/>
    </row>
    <row r="22" spans="1:17">
      <c r="A22" s="12"/>
      <c r="B22" s="25">
        <v>334.5</v>
      </c>
      <c r="C22" s="20" t="s">
        <v>145</v>
      </c>
      <c r="D22" s="46">
        <v>24011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24011</v>
      </c>
      <c r="P22" s="47">
        <f t="shared" si="1"/>
        <v>6.4597793919827815</v>
      </c>
      <c r="Q22" s="9"/>
    </row>
    <row r="23" spans="1:17">
      <c r="A23" s="12"/>
      <c r="B23" s="25">
        <v>335.125</v>
      </c>
      <c r="C23" s="20" t="s">
        <v>136</v>
      </c>
      <c r="D23" s="46">
        <v>133838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133838</v>
      </c>
      <c r="P23" s="47">
        <f t="shared" si="1"/>
        <v>36.006994888350818</v>
      </c>
      <c r="Q23" s="9"/>
    </row>
    <row r="24" spans="1:17">
      <c r="A24" s="12"/>
      <c r="B24" s="25">
        <v>335.14</v>
      </c>
      <c r="C24" s="20" t="s">
        <v>141</v>
      </c>
      <c r="D24" s="46">
        <v>114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114</v>
      </c>
      <c r="P24" s="47">
        <f t="shared" si="1"/>
        <v>3.0669895076674739E-2</v>
      </c>
      <c r="Q24" s="9"/>
    </row>
    <row r="25" spans="1:17">
      <c r="A25" s="12"/>
      <c r="B25" s="25">
        <v>335.15</v>
      </c>
      <c r="C25" s="20" t="s">
        <v>124</v>
      </c>
      <c r="D25" s="46">
        <v>8529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8529</v>
      </c>
      <c r="P25" s="47">
        <f t="shared" si="1"/>
        <v>2.2945924132364812</v>
      </c>
      <c r="Q25" s="9"/>
    </row>
    <row r="26" spans="1:17">
      <c r="A26" s="12"/>
      <c r="B26" s="25">
        <v>335.18</v>
      </c>
      <c r="C26" s="20" t="s">
        <v>137</v>
      </c>
      <c r="D26" s="46">
        <v>311866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311866</v>
      </c>
      <c r="P26" s="47">
        <f t="shared" si="1"/>
        <v>83.902609631423189</v>
      </c>
      <c r="Q26" s="9"/>
    </row>
    <row r="27" spans="1:17">
      <c r="A27" s="12"/>
      <c r="B27" s="25">
        <v>337.3</v>
      </c>
      <c r="C27" s="20" t="s">
        <v>75</v>
      </c>
      <c r="D27" s="46">
        <v>0</v>
      </c>
      <c r="E27" s="46">
        <v>1211958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28" si="7">SUM(D27:N27)</f>
        <v>1211958</v>
      </c>
      <c r="P27" s="47">
        <f t="shared" si="1"/>
        <v>326.05811138014531</v>
      </c>
      <c r="Q27" s="9"/>
    </row>
    <row r="28" spans="1:17">
      <c r="A28" s="12"/>
      <c r="B28" s="25">
        <v>337.7</v>
      </c>
      <c r="C28" s="20" t="s">
        <v>110</v>
      </c>
      <c r="D28" s="46">
        <v>0</v>
      </c>
      <c r="E28" s="46">
        <v>28856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28856</v>
      </c>
      <c r="P28" s="47">
        <f t="shared" si="1"/>
        <v>7.7632499327414584</v>
      </c>
      <c r="Q28" s="9"/>
    </row>
    <row r="29" spans="1:17" ht="15.75">
      <c r="A29" s="29" t="s">
        <v>29</v>
      </c>
      <c r="B29" s="30"/>
      <c r="C29" s="31"/>
      <c r="D29" s="32">
        <f t="shared" ref="D29:N29" si="8">SUM(D30:D32)</f>
        <v>213583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1819274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8"/>
        <v>0</v>
      </c>
      <c r="O29" s="32">
        <f>SUM(D29:N29)</f>
        <v>2032857</v>
      </c>
      <c r="P29" s="45">
        <f t="shared" si="1"/>
        <v>546.90799031477002</v>
      </c>
      <c r="Q29" s="10"/>
    </row>
    <row r="30" spans="1:17">
      <c r="A30" s="12"/>
      <c r="B30" s="25">
        <v>341.3</v>
      </c>
      <c r="C30" s="20" t="s">
        <v>83</v>
      </c>
      <c r="D30" s="46">
        <v>1990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2" si="9">SUM(D30:N30)</f>
        <v>1990</v>
      </c>
      <c r="P30" s="47">
        <f t="shared" si="1"/>
        <v>0.53537799300511169</v>
      </c>
      <c r="Q30" s="9"/>
    </row>
    <row r="31" spans="1:17">
      <c r="A31" s="12"/>
      <c r="B31" s="25">
        <v>343.4</v>
      </c>
      <c r="C31" s="20" t="s">
        <v>33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1819274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1819274</v>
      </c>
      <c r="P31" s="47">
        <f t="shared" si="1"/>
        <v>489.4468657519505</v>
      </c>
      <c r="Q31" s="9"/>
    </row>
    <row r="32" spans="1:17">
      <c r="A32" s="12"/>
      <c r="B32" s="25">
        <v>344.5</v>
      </c>
      <c r="C32" s="20" t="s">
        <v>84</v>
      </c>
      <c r="D32" s="46">
        <v>211593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211593</v>
      </c>
      <c r="P32" s="47">
        <f t="shared" si="1"/>
        <v>56.925746569814365</v>
      </c>
      <c r="Q32" s="9"/>
    </row>
    <row r="33" spans="1:120" ht="15.75">
      <c r="A33" s="29" t="s">
        <v>30</v>
      </c>
      <c r="B33" s="30"/>
      <c r="C33" s="31"/>
      <c r="D33" s="32">
        <f t="shared" ref="D33:N33" si="10">SUM(D34:D34)</f>
        <v>122400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0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10"/>
        <v>0</v>
      </c>
      <c r="O33" s="32">
        <f>SUM(D33:N33)</f>
        <v>122400</v>
      </c>
      <c r="P33" s="45">
        <f t="shared" si="1"/>
        <v>32.929782082324458</v>
      </c>
      <c r="Q33" s="10"/>
    </row>
    <row r="34" spans="1:120">
      <c r="A34" s="13"/>
      <c r="B34" s="39">
        <v>351.9</v>
      </c>
      <c r="C34" s="21" t="s">
        <v>138</v>
      </c>
      <c r="D34" s="46">
        <v>122400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" si="11">SUM(D34:N34)</f>
        <v>122400</v>
      </c>
      <c r="P34" s="47">
        <f t="shared" si="1"/>
        <v>32.929782082324458</v>
      </c>
      <c r="Q34" s="9"/>
    </row>
    <row r="35" spans="1:120" ht="15.75">
      <c r="A35" s="29" t="s">
        <v>3</v>
      </c>
      <c r="B35" s="30"/>
      <c r="C35" s="31"/>
      <c r="D35" s="32">
        <f t="shared" ref="D35:N35" si="12">SUM(D36:D39)</f>
        <v>417426</v>
      </c>
      <c r="E35" s="32">
        <f t="shared" si="12"/>
        <v>0</v>
      </c>
      <c r="F35" s="32">
        <f t="shared" si="12"/>
        <v>0</v>
      </c>
      <c r="G35" s="32">
        <f t="shared" si="12"/>
        <v>0</v>
      </c>
      <c r="H35" s="32">
        <f t="shared" si="12"/>
        <v>0</v>
      </c>
      <c r="I35" s="32">
        <f t="shared" si="12"/>
        <v>0</v>
      </c>
      <c r="J35" s="32">
        <f t="shared" si="12"/>
        <v>0</v>
      </c>
      <c r="K35" s="32">
        <f t="shared" si="12"/>
        <v>0</v>
      </c>
      <c r="L35" s="32">
        <f t="shared" si="12"/>
        <v>0</v>
      </c>
      <c r="M35" s="32">
        <f t="shared" si="12"/>
        <v>0</v>
      </c>
      <c r="N35" s="32">
        <f t="shared" si="12"/>
        <v>0</v>
      </c>
      <c r="O35" s="32">
        <f>SUM(D35:N35)</f>
        <v>417426</v>
      </c>
      <c r="P35" s="45">
        <f t="shared" si="1"/>
        <v>112.30185633575464</v>
      </c>
      <c r="Q35" s="10"/>
    </row>
    <row r="36" spans="1:120">
      <c r="A36" s="12"/>
      <c r="B36" s="25">
        <v>361.1</v>
      </c>
      <c r="C36" s="20" t="s">
        <v>42</v>
      </c>
      <c r="D36" s="46">
        <v>340093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340093</v>
      </c>
      <c r="P36" s="47">
        <f t="shared" si="1"/>
        <v>91.496637072908257</v>
      </c>
      <c r="Q36" s="9"/>
    </row>
    <row r="37" spans="1:120">
      <c r="A37" s="12"/>
      <c r="B37" s="25">
        <v>362</v>
      </c>
      <c r="C37" s="20" t="s">
        <v>43</v>
      </c>
      <c r="D37" s="46">
        <v>3385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1" si="13">SUM(D37:N37)</f>
        <v>3385</v>
      </c>
      <c r="P37" s="47">
        <f t="shared" si="1"/>
        <v>0.91068065644336826</v>
      </c>
      <c r="Q37" s="9"/>
    </row>
    <row r="38" spans="1:120">
      <c r="A38" s="12"/>
      <c r="B38" s="25">
        <v>366</v>
      </c>
      <c r="C38" s="20" t="s">
        <v>45</v>
      </c>
      <c r="D38" s="46">
        <v>14006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3"/>
        <v>14006</v>
      </c>
      <c r="P38" s="47">
        <f t="shared" si="1"/>
        <v>3.7680925477535645</v>
      </c>
      <c r="Q38" s="9"/>
    </row>
    <row r="39" spans="1:120">
      <c r="A39" s="12"/>
      <c r="B39" s="25">
        <v>369.9</v>
      </c>
      <c r="C39" s="20" t="s">
        <v>46</v>
      </c>
      <c r="D39" s="46">
        <v>59942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3"/>
        <v>59942</v>
      </c>
      <c r="P39" s="47">
        <f t="shared" si="1"/>
        <v>16.126446058649449</v>
      </c>
      <c r="Q39" s="9"/>
    </row>
    <row r="40" spans="1:120" ht="15.75">
      <c r="A40" s="29" t="s">
        <v>31</v>
      </c>
      <c r="B40" s="30"/>
      <c r="C40" s="31"/>
      <c r="D40" s="32">
        <f t="shared" ref="D40:N40" si="14">SUM(D41:D41)</f>
        <v>148860</v>
      </c>
      <c r="E40" s="32">
        <f t="shared" si="14"/>
        <v>0</v>
      </c>
      <c r="F40" s="32">
        <f t="shared" si="14"/>
        <v>0</v>
      </c>
      <c r="G40" s="32">
        <f t="shared" si="14"/>
        <v>0</v>
      </c>
      <c r="H40" s="32">
        <f t="shared" si="14"/>
        <v>0</v>
      </c>
      <c r="I40" s="32">
        <f t="shared" si="14"/>
        <v>0</v>
      </c>
      <c r="J40" s="32">
        <f t="shared" si="14"/>
        <v>0</v>
      </c>
      <c r="K40" s="32">
        <f t="shared" si="14"/>
        <v>0</v>
      </c>
      <c r="L40" s="32">
        <f t="shared" si="14"/>
        <v>0</v>
      </c>
      <c r="M40" s="32">
        <f t="shared" si="14"/>
        <v>0</v>
      </c>
      <c r="N40" s="32">
        <f t="shared" si="14"/>
        <v>0</v>
      </c>
      <c r="O40" s="32">
        <f t="shared" si="13"/>
        <v>148860</v>
      </c>
      <c r="P40" s="45">
        <f t="shared" si="1"/>
        <v>40.048426150121067</v>
      </c>
      <c r="Q40" s="9"/>
    </row>
    <row r="41" spans="1:120" ht="15.75" thickBot="1">
      <c r="A41" s="12"/>
      <c r="B41" s="25">
        <v>381</v>
      </c>
      <c r="C41" s="20" t="s">
        <v>47</v>
      </c>
      <c r="D41" s="46">
        <v>148860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3"/>
        <v>148860</v>
      </c>
      <c r="P41" s="47">
        <f t="shared" si="1"/>
        <v>40.048426150121067</v>
      </c>
      <c r="Q41" s="9"/>
    </row>
    <row r="42" spans="1:120" ht="16.5" thickBot="1">
      <c r="A42" s="14" t="s">
        <v>39</v>
      </c>
      <c r="B42" s="23"/>
      <c r="C42" s="22"/>
      <c r="D42" s="15">
        <f t="shared" ref="D42:N42" si="15">SUM(D5,D11,D19,D29,D33,D35,D40)</f>
        <v>5085745</v>
      </c>
      <c r="E42" s="15">
        <f t="shared" si="15"/>
        <v>1998200</v>
      </c>
      <c r="F42" s="15">
        <f t="shared" si="15"/>
        <v>0</v>
      </c>
      <c r="G42" s="15">
        <f t="shared" si="15"/>
        <v>0</v>
      </c>
      <c r="H42" s="15">
        <f t="shared" si="15"/>
        <v>0</v>
      </c>
      <c r="I42" s="15">
        <f t="shared" si="15"/>
        <v>1821945</v>
      </c>
      <c r="J42" s="15">
        <f t="shared" si="15"/>
        <v>0</v>
      </c>
      <c r="K42" s="15">
        <f t="shared" si="15"/>
        <v>0</v>
      </c>
      <c r="L42" s="15">
        <f t="shared" si="15"/>
        <v>0</v>
      </c>
      <c r="M42" s="15">
        <f t="shared" si="15"/>
        <v>0</v>
      </c>
      <c r="N42" s="15">
        <f t="shared" si="15"/>
        <v>0</v>
      </c>
      <c r="O42" s="15">
        <f>SUM(D42:N42)</f>
        <v>8905890</v>
      </c>
      <c r="P42" s="38">
        <f t="shared" si="1"/>
        <v>2395.9887005649716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51" t="s">
        <v>146</v>
      </c>
      <c r="N44" s="51"/>
      <c r="O44" s="51"/>
      <c r="P44" s="43">
        <v>3717</v>
      </c>
    </row>
    <row r="45" spans="1:120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4"/>
    </row>
    <row r="46" spans="1:120" ht="15.75" customHeight="1" thickBot="1">
      <c r="A46" s="55" t="s">
        <v>60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7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48</v>
      </c>
      <c r="B3" s="65"/>
      <c r="C3" s="66"/>
      <c r="D3" s="70" t="s">
        <v>25</v>
      </c>
      <c r="E3" s="71"/>
      <c r="F3" s="71"/>
      <c r="G3" s="71"/>
      <c r="H3" s="72"/>
      <c r="I3" s="70" t="s">
        <v>26</v>
      </c>
      <c r="J3" s="72"/>
      <c r="K3" s="70" t="s">
        <v>28</v>
      </c>
      <c r="L3" s="72"/>
      <c r="M3" s="36"/>
      <c r="N3" s="37"/>
      <c r="O3" s="73" t="s">
        <v>53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1675022</v>
      </c>
      <c r="E5" s="27">
        <f t="shared" si="0"/>
        <v>518576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2193598</v>
      </c>
      <c r="O5" s="33">
        <f t="shared" ref="O5:O45" si="2">(N5/O$47)</f>
        <v>525.28687739463601</v>
      </c>
      <c r="P5" s="6"/>
    </row>
    <row r="6" spans="1:133">
      <c r="A6" s="12"/>
      <c r="B6" s="25">
        <v>311</v>
      </c>
      <c r="C6" s="20" t="s">
        <v>2</v>
      </c>
      <c r="D6" s="46">
        <v>1539661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1539661</v>
      </c>
      <c r="O6" s="47">
        <f t="shared" si="2"/>
        <v>368.69276819923374</v>
      </c>
      <c r="P6" s="9"/>
    </row>
    <row r="7" spans="1:133">
      <c r="A7" s="12"/>
      <c r="B7" s="25">
        <v>312.10000000000002</v>
      </c>
      <c r="C7" s="20" t="s">
        <v>87</v>
      </c>
      <c r="D7" s="46">
        <v>0</v>
      </c>
      <c r="E7" s="46">
        <v>449883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449883</v>
      </c>
      <c r="O7" s="47">
        <f t="shared" si="2"/>
        <v>107.73060344827586</v>
      </c>
      <c r="P7" s="9"/>
    </row>
    <row r="8" spans="1:133">
      <c r="A8" s="12"/>
      <c r="B8" s="25">
        <v>312.41000000000003</v>
      </c>
      <c r="C8" s="20" t="s">
        <v>10</v>
      </c>
      <c r="D8" s="46">
        <v>0</v>
      </c>
      <c r="E8" s="46">
        <v>68693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68693</v>
      </c>
      <c r="O8" s="47">
        <f t="shared" si="2"/>
        <v>16.449473180076627</v>
      </c>
      <c r="P8" s="9"/>
    </row>
    <row r="9" spans="1:133">
      <c r="A9" s="12"/>
      <c r="B9" s="25">
        <v>315</v>
      </c>
      <c r="C9" s="20" t="s">
        <v>79</v>
      </c>
      <c r="D9" s="46">
        <v>94245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94245</v>
      </c>
      <c r="O9" s="47">
        <f t="shared" si="2"/>
        <v>22.568247126436781</v>
      </c>
      <c r="P9" s="9"/>
    </row>
    <row r="10" spans="1:133">
      <c r="A10" s="12"/>
      <c r="B10" s="25">
        <v>316</v>
      </c>
      <c r="C10" s="20" t="s">
        <v>80</v>
      </c>
      <c r="D10" s="46">
        <v>31396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31396</v>
      </c>
      <c r="O10" s="47">
        <f t="shared" si="2"/>
        <v>7.5181992337164747</v>
      </c>
      <c r="P10" s="9"/>
    </row>
    <row r="11" spans="1:133">
      <c r="A11" s="12"/>
      <c r="B11" s="25">
        <v>319</v>
      </c>
      <c r="C11" s="20" t="s">
        <v>88</v>
      </c>
      <c r="D11" s="46">
        <v>9720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9720</v>
      </c>
      <c r="O11" s="47">
        <f t="shared" si="2"/>
        <v>2.3275862068965516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SUM(D13:D18)</f>
        <v>756056</v>
      </c>
      <c r="E12" s="32">
        <f t="shared" si="3"/>
        <v>20720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776776</v>
      </c>
      <c r="O12" s="45">
        <f t="shared" si="2"/>
        <v>186.0095785440613</v>
      </c>
      <c r="P12" s="10"/>
    </row>
    <row r="13" spans="1:133">
      <c r="A13" s="12"/>
      <c r="B13" s="25">
        <v>322</v>
      </c>
      <c r="C13" s="20" t="s">
        <v>0</v>
      </c>
      <c r="D13" s="46">
        <v>321517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321517</v>
      </c>
      <c r="O13" s="47">
        <f t="shared" si="2"/>
        <v>76.991618773946357</v>
      </c>
      <c r="P13" s="9"/>
    </row>
    <row r="14" spans="1:133">
      <c r="A14" s="12"/>
      <c r="B14" s="25">
        <v>323.10000000000002</v>
      </c>
      <c r="C14" s="20" t="s">
        <v>14</v>
      </c>
      <c r="D14" s="46">
        <v>416741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416741</v>
      </c>
      <c r="O14" s="47">
        <f t="shared" si="2"/>
        <v>99.794300766283527</v>
      </c>
      <c r="P14" s="9"/>
    </row>
    <row r="15" spans="1:133">
      <c r="A15" s="12"/>
      <c r="B15" s="25">
        <v>323.39999999999998</v>
      </c>
      <c r="C15" s="20" t="s">
        <v>15</v>
      </c>
      <c r="D15" s="46">
        <v>17798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17798</v>
      </c>
      <c r="O15" s="47">
        <f t="shared" si="2"/>
        <v>4.2619731800766285</v>
      </c>
      <c r="P15" s="9"/>
    </row>
    <row r="16" spans="1:133">
      <c r="A16" s="12"/>
      <c r="B16" s="25">
        <v>324.31</v>
      </c>
      <c r="C16" s="20" t="s">
        <v>89</v>
      </c>
      <c r="D16" s="46">
        <v>0</v>
      </c>
      <c r="E16" s="46">
        <v>18720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18720</v>
      </c>
      <c r="O16" s="47">
        <f t="shared" si="2"/>
        <v>4.4827586206896548</v>
      </c>
      <c r="P16" s="9"/>
    </row>
    <row r="17" spans="1:16">
      <c r="A17" s="12"/>
      <c r="B17" s="25">
        <v>324.41000000000003</v>
      </c>
      <c r="C17" s="20" t="s">
        <v>90</v>
      </c>
      <c r="D17" s="46">
        <v>0</v>
      </c>
      <c r="E17" s="46">
        <v>1000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1000</v>
      </c>
      <c r="O17" s="47">
        <f t="shared" si="2"/>
        <v>0.23946360153256704</v>
      </c>
      <c r="P17" s="9"/>
    </row>
    <row r="18" spans="1:16">
      <c r="A18" s="12"/>
      <c r="B18" s="25">
        <v>324.61</v>
      </c>
      <c r="C18" s="20" t="s">
        <v>91</v>
      </c>
      <c r="D18" s="46">
        <v>0</v>
      </c>
      <c r="E18" s="46">
        <v>1000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1000</v>
      </c>
      <c r="O18" s="47">
        <f t="shared" si="2"/>
        <v>0.23946360153256704</v>
      </c>
      <c r="P18" s="9"/>
    </row>
    <row r="19" spans="1:16" ht="15.75">
      <c r="A19" s="29" t="s">
        <v>18</v>
      </c>
      <c r="B19" s="30"/>
      <c r="C19" s="31"/>
      <c r="D19" s="32">
        <f t="shared" ref="D19:M19" si="4">SUM(D20:D23)</f>
        <v>344305</v>
      </c>
      <c r="E19" s="32">
        <f t="shared" si="4"/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3170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347475</v>
      </c>
      <c r="O19" s="45">
        <f t="shared" si="2"/>
        <v>83.207614942528735</v>
      </c>
      <c r="P19" s="10"/>
    </row>
    <row r="20" spans="1:16">
      <c r="A20" s="12"/>
      <c r="B20" s="25">
        <v>331.69</v>
      </c>
      <c r="C20" s="20" t="s">
        <v>92</v>
      </c>
      <c r="D20" s="46">
        <v>2291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2291</v>
      </c>
      <c r="O20" s="47">
        <f t="shared" si="2"/>
        <v>0.54861111111111116</v>
      </c>
      <c r="P20" s="9"/>
    </row>
    <row r="21" spans="1:16">
      <c r="A21" s="12"/>
      <c r="B21" s="25">
        <v>334.1</v>
      </c>
      <c r="C21" s="20" t="s">
        <v>62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3170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3170</v>
      </c>
      <c r="O21" s="47">
        <f t="shared" si="2"/>
        <v>0.75909961685823757</v>
      </c>
      <c r="P21" s="9"/>
    </row>
    <row r="22" spans="1:16">
      <c r="A22" s="12"/>
      <c r="B22" s="25">
        <v>334.49</v>
      </c>
      <c r="C22" s="20" t="s">
        <v>68</v>
      </c>
      <c r="D22" s="46">
        <v>2865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2865</v>
      </c>
      <c r="O22" s="47">
        <f t="shared" si="2"/>
        <v>0.68606321839080464</v>
      </c>
      <c r="P22" s="9"/>
    </row>
    <row r="23" spans="1:16">
      <c r="A23" s="12"/>
      <c r="B23" s="25">
        <v>335.12</v>
      </c>
      <c r="C23" s="20" t="s">
        <v>82</v>
      </c>
      <c r="D23" s="46">
        <v>339149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339149</v>
      </c>
      <c r="O23" s="47">
        <f t="shared" si="2"/>
        <v>81.213840996168585</v>
      </c>
      <c r="P23" s="9"/>
    </row>
    <row r="24" spans="1:16" ht="15.75">
      <c r="A24" s="29" t="s">
        <v>29</v>
      </c>
      <c r="B24" s="30"/>
      <c r="C24" s="31"/>
      <c r="D24" s="32">
        <f t="shared" ref="D24:M24" si="5">SUM(D25:D31)</f>
        <v>86338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3323794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3410132</v>
      </c>
      <c r="O24" s="45">
        <f t="shared" si="2"/>
        <v>816.60249042145597</v>
      </c>
      <c r="P24" s="10"/>
    </row>
    <row r="25" spans="1:16">
      <c r="A25" s="12"/>
      <c r="B25" s="25">
        <v>341.3</v>
      </c>
      <c r="C25" s="20" t="s">
        <v>83</v>
      </c>
      <c r="D25" s="46">
        <v>4810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4810</v>
      </c>
      <c r="O25" s="47">
        <f t="shared" si="2"/>
        <v>1.1518199233716475</v>
      </c>
      <c r="P25" s="9"/>
    </row>
    <row r="26" spans="1:16">
      <c r="A26" s="12"/>
      <c r="B26" s="25">
        <v>343.4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1189567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1189567</v>
      </c>
      <c r="O26" s="47">
        <f t="shared" si="2"/>
        <v>284.85799808429118</v>
      </c>
      <c r="P26" s="9"/>
    </row>
    <row r="27" spans="1:16">
      <c r="A27" s="12"/>
      <c r="B27" s="25">
        <v>343.5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2107084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2107084</v>
      </c>
      <c r="O27" s="47">
        <f t="shared" si="2"/>
        <v>504.56992337164752</v>
      </c>
      <c r="P27" s="9"/>
    </row>
    <row r="28" spans="1:16">
      <c r="A28" s="12"/>
      <c r="B28" s="25">
        <v>344.5</v>
      </c>
      <c r="C28" s="20" t="s">
        <v>84</v>
      </c>
      <c r="D28" s="46">
        <v>73757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73757</v>
      </c>
      <c r="O28" s="47">
        <f t="shared" si="2"/>
        <v>17.66211685823755</v>
      </c>
      <c r="P28" s="9"/>
    </row>
    <row r="29" spans="1:16">
      <c r="A29" s="12"/>
      <c r="B29" s="25">
        <v>347.1</v>
      </c>
      <c r="C29" s="20" t="s">
        <v>37</v>
      </c>
      <c r="D29" s="46">
        <v>5292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5292</v>
      </c>
      <c r="O29" s="47">
        <f t="shared" si="2"/>
        <v>1.2672413793103448</v>
      </c>
      <c r="P29" s="9"/>
    </row>
    <row r="30" spans="1:16">
      <c r="A30" s="12"/>
      <c r="B30" s="25">
        <v>347.2</v>
      </c>
      <c r="C30" s="20" t="s">
        <v>38</v>
      </c>
      <c r="D30" s="46">
        <v>2479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2479</v>
      </c>
      <c r="O30" s="47">
        <f t="shared" si="2"/>
        <v>0.5936302681992337</v>
      </c>
      <c r="P30" s="9"/>
    </row>
    <row r="31" spans="1:16">
      <c r="A31" s="12"/>
      <c r="B31" s="25">
        <v>349</v>
      </c>
      <c r="C31" s="20" t="s">
        <v>58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27143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27143</v>
      </c>
      <c r="O31" s="47">
        <f t="shared" si="2"/>
        <v>6.4997605363984672</v>
      </c>
      <c r="P31" s="9"/>
    </row>
    <row r="32" spans="1:16" ht="15.75">
      <c r="A32" s="29" t="s">
        <v>30</v>
      </c>
      <c r="B32" s="30"/>
      <c r="C32" s="31"/>
      <c r="D32" s="32">
        <f t="shared" ref="D32:M32" si="7">SUM(D33:D33)</f>
        <v>11172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11172</v>
      </c>
      <c r="O32" s="45">
        <f t="shared" si="2"/>
        <v>2.6752873563218391</v>
      </c>
      <c r="P32" s="10"/>
    </row>
    <row r="33" spans="1:119">
      <c r="A33" s="13"/>
      <c r="B33" s="39">
        <v>351.1</v>
      </c>
      <c r="C33" s="21" t="s">
        <v>41</v>
      </c>
      <c r="D33" s="46">
        <v>11172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11172</v>
      </c>
      <c r="O33" s="47">
        <f t="shared" si="2"/>
        <v>2.6752873563218391</v>
      </c>
      <c r="P33" s="9"/>
    </row>
    <row r="34" spans="1:119" ht="15.75">
      <c r="A34" s="29" t="s">
        <v>3</v>
      </c>
      <c r="B34" s="30"/>
      <c r="C34" s="31"/>
      <c r="D34" s="32">
        <f t="shared" ref="D34:M34" si="8">SUM(D35:D42)</f>
        <v>41833</v>
      </c>
      <c r="E34" s="32">
        <f t="shared" si="8"/>
        <v>10095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41794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>SUM(D34:M34)</f>
        <v>93722</v>
      </c>
      <c r="O34" s="45">
        <f t="shared" si="2"/>
        <v>22.44300766283525</v>
      </c>
      <c r="P34" s="10"/>
    </row>
    <row r="35" spans="1:119">
      <c r="A35" s="12"/>
      <c r="B35" s="25">
        <v>361.1</v>
      </c>
      <c r="C35" s="20" t="s">
        <v>42</v>
      </c>
      <c r="D35" s="46">
        <v>129</v>
      </c>
      <c r="E35" s="46">
        <v>303</v>
      </c>
      <c r="F35" s="46">
        <v>0</v>
      </c>
      <c r="G35" s="46">
        <v>0</v>
      </c>
      <c r="H35" s="46">
        <v>0</v>
      </c>
      <c r="I35" s="46">
        <v>257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689</v>
      </c>
      <c r="O35" s="47">
        <f t="shared" si="2"/>
        <v>0.1649904214559387</v>
      </c>
      <c r="P35" s="9"/>
    </row>
    <row r="36" spans="1:119">
      <c r="A36" s="12"/>
      <c r="B36" s="25">
        <v>361.2</v>
      </c>
      <c r="C36" s="20" t="s">
        <v>93</v>
      </c>
      <c r="D36" s="46">
        <v>1362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9">SUM(D36:M36)</f>
        <v>1362</v>
      </c>
      <c r="O36" s="47">
        <f t="shared" si="2"/>
        <v>0.3261494252873563</v>
      </c>
      <c r="P36" s="9"/>
    </row>
    <row r="37" spans="1:119">
      <c r="A37" s="12"/>
      <c r="B37" s="25">
        <v>362</v>
      </c>
      <c r="C37" s="20" t="s">
        <v>43</v>
      </c>
      <c r="D37" s="46">
        <v>3157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3157</v>
      </c>
      <c r="O37" s="47">
        <f t="shared" si="2"/>
        <v>0.75598659003831414</v>
      </c>
      <c r="P37" s="9"/>
    </row>
    <row r="38" spans="1:119">
      <c r="A38" s="12"/>
      <c r="B38" s="25">
        <v>364</v>
      </c>
      <c r="C38" s="20" t="s">
        <v>94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33324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33324</v>
      </c>
      <c r="O38" s="47">
        <f t="shared" si="2"/>
        <v>7.9798850574712645</v>
      </c>
      <c r="P38" s="9"/>
    </row>
    <row r="39" spans="1:119">
      <c r="A39" s="12"/>
      <c r="B39" s="25">
        <v>365</v>
      </c>
      <c r="C39" s="20" t="s">
        <v>95</v>
      </c>
      <c r="D39" s="46">
        <v>12637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12637</v>
      </c>
      <c r="O39" s="47">
        <f t="shared" si="2"/>
        <v>3.0261015325670497</v>
      </c>
      <c r="P39" s="9"/>
    </row>
    <row r="40" spans="1:119">
      <c r="A40" s="12"/>
      <c r="B40" s="25">
        <v>366</v>
      </c>
      <c r="C40" s="20" t="s">
        <v>45</v>
      </c>
      <c r="D40" s="46">
        <v>11479</v>
      </c>
      <c r="E40" s="46">
        <v>9792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21271</v>
      </c>
      <c r="O40" s="47">
        <f t="shared" si="2"/>
        <v>5.0936302681992336</v>
      </c>
      <c r="P40" s="9"/>
    </row>
    <row r="41" spans="1:119">
      <c r="A41" s="12"/>
      <c r="B41" s="25">
        <v>369.3</v>
      </c>
      <c r="C41" s="20" t="s">
        <v>96</v>
      </c>
      <c r="D41" s="46">
        <v>7349</v>
      </c>
      <c r="E41" s="46">
        <v>0</v>
      </c>
      <c r="F41" s="46">
        <v>0</v>
      </c>
      <c r="G41" s="46">
        <v>0</v>
      </c>
      <c r="H41" s="46">
        <v>0</v>
      </c>
      <c r="I41" s="46">
        <v>8213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15562</v>
      </c>
      <c r="O41" s="47">
        <f t="shared" si="2"/>
        <v>3.7265325670498086</v>
      </c>
      <c r="P41" s="9"/>
    </row>
    <row r="42" spans="1:119">
      <c r="A42" s="12"/>
      <c r="B42" s="25">
        <v>369.9</v>
      </c>
      <c r="C42" s="20" t="s">
        <v>46</v>
      </c>
      <c r="D42" s="46">
        <v>5720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5720</v>
      </c>
      <c r="O42" s="47">
        <f t="shared" si="2"/>
        <v>1.3697318007662835</v>
      </c>
      <c r="P42" s="9"/>
    </row>
    <row r="43" spans="1:119" ht="15.75">
      <c r="A43" s="29" t="s">
        <v>31</v>
      </c>
      <c r="B43" s="30"/>
      <c r="C43" s="31"/>
      <c r="D43" s="32">
        <f t="shared" ref="D43:M43" si="10">SUM(D44:D44)</f>
        <v>230932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>SUM(D43:M43)</f>
        <v>230932</v>
      </c>
      <c r="O43" s="45">
        <f t="shared" si="2"/>
        <v>55.299808429118777</v>
      </c>
      <c r="P43" s="9"/>
    </row>
    <row r="44" spans="1:119" ht="15.75" thickBot="1">
      <c r="A44" s="12"/>
      <c r="B44" s="25">
        <v>381</v>
      </c>
      <c r="C44" s="20" t="s">
        <v>47</v>
      </c>
      <c r="D44" s="46">
        <v>230932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230932</v>
      </c>
      <c r="O44" s="47">
        <f t="shared" si="2"/>
        <v>55.299808429118777</v>
      </c>
      <c r="P44" s="9"/>
    </row>
    <row r="45" spans="1:119" ht="16.5" thickBot="1">
      <c r="A45" s="14" t="s">
        <v>39</v>
      </c>
      <c r="B45" s="23"/>
      <c r="C45" s="22"/>
      <c r="D45" s="15">
        <f t="shared" ref="D45:M45" si="11">SUM(D5,D12,D19,D24,D32,D34,D43)</f>
        <v>3145658</v>
      </c>
      <c r="E45" s="15">
        <f t="shared" si="11"/>
        <v>549391</v>
      </c>
      <c r="F45" s="15">
        <f t="shared" si="11"/>
        <v>0</v>
      </c>
      <c r="G45" s="15">
        <f t="shared" si="11"/>
        <v>0</v>
      </c>
      <c r="H45" s="15">
        <f t="shared" si="11"/>
        <v>0</v>
      </c>
      <c r="I45" s="15">
        <f t="shared" si="11"/>
        <v>3368758</v>
      </c>
      <c r="J45" s="15">
        <f t="shared" si="11"/>
        <v>0</v>
      </c>
      <c r="K45" s="15">
        <f t="shared" si="11"/>
        <v>0</v>
      </c>
      <c r="L45" s="15">
        <f t="shared" si="11"/>
        <v>0</v>
      </c>
      <c r="M45" s="15">
        <f t="shared" si="11"/>
        <v>0</v>
      </c>
      <c r="N45" s="15">
        <f>SUM(D45:M45)</f>
        <v>7063807</v>
      </c>
      <c r="O45" s="38">
        <f t="shared" si="2"/>
        <v>1691.5246647509578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51" t="s">
        <v>97</v>
      </c>
      <c r="M47" s="51"/>
      <c r="N47" s="51"/>
      <c r="O47" s="43">
        <v>4176</v>
      </c>
    </row>
    <row r="48" spans="1:119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  <row r="49" spans="1:15" ht="15.75" customHeight="1" thickBot="1">
      <c r="A49" s="55" t="s">
        <v>60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7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78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48</v>
      </c>
      <c r="B3" s="65"/>
      <c r="C3" s="66"/>
      <c r="D3" s="70" t="s">
        <v>25</v>
      </c>
      <c r="E3" s="71"/>
      <c r="F3" s="71"/>
      <c r="G3" s="71"/>
      <c r="H3" s="72"/>
      <c r="I3" s="70" t="s">
        <v>26</v>
      </c>
      <c r="J3" s="72"/>
      <c r="K3" s="70" t="s">
        <v>28</v>
      </c>
      <c r="L3" s="72"/>
      <c r="M3" s="36"/>
      <c r="N3" s="37"/>
      <c r="O3" s="73" t="s">
        <v>53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1565980</v>
      </c>
      <c r="E5" s="27">
        <f t="shared" si="0"/>
        <v>424714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1990694</v>
      </c>
      <c r="O5" s="33">
        <f t="shared" ref="O5:O42" si="2">(N5/O$44)</f>
        <v>477.15580057526364</v>
      </c>
      <c r="P5" s="6"/>
    </row>
    <row r="6" spans="1:133">
      <c r="A6" s="12"/>
      <c r="B6" s="25">
        <v>311</v>
      </c>
      <c r="C6" s="20" t="s">
        <v>2</v>
      </c>
      <c r="D6" s="46">
        <v>1433488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1433488</v>
      </c>
      <c r="O6" s="47">
        <f t="shared" si="2"/>
        <v>343.59731543624162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424714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424714</v>
      </c>
      <c r="O7" s="47">
        <f t="shared" si="2"/>
        <v>101.80105465004794</v>
      </c>
      <c r="P7" s="9"/>
    </row>
    <row r="8" spans="1:133">
      <c r="A8" s="12"/>
      <c r="B8" s="25">
        <v>315</v>
      </c>
      <c r="C8" s="20" t="s">
        <v>79</v>
      </c>
      <c r="D8" s="46">
        <v>96878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96878</v>
      </c>
      <c r="O8" s="47">
        <f t="shared" si="2"/>
        <v>23.220997123681688</v>
      </c>
      <c r="P8" s="9"/>
    </row>
    <row r="9" spans="1:133">
      <c r="A9" s="12"/>
      <c r="B9" s="25">
        <v>316</v>
      </c>
      <c r="C9" s="20" t="s">
        <v>80</v>
      </c>
      <c r="D9" s="46">
        <v>35614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35614</v>
      </c>
      <c r="O9" s="47">
        <f t="shared" si="2"/>
        <v>8.5364333652924262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SUM(D11:D13)</f>
        <v>603843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603843</v>
      </c>
      <c r="O10" s="45">
        <f t="shared" si="2"/>
        <v>144.73705656759347</v>
      </c>
      <c r="P10" s="10"/>
    </row>
    <row r="11" spans="1:133">
      <c r="A11" s="12"/>
      <c r="B11" s="25">
        <v>322</v>
      </c>
      <c r="C11" s="20" t="s">
        <v>0</v>
      </c>
      <c r="D11" s="46">
        <v>205855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205855</v>
      </c>
      <c r="O11" s="47">
        <f t="shared" si="2"/>
        <v>49.342042186001919</v>
      </c>
      <c r="P11" s="9"/>
    </row>
    <row r="12" spans="1:133">
      <c r="A12" s="12"/>
      <c r="B12" s="25">
        <v>323.10000000000002</v>
      </c>
      <c r="C12" s="20" t="s">
        <v>14</v>
      </c>
      <c r="D12" s="46">
        <v>379075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379075</v>
      </c>
      <c r="O12" s="47">
        <f t="shared" si="2"/>
        <v>90.861697027804411</v>
      </c>
      <c r="P12" s="9"/>
    </row>
    <row r="13" spans="1:133">
      <c r="A13" s="12"/>
      <c r="B13" s="25">
        <v>323.39999999999998</v>
      </c>
      <c r="C13" s="20" t="s">
        <v>15</v>
      </c>
      <c r="D13" s="46">
        <v>18913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18913</v>
      </c>
      <c r="O13" s="47">
        <f t="shared" si="2"/>
        <v>4.5333173537871527</v>
      </c>
      <c r="P13" s="9"/>
    </row>
    <row r="14" spans="1:133" ht="15.75">
      <c r="A14" s="29" t="s">
        <v>18</v>
      </c>
      <c r="B14" s="30"/>
      <c r="C14" s="31"/>
      <c r="D14" s="32">
        <f t="shared" ref="D14:M14" si="4">SUM(D15:D22)</f>
        <v>350386</v>
      </c>
      <c r="E14" s="32">
        <f t="shared" si="4"/>
        <v>196551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3163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550100</v>
      </c>
      <c r="O14" s="45">
        <f t="shared" si="2"/>
        <v>131.85522531160115</v>
      </c>
      <c r="P14" s="10"/>
    </row>
    <row r="15" spans="1:133">
      <c r="A15" s="12"/>
      <c r="B15" s="25">
        <v>334.1</v>
      </c>
      <c r="C15" s="20" t="s">
        <v>62</v>
      </c>
      <c r="D15" s="46">
        <v>1324</v>
      </c>
      <c r="E15" s="46">
        <v>0</v>
      </c>
      <c r="F15" s="46">
        <v>0</v>
      </c>
      <c r="G15" s="46">
        <v>0</v>
      </c>
      <c r="H15" s="46">
        <v>0</v>
      </c>
      <c r="I15" s="46">
        <v>3163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4487</v>
      </c>
      <c r="O15" s="47">
        <f t="shared" si="2"/>
        <v>1.075503355704698</v>
      </c>
      <c r="P15" s="9"/>
    </row>
    <row r="16" spans="1:133">
      <c r="A16" s="12"/>
      <c r="B16" s="25">
        <v>334.2</v>
      </c>
      <c r="C16" s="20" t="s">
        <v>19</v>
      </c>
      <c r="D16" s="46">
        <v>7945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7945</v>
      </c>
      <c r="O16" s="47">
        <f t="shared" si="2"/>
        <v>1.9043624161073827</v>
      </c>
      <c r="P16" s="9"/>
    </row>
    <row r="17" spans="1:16">
      <c r="A17" s="12"/>
      <c r="B17" s="25">
        <v>334.36</v>
      </c>
      <c r="C17" s="20" t="s">
        <v>81</v>
      </c>
      <c r="D17" s="46">
        <v>0</v>
      </c>
      <c r="E17" s="46">
        <v>77928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77928</v>
      </c>
      <c r="O17" s="47">
        <f t="shared" si="2"/>
        <v>18.678811121764141</v>
      </c>
      <c r="P17" s="9"/>
    </row>
    <row r="18" spans="1:16">
      <c r="A18" s="12"/>
      <c r="B18" s="25">
        <v>334.49</v>
      </c>
      <c r="C18" s="20" t="s">
        <v>68</v>
      </c>
      <c r="D18" s="46">
        <v>2782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2782</v>
      </c>
      <c r="O18" s="47">
        <f t="shared" si="2"/>
        <v>0.66682646212847552</v>
      </c>
      <c r="P18" s="9"/>
    </row>
    <row r="19" spans="1:16">
      <c r="A19" s="12"/>
      <c r="B19" s="25">
        <v>334.69</v>
      </c>
      <c r="C19" s="20" t="s">
        <v>63</v>
      </c>
      <c r="D19" s="46">
        <v>2133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2133</v>
      </c>
      <c r="O19" s="47">
        <f t="shared" si="2"/>
        <v>0.51126558005752631</v>
      </c>
      <c r="P19" s="9"/>
    </row>
    <row r="20" spans="1:16">
      <c r="A20" s="12"/>
      <c r="B20" s="25">
        <v>334.7</v>
      </c>
      <c r="C20" s="20" t="s">
        <v>69</v>
      </c>
      <c r="D20" s="46">
        <v>0</v>
      </c>
      <c r="E20" s="46">
        <v>50000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50000</v>
      </c>
      <c r="O20" s="47">
        <f t="shared" si="2"/>
        <v>11.984659635666347</v>
      </c>
      <c r="P20" s="9"/>
    </row>
    <row r="21" spans="1:16">
      <c r="A21" s="12"/>
      <c r="B21" s="25">
        <v>335.12</v>
      </c>
      <c r="C21" s="20" t="s">
        <v>82</v>
      </c>
      <c r="D21" s="46">
        <v>336202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336202</v>
      </c>
      <c r="O21" s="47">
        <f t="shared" si="2"/>
        <v>80.585330776605943</v>
      </c>
      <c r="P21" s="9"/>
    </row>
    <row r="22" spans="1:16">
      <c r="A22" s="12"/>
      <c r="B22" s="25">
        <v>338</v>
      </c>
      <c r="C22" s="20" t="s">
        <v>24</v>
      </c>
      <c r="D22" s="46">
        <v>0</v>
      </c>
      <c r="E22" s="46">
        <v>68623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68623</v>
      </c>
      <c r="O22" s="47">
        <f t="shared" si="2"/>
        <v>16.448465963566633</v>
      </c>
      <c r="P22" s="9"/>
    </row>
    <row r="23" spans="1:16" ht="15.75">
      <c r="A23" s="29" t="s">
        <v>29</v>
      </c>
      <c r="B23" s="30"/>
      <c r="C23" s="31"/>
      <c r="D23" s="32">
        <f t="shared" ref="D23:M23" si="5">SUM(D24:D31)</f>
        <v>63914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3296458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3360372</v>
      </c>
      <c r="O23" s="45">
        <f t="shared" si="2"/>
        <v>805.45829338446788</v>
      </c>
      <c r="P23" s="10"/>
    </row>
    <row r="24" spans="1:16">
      <c r="A24" s="12"/>
      <c r="B24" s="25">
        <v>341.3</v>
      </c>
      <c r="C24" s="20" t="s">
        <v>83</v>
      </c>
      <c r="D24" s="46">
        <v>1354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6">SUM(D24:M24)</f>
        <v>1354</v>
      </c>
      <c r="O24" s="47">
        <f t="shared" si="2"/>
        <v>0.32454458293384469</v>
      </c>
      <c r="P24" s="9"/>
    </row>
    <row r="25" spans="1:16">
      <c r="A25" s="12"/>
      <c r="B25" s="25">
        <v>343.4</v>
      </c>
      <c r="C25" s="20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1182964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1182964</v>
      </c>
      <c r="O25" s="47">
        <f t="shared" si="2"/>
        <v>283.54841802492808</v>
      </c>
      <c r="P25" s="9"/>
    </row>
    <row r="26" spans="1:16">
      <c r="A26" s="12"/>
      <c r="B26" s="25">
        <v>343.5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2083658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2083658</v>
      </c>
      <c r="O26" s="47">
        <f t="shared" si="2"/>
        <v>499.43863854266539</v>
      </c>
      <c r="P26" s="9"/>
    </row>
    <row r="27" spans="1:16">
      <c r="A27" s="12"/>
      <c r="B27" s="25">
        <v>343.9</v>
      </c>
      <c r="C27" s="20" t="s">
        <v>35</v>
      </c>
      <c r="D27" s="46">
        <v>-1772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-1772</v>
      </c>
      <c r="O27" s="47">
        <f t="shared" si="2"/>
        <v>-0.42473633748801531</v>
      </c>
      <c r="P27" s="9"/>
    </row>
    <row r="28" spans="1:16">
      <c r="A28" s="12"/>
      <c r="B28" s="25">
        <v>344.5</v>
      </c>
      <c r="C28" s="20" t="s">
        <v>84</v>
      </c>
      <c r="D28" s="46">
        <v>56504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56504</v>
      </c>
      <c r="O28" s="47">
        <f t="shared" si="2"/>
        <v>13.543624161073826</v>
      </c>
      <c r="P28" s="9"/>
    </row>
    <row r="29" spans="1:16">
      <c r="A29" s="12"/>
      <c r="B29" s="25">
        <v>347.1</v>
      </c>
      <c r="C29" s="20" t="s">
        <v>37</v>
      </c>
      <c r="D29" s="46">
        <v>4566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4566</v>
      </c>
      <c r="O29" s="47">
        <f t="shared" si="2"/>
        <v>1.0944391179290509</v>
      </c>
      <c r="P29" s="9"/>
    </row>
    <row r="30" spans="1:16">
      <c r="A30" s="12"/>
      <c r="B30" s="25">
        <v>347.2</v>
      </c>
      <c r="C30" s="20" t="s">
        <v>38</v>
      </c>
      <c r="D30" s="46">
        <v>3262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3262</v>
      </c>
      <c r="O30" s="47">
        <f t="shared" si="2"/>
        <v>0.78187919463087252</v>
      </c>
      <c r="P30" s="9"/>
    </row>
    <row r="31" spans="1:16">
      <c r="A31" s="12"/>
      <c r="B31" s="25">
        <v>349</v>
      </c>
      <c r="C31" s="20" t="s">
        <v>58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29836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29836</v>
      </c>
      <c r="O31" s="47">
        <f t="shared" si="2"/>
        <v>7.1514860977948222</v>
      </c>
      <c r="P31" s="9"/>
    </row>
    <row r="32" spans="1:16" ht="15.75">
      <c r="A32" s="29" t="s">
        <v>30</v>
      </c>
      <c r="B32" s="30"/>
      <c r="C32" s="31"/>
      <c r="D32" s="32">
        <f t="shared" ref="D32:M32" si="7">SUM(D33:D33)</f>
        <v>10594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ref="N32:N42" si="8">SUM(D32:M32)</f>
        <v>10594</v>
      </c>
      <c r="O32" s="45">
        <f t="shared" si="2"/>
        <v>2.5393096836049858</v>
      </c>
      <c r="P32" s="10"/>
    </row>
    <row r="33" spans="1:119">
      <c r="A33" s="13"/>
      <c r="B33" s="39">
        <v>351.1</v>
      </c>
      <c r="C33" s="21" t="s">
        <v>41</v>
      </c>
      <c r="D33" s="46">
        <v>10594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10594</v>
      </c>
      <c r="O33" s="47">
        <f t="shared" si="2"/>
        <v>2.5393096836049858</v>
      </c>
      <c r="P33" s="9"/>
    </row>
    <row r="34" spans="1:119" ht="15.75">
      <c r="A34" s="29" t="s">
        <v>3</v>
      </c>
      <c r="B34" s="30"/>
      <c r="C34" s="31"/>
      <c r="D34" s="32">
        <f t="shared" ref="D34:M34" si="9">SUM(D35:D38)</f>
        <v>24295</v>
      </c>
      <c r="E34" s="32">
        <f t="shared" si="9"/>
        <v>564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286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8"/>
        <v>25145</v>
      </c>
      <c r="O34" s="45">
        <f t="shared" si="2"/>
        <v>6.0270853307766057</v>
      </c>
      <c r="P34" s="10"/>
    </row>
    <row r="35" spans="1:119">
      <c r="A35" s="12"/>
      <c r="B35" s="25">
        <v>361.1</v>
      </c>
      <c r="C35" s="20" t="s">
        <v>42</v>
      </c>
      <c r="D35" s="46">
        <v>-345</v>
      </c>
      <c r="E35" s="46">
        <v>564</v>
      </c>
      <c r="F35" s="46">
        <v>0</v>
      </c>
      <c r="G35" s="46">
        <v>0</v>
      </c>
      <c r="H35" s="46">
        <v>0</v>
      </c>
      <c r="I35" s="46">
        <v>286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505</v>
      </c>
      <c r="O35" s="47">
        <f t="shared" si="2"/>
        <v>0.1210450623202301</v>
      </c>
      <c r="P35" s="9"/>
    </row>
    <row r="36" spans="1:119">
      <c r="A36" s="12"/>
      <c r="B36" s="25">
        <v>362</v>
      </c>
      <c r="C36" s="20" t="s">
        <v>43</v>
      </c>
      <c r="D36" s="46">
        <v>2698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2698</v>
      </c>
      <c r="O36" s="47">
        <f t="shared" si="2"/>
        <v>0.64669223394055608</v>
      </c>
      <c r="P36" s="9"/>
    </row>
    <row r="37" spans="1:119">
      <c r="A37" s="12"/>
      <c r="B37" s="25">
        <v>366</v>
      </c>
      <c r="C37" s="20" t="s">
        <v>45</v>
      </c>
      <c r="D37" s="46">
        <v>2479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2479</v>
      </c>
      <c r="O37" s="47">
        <f t="shared" si="2"/>
        <v>0.59419942473633747</v>
      </c>
      <c r="P37" s="9"/>
    </row>
    <row r="38" spans="1:119">
      <c r="A38" s="12"/>
      <c r="B38" s="25">
        <v>369.9</v>
      </c>
      <c r="C38" s="20" t="s">
        <v>46</v>
      </c>
      <c r="D38" s="46">
        <v>19463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19463</v>
      </c>
      <c r="O38" s="47">
        <f t="shared" si="2"/>
        <v>4.6651486097794823</v>
      </c>
      <c r="P38" s="9"/>
    </row>
    <row r="39" spans="1:119" ht="15.75">
      <c r="A39" s="29" t="s">
        <v>31</v>
      </c>
      <c r="B39" s="30"/>
      <c r="C39" s="31"/>
      <c r="D39" s="32">
        <f t="shared" ref="D39:M39" si="10">SUM(D40:D41)</f>
        <v>232902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8"/>
        <v>232902</v>
      </c>
      <c r="O39" s="45">
        <f t="shared" si="2"/>
        <v>55.825023969319268</v>
      </c>
      <c r="P39" s="9"/>
    </row>
    <row r="40" spans="1:119">
      <c r="A40" s="12"/>
      <c r="B40" s="25">
        <v>381</v>
      </c>
      <c r="C40" s="20" t="s">
        <v>47</v>
      </c>
      <c r="D40" s="46">
        <v>97407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97407</v>
      </c>
      <c r="O40" s="47">
        <f t="shared" si="2"/>
        <v>23.347794822627037</v>
      </c>
      <c r="P40" s="9"/>
    </row>
    <row r="41" spans="1:119" ht="15.75" thickBot="1">
      <c r="A41" s="12"/>
      <c r="B41" s="25">
        <v>382</v>
      </c>
      <c r="C41" s="20" t="s">
        <v>70</v>
      </c>
      <c r="D41" s="46">
        <v>135495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135495</v>
      </c>
      <c r="O41" s="47">
        <f t="shared" si="2"/>
        <v>32.477229146692231</v>
      </c>
      <c r="P41" s="9"/>
    </row>
    <row r="42" spans="1:119" ht="16.5" thickBot="1">
      <c r="A42" s="14" t="s">
        <v>39</v>
      </c>
      <c r="B42" s="23"/>
      <c r="C42" s="22"/>
      <c r="D42" s="15">
        <f t="shared" ref="D42:M42" si="11">SUM(D5,D10,D14,D23,D32,D34,D39)</f>
        <v>2851914</v>
      </c>
      <c r="E42" s="15">
        <f t="shared" si="11"/>
        <v>621829</v>
      </c>
      <c r="F42" s="15">
        <f t="shared" si="11"/>
        <v>0</v>
      </c>
      <c r="G42" s="15">
        <f t="shared" si="11"/>
        <v>0</v>
      </c>
      <c r="H42" s="15">
        <f t="shared" si="11"/>
        <v>0</v>
      </c>
      <c r="I42" s="15">
        <f t="shared" si="11"/>
        <v>3299907</v>
      </c>
      <c r="J42" s="15">
        <f t="shared" si="11"/>
        <v>0</v>
      </c>
      <c r="K42" s="15">
        <f t="shared" si="11"/>
        <v>0</v>
      </c>
      <c r="L42" s="15">
        <f t="shared" si="11"/>
        <v>0</v>
      </c>
      <c r="M42" s="15">
        <f t="shared" si="11"/>
        <v>0</v>
      </c>
      <c r="N42" s="15">
        <f t="shared" si="8"/>
        <v>6773650</v>
      </c>
      <c r="O42" s="38">
        <f t="shared" si="2"/>
        <v>1623.5977948226271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51" t="s">
        <v>85</v>
      </c>
      <c r="M44" s="51"/>
      <c r="N44" s="51"/>
      <c r="O44" s="43">
        <v>4172</v>
      </c>
    </row>
    <row r="45" spans="1:119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  <row r="46" spans="1:119" ht="15.75" customHeight="1" thickBot="1">
      <c r="A46" s="55" t="s">
        <v>60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7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66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48</v>
      </c>
      <c r="B3" s="65"/>
      <c r="C3" s="66"/>
      <c r="D3" s="70" t="s">
        <v>25</v>
      </c>
      <c r="E3" s="71"/>
      <c r="F3" s="71"/>
      <c r="G3" s="71"/>
      <c r="H3" s="72"/>
      <c r="I3" s="70" t="s">
        <v>26</v>
      </c>
      <c r="J3" s="72"/>
      <c r="K3" s="70" t="s">
        <v>28</v>
      </c>
      <c r="L3" s="72"/>
      <c r="M3" s="36"/>
      <c r="N3" s="37"/>
      <c r="O3" s="73" t="s">
        <v>53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1579730</v>
      </c>
      <c r="E5" s="27">
        <f t="shared" si="0"/>
        <v>402056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1981786</v>
      </c>
      <c r="O5" s="33">
        <f t="shared" ref="O5:O43" si="2">(N5/O$45)</f>
        <v>481.83467055677119</v>
      </c>
      <c r="P5" s="6"/>
    </row>
    <row r="6" spans="1:133">
      <c r="A6" s="12"/>
      <c r="B6" s="25">
        <v>311</v>
      </c>
      <c r="C6" s="20" t="s">
        <v>2</v>
      </c>
      <c r="D6" s="46">
        <v>1444099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1444099</v>
      </c>
      <c r="O6" s="47">
        <f t="shared" si="2"/>
        <v>351.10600534889375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402056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402056</v>
      </c>
      <c r="O7" s="47">
        <f t="shared" si="2"/>
        <v>97.752492098225133</v>
      </c>
      <c r="P7" s="9"/>
    </row>
    <row r="8" spans="1:133">
      <c r="A8" s="12"/>
      <c r="B8" s="25">
        <v>315</v>
      </c>
      <c r="C8" s="20" t="s">
        <v>11</v>
      </c>
      <c r="D8" s="46">
        <v>100070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100070</v>
      </c>
      <c r="O8" s="47">
        <f t="shared" si="2"/>
        <v>24.330172623389252</v>
      </c>
      <c r="P8" s="9"/>
    </row>
    <row r="9" spans="1:133">
      <c r="A9" s="12"/>
      <c r="B9" s="25">
        <v>316</v>
      </c>
      <c r="C9" s="20" t="s">
        <v>12</v>
      </c>
      <c r="D9" s="46">
        <v>35561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35561</v>
      </c>
      <c r="O9" s="47">
        <f t="shared" si="2"/>
        <v>8.6460004862630679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SUM(D11:D13)</f>
        <v>582072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582072</v>
      </c>
      <c r="O10" s="45">
        <f t="shared" si="2"/>
        <v>141.5200583515682</v>
      </c>
      <c r="P10" s="10"/>
    </row>
    <row r="11" spans="1:133">
      <c r="A11" s="12"/>
      <c r="B11" s="25">
        <v>322</v>
      </c>
      <c r="C11" s="20" t="s">
        <v>0</v>
      </c>
      <c r="D11" s="46">
        <v>168643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168643</v>
      </c>
      <c r="O11" s="47">
        <f t="shared" si="2"/>
        <v>41.002431315341603</v>
      </c>
      <c r="P11" s="9"/>
    </row>
    <row r="12" spans="1:133">
      <c r="A12" s="12"/>
      <c r="B12" s="25">
        <v>323.10000000000002</v>
      </c>
      <c r="C12" s="20" t="s">
        <v>14</v>
      </c>
      <c r="D12" s="46">
        <v>395382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395382</v>
      </c>
      <c r="O12" s="47">
        <f t="shared" si="2"/>
        <v>96.129832239241424</v>
      </c>
      <c r="P12" s="9"/>
    </row>
    <row r="13" spans="1:133">
      <c r="A13" s="12"/>
      <c r="B13" s="25">
        <v>323.39999999999998</v>
      </c>
      <c r="C13" s="20" t="s">
        <v>15</v>
      </c>
      <c r="D13" s="46">
        <v>18047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18047</v>
      </c>
      <c r="O13" s="47">
        <f t="shared" si="2"/>
        <v>4.3877947969851689</v>
      </c>
      <c r="P13" s="9"/>
    </row>
    <row r="14" spans="1:133" ht="15.75">
      <c r="A14" s="29" t="s">
        <v>18</v>
      </c>
      <c r="B14" s="30"/>
      <c r="C14" s="31"/>
      <c r="D14" s="32">
        <f t="shared" ref="D14:M14" si="4">SUM(D15:D22)</f>
        <v>335750</v>
      </c>
      <c r="E14" s="32">
        <f t="shared" si="4"/>
        <v>336808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3184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675742</v>
      </c>
      <c r="O14" s="45">
        <f t="shared" si="2"/>
        <v>164.29418915633357</v>
      </c>
      <c r="P14" s="10"/>
    </row>
    <row r="15" spans="1:133">
      <c r="A15" s="12"/>
      <c r="B15" s="25">
        <v>334.1</v>
      </c>
      <c r="C15" s="20" t="s">
        <v>62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3184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3184</v>
      </c>
      <c r="O15" s="47">
        <f t="shared" si="2"/>
        <v>0.7741308047653781</v>
      </c>
      <c r="P15" s="9"/>
    </row>
    <row r="16" spans="1:133">
      <c r="A16" s="12"/>
      <c r="B16" s="25">
        <v>334.2</v>
      </c>
      <c r="C16" s="20" t="s">
        <v>19</v>
      </c>
      <c r="D16" s="46">
        <v>1010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1010</v>
      </c>
      <c r="O16" s="47">
        <f t="shared" si="2"/>
        <v>0.24556284950158036</v>
      </c>
      <c r="P16" s="9"/>
    </row>
    <row r="17" spans="1:16">
      <c r="A17" s="12"/>
      <c r="B17" s="25">
        <v>334.35</v>
      </c>
      <c r="C17" s="20" t="s">
        <v>67</v>
      </c>
      <c r="D17" s="46">
        <v>0</v>
      </c>
      <c r="E17" s="46">
        <v>83601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83601</v>
      </c>
      <c r="O17" s="47">
        <f t="shared" si="2"/>
        <v>20.326039387308533</v>
      </c>
      <c r="P17" s="9"/>
    </row>
    <row r="18" spans="1:16">
      <c r="A18" s="12"/>
      <c r="B18" s="25">
        <v>334.49</v>
      </c>
      <c r="C18" s="20" t="s">
        <v>68</v>
      </c>
      <c r="D18" s="46">
        <v>2701</v>
      </c>
      <c r="E18" s="46">
        <v>86665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89366</v>
      </c>
      <c r="O18" s="47">
        <f t="shared" si="2"/>
        <v>21.727692681740823</v>
      </c>
      <c r="P18" s="9"/>
    </row>
    <row r="19" spans="1:16">
      <c r="A19" s="12"/>
      <c r="B19" s="25">
        <v>334.69</v>
      </c>
      <c r="C19" s="20" t="s">
        <v>63</v>
      </c>
      <c r="D19" s="46">
        <v>1936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1936</v>
      </c>
      <c r="O19" s="47">
        <f t="shared" si="2"/>
        <v>0.47070265013372237</v>
      </c>
      <c r="P19" s="9"/>
    </row>
    <row r="20" spans="1:16">
      <c r="A20" s="12"/>
      <c r="B20" s="25">
        <v>334.7</v>
      </c>
      <c r="C20" s="20" t="s">
        <v>69</v>
      </c>
      <c r="D20" s="46">
        <v>0</v>
      </c>
      <c r="E20" s="46">
        <v>99230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99230</v>
      </c>
      <c r="O20" s="47">
        <f t="shared" si="2"/>
        <v>24.125942134694871</v>
      </c>
      <c r="P20" s="9"/>
    </row>
    <row r="21" spans="1:16">
      <c r="A21" s="12"/>
      <c r="B21" s="25">
        <v>335.12</v>
      </c>
      <c r="C21" s="20" t="s">
        <v>20</v>
      </c>
      <c r="D21" s="46">
        <v>330103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330103</v>
      </c>
      <c r="O21" s="47">
        <f t="shared" si="2"/>
        <v>80.258448820812063</v>
      </c>
      <c r="P21" s="9"/>
    </row>
    <row r="22" spans="1:16">
      <c r="A22" s="12"/>
      <c r="B22" s="25">
        <v>338</v>
      </c>
      <c r="C22" s="20" t="s">
        <v>24</v>
      </c>
      <c r="D22" s="46">
        <v>0</v>
      </c>
      <c r="E22" s="46">
        <v>67312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67312</v>
      </c>
      <c r="O22" s="47">
        <f t="shared" si="2"/>
        <v>16.36566982737661</v>
      </c>
      <c r="P22" s="9"/>
    </row>
    <row r="23" spans="1:16" ht="15.75">
      <c r="A23" s="29" t="s">
        <v>29</v>
      </c>
      <c r="B23" s="30"/>
      <c r="C23" s="31"/>
      <c r="D23" s="32">
        <f t="shared" ref="D23:M23" si="5">SUM(D24:D31)</f>
        <v>74830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3463723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3538553</v>
      </c>
      <c r="O23" s="45">
        <f t="shared" si="2"/>
        <v>860.33381959640167</v>
      </c>
      <c r="P23" s="10"/>
    </row>
    <row r="24" spans="1:16">
      <c r="A24" s="12"/>
      <c r="B24" s="25">
        <v>341.3</v>
      </c>
      <c r="C24" s="20" t="s">
        <v>64</v>
      </c>
      <c r="D24" s="46">
        <v>517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6">SUM(D24:M24)</f>
        <v>517</v>
      </c>
      <c r="O24" s="47">
        <f t="shared" si="2"/>
        <v>0.12569900316070995</v>
      </c>
      <c r="P24" s="9"/>
    </row>
    <row r="25" spans="1:16">
      <c r="A25" s="12"/>
      <c r="B25" s="25">
        <v>343.4</v>
      </c>
      <c r="C25" s="20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1376838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1376838</v>
      </c>
      <c r="O25" s="47">
        <f t="shared" si="2"/>
        <v>334.75273522975931</v>
      </c>
      <c r="P25" s="9"/>
    </row>
    <row r="26" spans="1:16">
      <c r="A26" s="12"/>
      <c r="B26" s="25">
        <v>343.5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2053870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2053870</v>
      </c>
      <c r="O26" s="47">
        <f t="shared" si="2"/>
        <v>499.36056406515922</v>
      </c>
      <c r="P26" s="9"/>
    </row>
    <row r="27" spans="1:16">
      <c r="A27" s="12"/>
      <c r="B27" s="25">
        <v>343.9</v>
      </c>
      <c r="C27" s="20" t="s">
        <v>35</v>
      </c>
      <c r="D27" s="46">
        <v>1873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1873</v>
      </c>
      <c r="O27" s="47">
        <f t="shared" si="2"/>
        <v>0.45538536348164355</v>
      </c>
      <c r="P27" s="9"/>
    </row>
    <row r="28" spans="1:16">
      <c r="A28" s="12"/>
      <c r="B28" s="25">
        <v>344.5</v>
      </c>
      <c r="C28" s="20" t="s">
        <v>36</v>
      </c>
      <c r="D28" s="46">
        <v>65970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65970</v>
      </c>
      <c r="O28" s="47">
        <f t="shared" si="2"/>
        <v>16.039387308533918</v>
      </c>
      <c r="P28" s="9"/>
    </row>
    <row r="29" spans="1:16">
      <c r="A29" s="12"/>
      <c r="B29" s="25">
        <v>347.1</v>
      </c>
      <c r="C29" s="20" t="s">
        <v>37</v>
      </c>
      <c r="D29" s="46">
        <v>4028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4028</v>
      </c>
      <c r="O29" s="47">
        <f t="shared" si="2"/>
        <v>0.97933381959640164</v>
      </c>
      <c r="P29" s="9"/>
    </row>
    <row r="30" spans="1:16">
      <c r="A30" s="12"/>
      <c r="B30" s="25">
        <v>347.2</v>
      </c>
      <c r="C30" s="20" t="s">
        <v>38</v>
      </c>
      <c r="D30" s="46">
        <v>2442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2442</v>
      </c>
      <c r="O30" s="47">
        <f t="shared" si="2"/>
        <v>0.59372720641867249</v>
      </c>
      <c r="P30" s="9"/>
    </row>
    <row r="31" spans="1:16">
      <c r="A31" s="12"/>
      <c r="B31" s="25">
        <v>349</v>
      </c>
      <c r="C31" s="20" t="s">
        <v>58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33015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33015</v>
      </c>
      <c r="O31" s="47">
        <f t="shared" si="2"/>
        <v>8.0269876002917577</v>
      </c>
      <c r="P31" s="9"/>
    </row>
    <row r="32" spans="1:16" ht="15.75">
      <c r="A32" s="29" t="s">
        <v>30</v>
      </c>
      <c r="B32" s="30"/>
      <c r="C32" s="31"/>
      <c r="D32" s="32">
        <f t="shared" ref="D32:M32" si="7">SUM(D33:D33)</f>
        <v>16299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ref="N32:N43" si="8">SUM(D32:M32)</f>
        <v>16299</v>
      </c>
      <c r="O32" s="45">
        <f t="shared" si="2"/>
        <v>3.9628008752735231</v>
      </c>
      <c r="P32" s="10"/>
    </row>
    <row r="33" spans="1:119">
      <c r="A33" s="13"/>
      <c r="B33" s="39">
        <v>351.1</v>
      </c>
      <c r="C33" s="21" t="s">
        <v>41</v>
      </c>
      <c r="D33" s="46">
        <v>16299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16299</v>
      </c>
      <c r="O33" s="47">
        <f t="shared" si="2"/>
        <v>3.9628008752735231</v>
      </c>
      <c r="P33" s="9"/>
    </row>
    <row r="34" spans="1:119" ht="15.75">
      <c r="A34" s="29" t="s">
        <v>3</v>
      </c>
      <c r="B34" s="30"/>
      <c r="C34" s="31"/>
      <c r="D34" s="32">
        <f t="shared" ref="D34:M34" si="9">SUM(D35:D39)</f>
        <v>31629</v>
      </c>
      <c r="E34" s="32">
        <f t="shared" si="9"/>
        <v>8615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2506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8"/>
        <v>42750</v>
      </c>
      <c r="O34" s="45">
        <f t="shared" si="2"/>
        <v>10.393873085339168</v>
      </c>
      <c r="P34" s="10"/>
    </row>
    <row r="35" spans="1:119">
      <c r="A35" s="12"/>
      <c r="B35" s="25">
        <v>361.1</v>
      </c>
      <c r="C35" s="20" t="s">
        <v>42</v>
      </c>
      <c r="D35" s="46">
        <v>4960</v>
      </c>
      <c r="E35" s="46">
        <v>2615</v>
      </c>
      <c r="F35" s="46">
        <v>0</v>
      </c>
      <c r="G35" s="46">
        <v>0</v>
      </c>
      <c r="H35" s="46">
        <v>0</v>
      </c>
      <c r="I35" s="46">
        <v>629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8204</v>
      </c>
      <c r="O35" s="47">
        <f t="shared" si="2"/>
        <v>1.9946511062484804</v>
      </c>
      <c r="P35" s="9"/>
    </row>
    <row r="36" spans="1:119">
      <c r="A36" s="12"/>
      <c r="B36" s="25">
        <v>362</v>
      </c>
      <c r="C36" s="20" t="s">
        <v>43</v>
      </c>
      <c r="D36" s="46">
        <v>2442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2442</v>
      </c>
      <c r="O36" s="47">
        <f t="shared" si="2"/>
        <v>0.59372720641867249</v>
      </c>
      <c r="P36" s="9"/>
    </row>
    <row r="37" spans="1:119">
      <c r="A37" s="12"/>
      <c r="B37" s="25">
        <v>364</v>
      </c>
      <c r="C37" s="20" t="s">
        <v>44</v>
      </c>
      <c r="D37" s="46">
        <v>6106</v>
      </c>
      <c r="E37" s="46">
        <v>0</v>
      </c>
      <c r="F37" s="46">
        <v>0</v>
      </c>
      <c r="G37" s="46">
        <v>0</v>
      </c>
      <c r="H37" s="46">
        <v>0</v>
      </c>
      <c r="I37" s="46">
        <v>1780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7886</v>
      </c>
      <c r="O37" s="47">
        <f t="shared" si="2"/>
        <v>1.9173352783856066</v>
      </c>
      <c r="P37" s="9"/>
    </row>
    <row r="38" spans="1:119">
      <c r="A38" s="12"/>
      <c r="B38" s="25">
        <v>366</v>
      </c>
      <c r="C38" s="20" t="s">
        <v>45</v>
      </c>
      <c r="D38" s="46">
        <v>648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648</v>
      </c>
      <c r="O38" s="47">
        <f t="shared" si="2"/>
        <v>0.1575492341356674</v>
      </c>
      <c r="P38" s="9"/>
    </row>
    <row r="39" spans="1:119">
      <c r="A39" s="12"/>
      <c r="B39" s="25">
        <v>369.9</v>
      </c>
      <c r="C39" s="20" t="s">
        <v>46</v>
      </c>
      <c r="D39" s="46">
        <v>17473</v>
      </c>
      <c r="E39" s="46">
        <v>6000</v>
      </c>
      <c r="F39" s="46">
        <v>0</v>
      </c>
      <c r="G39" s="46">
        <v>0</v>
      </c>
      <c r="H39" s="46">
        <v>0</v>
      </c>
      <c r="I39" s="46">
        <v>97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23570</v>
      </c>
      <c r="O39" s="47">
        <f t="shared" si="2"/>
        <v>5.7306102601507414</v>
      </c>
      <c r="P39" s="9"/>
    </row>
    <row r="40" spans="1:119" ht="15.75">
      <c r="A40" s="29" t="s">
        <v>31</v>
      </c>
      <c r="B40" s="30"/>
      <c r="C40" s="31"/>
      <c r="D40" s="32">
        <f t="shared" ref="D40:M40" si="10">SUM(D41:D42)</f>
        <v>210057</v>
      </c>
      <c r="E40" s="32">
        <f t="shared" si="10"/>
        <v>60000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8"/>
        <v>270057</v>
      </c>
      <c r="O40" s="45">
        <f t="shared" si="2"/>
        <v>65.659372720641869</v>
      </c>
      <c r="P40" s="9"/>
    </row>
    <row r="41" spans="1:119">
      <c r="A41" s="12"/>
      <c r="B41" s="25">
        <v>381</v>
      </c>
      <c r="C41" s="20" t="s">
        <v>47</v>
      </c>
      <c r="D41" s="46">
        <v>88989</v>
      </c>
      <c r="E41" s="46">
        <v>10000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98989</v>
      </c>
      <c r="O41" s="47">
        <f t="shared" si="2"/>
        <v>24.067347434962315</v>
      </c>
      <c r="P41" s="9"/>
    </row>
    <row r="42" spans="1:119" ht="15.75" thickBot="1">
      <c r="A42" s="12"/>
      <c r="B42" s="25">
        <v>382</v>
      </c>
      <c r="C42" s="20" t="s">
        <v>70</v>
      </c>
      <c r="D42" s="46">
        <v>121068</v>
      </c>
      <c r="E42" s="46">
        <v>50000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171068</v>
      </c>
      <c r="O42" s="47">
        <f t="shared" si="2"/>
        <v>41.592025285679554</v>
      </c>
      <c r="P42" s="9"/>
    </row>
    <row r="43" spans="1:119" ht="16.5" thickBot="1">
      <c r="A43" s="14" t="s">
        <v>39</v>
      </c>
      <c r="B43" s="23"/>
      <c r="C43" s="22"/>
      <c r="D43" s="15">
        <f t="shared" ref="D43:M43" si="11">SUM(D5,D10,D14,D23,D32,D34,D40)</f>
        <v>2830367</v>
      </c>
      <c r="E43" s="15">
        <f t="shared" si="11"/>
        <v>807479</v>
      </c>
      <c r="F43" s="15">
        <f t="shared" si="11"/>
        <v>0</v>
      </c>
      <c r="G43" s="15">
        <f t="shared" si="11"/>
        <v>0</v>
      </c>
      <c r="H43" s="15">
        <f t="shared" si="11"/>
        <v>0</v>
      </c>
      <c r="I43" s="15">
        <f t="shared" si="11"/>
        <v>3469413</v>
      </c>
      <c r="J43" s="15">
        <f t="shared" si="11"/>
        <v>0</v>
      </c>
      <c r="K43" s="15">
        <f t="shared" si="11"/>
        <v>0</v>
      </c>
      <c r="L43" s="15">
        <f t="shared" si="11"/>
        <v>0</v>
      </c>
      <c r="M43" s="15">
        <f t="shared" si="11"/>
        <v>0</v>
      </c>
      <c r="N43" s="15">
        <f t="shared" si="8"/>
        <v>7107259</v>
      </c>
      <c r="O43" s="38">
        <f t="shared" si="2"/>
        <v>1727.9987843423291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51" t="s">
        <v>71</v>
      </c>
      <c r="M45" s="51"/>
      <c r="N45" s="51"/>
      <c r="O45" s="43">
        <v>4113</v>
      </c>
    </row>
    <row r="46" spans="1:119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  <row r="47" spans="1:119" ht="15.75" customHeight="1" thickBot="1">
      <c r="A47" s="55" t="s">
        <v>60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7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61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48</v>
      </c>
      <c r="B3" s="65"/>
      <c r="C3" s="66"/>
      <c r="D3" s="70" t="s">
        <v>25</v>
      </c>
      <c r="E3" s="71"/>
      <c r="F3" s="71"/>
      <c r="G3" s="71"/>
      <c r="H3" s="72"/>
      <c r="I3" s="70" t="s">
        <v>26</v>
      </c>
      <c r="J3" s="72"/>
      <c r="K3" s="70" t="s">
        <v>28</v>
      </c>
      <c r="L3" s="72"/>
      <c r="M3" s="36"/>
      <c r="N3" s="37"/>
      <c r="O3" s="73" t="s">
        <v>53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1705483</v>
      </c>
      <c r="E5" s="27">
        <f t="shared" si="0"/>
        <v>379039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2084522</v>
      </c>
      <c r="O5" s="33">
        <f t="shared" ref="O5:O38" si="2">(N5/O$40)</f>
        <v>508.17211116528523</v>
      </c>
      <c r="P5" s="6"/>
    </row>
    <row r="6" spans="1:133">
      <c r="A6" s="12"/>
      <c r="B6" s="25">
        <v>311</v>
      </c>
      <c r="C6" s="20" t="s">
        <v>2</v>
      </c>
      <c r="D6" s="46">
        <v>1562977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1562977</v>
      </c>
      <c r="O6" s="47">
        <f t="shared" si="2"/>
        <v>381.02803510482693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379039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379039</v>
      </c>
      <c r="O7" s="47">
        <f t="shared" si="2"/>
        <v>92.403461725987327</v>
      </c>
      <c r="P7" s="9"/>
    </row>
    <row r="8" spans="1:133">
      <c r="A8" s="12"/>
      <c r="B8" s="25">
        <v>315</v>
      </c>
      <c r="C8" s="20" t="s">
        <v>11</v>
      </c>
      <c r="D8" s="46">
        <v>105235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105235</v>
      </c>
      <c r="O8" s="47">
        <f t="shared" si="2"/>
        <v>25.654558751828375</v>
      </c>
      <c r="P8" s="9"/>
    </row>
    <row r="9" spans="1:133">
      <c r="A9" s="12"/>
      <c r="B9" s="25">
        <v>316</v>
      </c>
      <c r="C9" s="20" t="s">
        <v>12</v>
      </c>
      <c r="D9" s="46">
        <v>37271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37271</v>
      </c>
      <c r="O9" s="47">
        <f t="shared" si="2"/>
        <v>9.0860555826426133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SUM(D11:D13)</f>
        <v>597504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597504</v>
      </c>
      <c r="O10" s="45">
        <f t="shared" si="2"/>
        <v>145.66162847391516</v>
      </c>
      <c r="P10" s="10"/>
    </row>
    <row r="11" spans="1:133">
      <c r="A11" s="12"/>
      <c r="B11" s="25">
        <v>322</v>
      </c>
      <c r="C11" s="20" t="s">
        <v>0</v>
      </c>
      <c r="D11" s="46">
        <v>165724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165724</v>
      </c>
      <c r="O11" s="47">
        <f t="shared" si="2"/>
        <v>40.400780107264751</v>
      </c>
      <c r="P11" s="9"/>
    </row>
    <row r="12" spans="1:133">
      <c r="A12" s="12"/>
      <c r="B12" s="25">
        <v>323.10000000000002</v>
      </c>
      <c r="C12" s="20" t="s">
        <v>14</v>
      </c>
      <c r="D12" s="46">
        <v>415445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415445</v>
      </c>
      <c r="O12" s="47">
        <f t="shared" si="2"/>
        <v>101.27864456362749</v>
      </c>
      <c r="P12" s="9"/>
    </row>
    <row r="13" spans="1:133">
      <c r="A13" s="12"/>
      <c r="B13" s="25">
        <v>323.39999999999998</v>
      </c>
      <c r="C13" s="20" t="s">
        <v>15</v>
      </c>
      <c r="D13" s="46">
        <v>16335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16335</v>
      </c>
      <c r="O13" s="47">
        <f t="shared" si="2"/>
        <v>3.9822038030229154</v>
      </c>
      <c r="P13" s="9"/>
    </row>
    <row r="14" spans="1:133" ht="15.75">
      <c r="A14" s="29" t="s">
        <v>18</v>
      </c>
      <c r="B14" s="30"/>
      <c r="C14" s="31"/>
      <c r="D14" s="32">
        <f t="shared" ref="D14:M14" si="4">SUM(D15:D18)</f>
        <v>374784</v>
      </c>
      <c r="E14" s="32">
        <f t="shared" si="4"/>
        <v>66284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3960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445028</v>
      </c>
      <c r="O14" s="45">
        <f t="shared" si="2"/>
        <v>108.49049244271087</v>
      </c>
      <c r="P14" s="10"/>
    </row>
    <row r="15" spans="1:133">
      <c r="A15" s="12"/>
      <c r="B15" s="25">
        <v>334.1</v>
      </c>
      <c r="C15" s="20" t="s">
        <v>62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3960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3960</v>
      </c>
      <c r="O15" s="47">
        <f t="shared" si="2"/>
        <v>0.96538274012676739</v>
      </c>
      <c r="P15" s="9"/>
    </row>
    <row r="16" spans="1:133">
      <c r="A16" s="12"/>
      <c r="B16" s="25">
        <v>334.69</v>
      </c>
      <c r="C16" s="20" t="s">
        <v>63</v>
      </c>
      <c r="D16" s="46">
        <v>1956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1956</v>
      </c>
      <c r="O16" s="47">
        <f t="shared" si="2"/>
        <v>0.47684056557776694</v>
      </c>
      <c r="P16" s="9"/>
    </row>
    <row r="17" spans="1:16">
      <c r="A17" s="12"/>
      <c r="B17" s="25">
        <v>335.12</v>
      </c>
      <c r="C17" s="20" t="s">
        <v>20</v>
      </c>
      <c r="D17" s="46">
        <v>372828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372828</v>
      </c>
      <c r="O17" s="47">
        <f t="shared" si="2"/>
        <v>90.889322281813747</v>
      </c>
      <c r="P17" s="9"/>
    </row>
    <row r="18" spans="1:16">
      <c r="A18" s="12"/>
      <c r="B18" s="25">
        <v>338</v>
      </c>
      <c r="C18" s="20" t="s">
        <v>24</v>
      </c>
      <c r="D18" s="46">
        <v>0</v>
      </c>
      <c r="E18" s="46">
        <v>66284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66284</v>
      </c>
      <c r="O18" s="47">
        <f t="shared" si="2"/>
        <v>16.158946855192589</v>
      </c>
      <c r="P18" s="9"/>
    </row>
    <row r="19" spans="1:16" ht="15.75">
      <c r="A19" s="29" t="s">
        <v>29</v>
      </c>
      <c r="B19" s="30"/>
      <c r="C19" s="31"/>
      <c r="D19" s="32">
        <f t="shared" ref="D19:M19" si="5">SUM(D20:D27)</f>
        <v>279803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3414736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3694539</v>
      </c>
      <c r="O19" s="45">
        <f t="shared" si="2"/>
        <v>900.66772306192104</v>
      </c>
      <c r="P19" s="10"/>
    </row>
    <row r="20" spans="1:16">
      <c r="A20" s="12"/>
      <c r="B20" s="25">
        <v>341.3</v>
      </c>
      <c r="C20" s="20" t="s">
        <v>64</v>
      </c>
      <c r="D20" s="46">
        <v>221646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6">SUM(D20:M20)</f>
        <v>221646</v>
      </c>
      <c r="O20" s="47">
        <f t="shared" si="2"/>
        <v>54.033642125792298</v>
      </c>
      <c r="P20" s="9"/>
    </row>
    <row r="21" spans="1:16">
      <c r="A21" s="12"/>
      <c r="B21" s="25">
        <v>343.4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1370595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1370595</v>
      </c>
      <c r="O21" s="47">
        <f t="shared" si="2"/>
        <v>334.12847391516334</v>
      </c>
      <c r="P21" s="9"/>
    </row>
    <row r="22" spans="1:16">
      <c r="A22" s="12"/>
      <c r="B22" s="25">
        <v>343.5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2018791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2018791</v>
      </c>
      <c r="O22" s="47">
        <f t="shared" si="2"/>
        <v>492.14797659678203</v>
      </c>
      <c r="P22" s="9"/>
    </row>
    <row r="23" spans="1:16">
      <c r="A23" s="12"/>
      <c r="B23" s="25">
        <v>343.9</v>
      </c>
      <c r="C23" s="20" t="s">
        <v>35</v>
      </c>
      <c r="D23" s="46">
        <v>2170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2170</v>
      </c>
      <c r="O23" s="47">
        <f t="shared" si="2"/>
        <v>0.52901023890784982</v>
      </c>
      <c r="P23" s="9"/>
    </row>
    <row r="24" spans="1:16">
      <c r="A24" s="12"/>
      <c r="B24" s="25">
        <v>344.5</v>
      </c>
      <c r="C24" s="20" t="s">
        <v>36</v>
      </c>
      <c r="D24" s="46">
        <v>49155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49155</v>
      </c>
      <c r="O24" s="47">
        <f t="shared" si="2"/>
        <v>11.983178937103851</v>
      </c>
      <c r="P24" s="9"/>
    </row>
    <row r="25" spans="1:16">
      <c r="A25" s="12"/>
      <c r="B25" s="25">
        <v>347.1</v>
      </c>
      <c r="C25" s="20" t="s">
        <v>37</v>
      </c>
      <c r="D25" s="46">
        <v>4236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4236</v>
      </c>
      <c r="O25" s="47">
        <f t="shared" si="2"/>
        <v>1.0326669917113602</v>
      </c>
      <c r="P25" s="9"/>
    </row>
    <row r="26" spans="1:16">
      <c r="A26" s="12"/>
      <c r="B26" s="25">
        <v>347.2</v>
      </c>
      <c r="C26" s="20" t="s">
        <v>38</v>
      </c>
      <c r="D26" s="46">
        <v>2596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2596</v>
      </c>
      <c r="O26" s="47">
        <f t="shared" si="2"/>
        <v>0.63286201852754753</v>
      </c>
      <c r="P26" s="9"/>
    </row>
    <row r="27" spans="1:16">
      <c r="A27" s="12"/>
      <c r="B27" s="25">
        <v>349</v>
      </c>
      <c r="C27" s="20" t="s">
        <v>58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25350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25350</v>
      </c>
      <c r="O27" s="47">
        <f t="shared" si="2"/>
        <v>6.179912237932716</v>
      </c>
      <c r="P27" s="9"/>
    </row>
    <row r="28" spans="1:16" ht="15.75">
      <c r="A28" s="29" t="s">
        <v>30</v>
      </c>
      <c r="B28" s="30"/>
      <c r="C28" s="31"/>
      <c r="D28" s="32">
        <f t="shared" ref="D28:M28" si="7">SUM(D29:D29)</f>
        <v>25426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ref="N28:N38" si="8">SUM(D28:M28)</f>
        <v>25426</v>
      </c>
      <c r="O28" s="45">
        <f t="shared" si="2"/>
        <v>6.1984397854705024</v>
      </c>
      <c r="P28" s="10"/>
    </row>
    <row r="29" spans="1:16">
      <c r="A29" s="13"/>
      <c r="B29" s="39">
        <v>351.1</v>
      </c>
      <c r="C29" s="21" t="s">
        <v>41</v>
      </c>
      <c r="D29" s="46">
        <v>25426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25426</v>
      </c>
      <c r="O29" s="47">
        <f t="shared" si="2"/>
        <v>6.1984397854705024</v>
      </c>
      <c r="P29" s="9"/>
    </row>
    <row r="30" spans="1:16" ht="15.75">
      <c r="A30" s="29" t="s">
        <v>3</v>
      </c>
      <c r="B30" s="30"/>
      <c r="C30" s="31"/>
      <c r="D30" s="32">
        <f t="shared" ref="D30:M30" si="9">SUM(D31:D35)</f>
        <v>58448</v>
      </c>
      <c r="E30" s="32">
        <f t="shared" si="9"/>
        <v>177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3042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8"/>
        <v>61667</v>
      </c>
      <c r="O30" s="45">
        <f t="shared" si="2"/>
        <v>15.033398342272063</v>
      </c>
      <c r="P30" s="10"/>
    </row>
    <row r="31" spans="1:16">
      <c r="A31" s="12"/>
      <c r="B31" s="25">
        <v>361.1</v>
      </c>
      <c r="C31" s="20" t="s">
        <v>42</v>
      </c>
      <c r="D31" s="46">
        <v>7647</v>
      </c>
      <c r="E31" s="46">
        <v>177</v>
      </c>
      <c r="F31" s="46">
        <v>0</v>
      </c>
      <c r="G31" s="46">
        <v>0</v>
      </c>
      <c r="H31" s="46">
        <v>0</v>
      </c>
      <c r="I31" s="46">
        <v>64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7888</v>
      </c>
      <c r="O31" s="47">
        <f t="shared" si="2"/>
        <v>1.9229644076060459</v>
      </c>
      <c r="P31" s="9"/>
    </row>
    <row r="32" spans="1:16">
      <c r="A32" s="12"/>
      <c r="B32" s="25">
        <v>362</v>
      </c>
      <c r="C32" s="20" t="s">
        <v>43</v>
      </c>
      <c r="D32" s="46">
        <v>4269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4269</v>
      </c>
      <c r="O32" s="47">
        <f t="shared" si="2"/>
        <v>1.0407118478790833</v>
      </c>
      <c r="P32" s="9"/>
    </row>
    <row r="33" spans="1:119">
      <c r="A33" s="12"/>
      <c r="B33" s="25">
        <v>364</v>
      </c>
      <c r="C33" s="20" t="s">
        <v>44</v>
      </c>
      <c r="D33" s="46">
        <v>7886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7886</v>
      </c>
      <c r="O33" s="47">
        <f t="shared" si="2"/>
        <v>1.9224768405655777</v>
      </c>
      <c r="P33" s="9"/>
    </row>
    <row r="34" spans="1:119">
      <c r="A34" s="12"/>
      <c r="B34" s="25">
        <v>366</v>
      </c>
      <c r="C34" s="20" t="s">
        <v>45</v>
      </c>
      <c r="D34" s="46">
        <v>3637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3637</v>
      </c>
      <c r="O34" s="47">
        <f t="shared" si="2"/>
        <v>0.88664066309117506</v>
      </c>
      <c r="P34" s="9"/>
    </row>
    <row r="35" spans="1:119">
      <c r="A35" s="12"/>
      <c r="B35" s="25">
        <v>369.9</v>
      </c>
      <c r="C35" s="20" t="s">
        <v>46</v>
      </c>
      <c r="D35" s="46">
        <v>35009</v>
      </c>
      <c r="E35" s="46">
        <v>0</v>
      </c>
      <c r="F35" s="46">
        <v>0</v>
      </c>
      <c r="G35" s="46">
        <v>0</v>
      </c>
      <c r="H35" s="46">
        <v>0</v>
      </c>
      <c r="I35" s="46">
        <v>2978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37987</v>
      </c>
      <c r="O35" s="47">
        <f t="shared" si="2"/>
        <v>9.2606045831301795</v>
      </c>
      <c r="P35" s="9"/>
    </row>
    <row r="36" spans="1:119" ht="15.75">
      <c r="A36" s="29" t="s">
        <v>31</v>
      </c>
      <c r="B36" s="30"/>
      <c r="C36" s="31"/>
      <c r="D36" s="32">
        <f t="shared" ref="D36:M36" si="10">SUM(D37:D37)</f>
        <v>0</v>
      </c>
      <c r="E36" s="32">
        <f t="shared" si="10"/>
        <v>38484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8"/>
        <v>38484</v>
      </c>
      <c r="O36" s="45">
        <f t="shared" si="2"/>
        <v>9.3817649926864952</v>
      </c>
      <c r="P36" s="9"/>
    </row>
    <row r="37" spans="1:119" ht="15.75" thickBot="1">
      <c r="A37" s="12"/>
      <c r="B37" s="25">
        <v>381</v>
      </c>
      <c r="C37" s="20" t="s">
        <v>47</v>
      </c>
      <c r="D37" s="46">
        <v>0</v>
      </c>
      <c r="E37" s="46">
        <v>38484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38484</v>
      </c>
      <c r="O37" s="47">
        <f t="shared" si="2"/>
        <v>9.3817649926864952</v>
      </c>
      <c r="P37" s="9"/>
    </row>
    <row r="38" spans="1:119" ht="16.5" thickBot="1">
      <c r="A38" s="14" t="s">
        <v>39</v>
      </c>
      <c r="B38" s="23"/>
      <c r="C38" s="22"/>
      <c r="D38" s="15">
        <f t="shared" ref="D38:M38" si="11">SUM(D5,D10,D14,D19,D28,D30,D36)</f>
        <v>3041448</v>
      </c>
      <c r="E38" s="15">
        <f t="shared" si="11"/>
        <v>483984</v>
      </c>
      <c r="F38" s="15">
        <f t="shared" si="11"/>
        <v>0</v>
      </c>
      <c r="G38" s="15">
        <f t="shared" si="11"/>
        <v>0</v>
      </c>
      <c r="H38" s="15">
        <f t="shared" si="11"/>
        <v>0</v>
      </c>
      <c r="I38" s="15">
        <f t="shared" si="11"/>
        <v>3421738</v>
      </c>
      <c r="J38" s="15">
        <f t="shared" si="11"/>
        <v>0</v>
      </c>
      <c r="K38" s="15">
        <f t="shared" si="11"/>
        <v>0</v>
      </c>
      <c r="L38" s="15">
        <f t="shared" si="11"/>
        <v>0</v>
      </c>
      <c r="M38" s="15">
        <f t="shared" si="11"/>
        <v>0</v>
      </c>
      <c r="N38" s="15">
        <f t="shared" si="8"/>
        <v>6947170</v>
      </c>
      <c r="O38" s="38">
        <f t="shared" si="2"/>
        <v>1693.6055582642614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51" t="s">
        <v>65</v>
      </c>
      <c r="M40" s="51"/>
      <c r="N40" s="51"/>
      <c r="O40" s="43">
        <v>4102</v>
      </c>
    </row>
    <row r="41" spans="1:119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  <row r="42" spans="1:119" ht="15.75" customHeight="1" thickBot="1">
      <c r="A42" s="55" t="s">
        <v>60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7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56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48</v>
      </c>
      <c r="B3" s="65"/>
      <c r="C3" s="66"/>
      <c r="D3" s="70" t="s">
        <v>25</v>
      </c>
      <c r="E3" s="71"/>
      <c r="F3" s="71"/>
      <c r="G3" s="71"/>
      <c r="H3" s="72"/>
      <c r="I3" s="70" t="s">
        <v>26</v>
      </c>
      <c r="J3" s="72"/>
      <c r="K3" s="70" t="s">
        <v>28</v>
      </c>
      <c r="L3" s="72"/>
      <c r="M3" s="36"/>
      <c r="N3" s="37"/>
      <c r="O3" s="73" t="s">
        <v>53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1869126</v>
      </c>
      <c r="E5" s="27">
        <f t="shared" si="0"/>
        <v>357951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2227077</v>
      </c>
      <c r="O5" s="33">
        <f t="shared" ref="O5:O42" si="2">(N5/O$44)</f>
        <v>541.47264770240702</v>
      </c>
      <c r="P5" s="6"/>
    </row>
    <row r="6" spans="1:133">
      <c r="A6" s="12"/>
      <c r="B6" s="25">
        <v>311</v>
      </c>
      <c r="C6" s="20" t="s">
        <v>2</v>
      </c>
      <c r="D6" s="46">
        <v>1725545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1725545</v>
      </c>
      <c r="O6" s="47">
        <f t="shared" si="2"/>
        <v>419.53440311208362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357951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357951</v>
      </c>
      <c r="O7" s="47">
        <f t="shared" si="2"/>
        <v>87.029175784099195</v>
      </c>
      <c r="P7" s="9"/>
    </row>
    <row r="8" spans="1:133">
      <c r="A8" s="12"/>
      <c r="B8" s="25">
        <v>315</v>
      </c>
      <c r="C8" s="20" t="s">
        <v>11</v>
      </c>
      <c r="D8" s="46">
        <v>107640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107640</v>
      </c>
      <c r="O8" s="47">
        <f t="shared" si="2"/>
        <v>26.170678336980306</v>
      </c>
      <c r="P8" s="9"/>
    </row>
    <row r="9" spans="1:133">
      <c r="A9" s="12"/>
      <c r="B9" s="25">
        <v>316</v>
      </c>
      <c r="C9" s="20" t="s">
        <v>12</v>
      </c>
      <c r="D9" s="46">
        <v>35941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35941</v>
      </c>
      <c r="O9" s="47">
        <f t="shared" si="2"/>
        <v>8.7383904692438605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SUM(D11:D13)</f>
        <v>599710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599710</v>
      </c>
      <c r="O10" s="45">
        <f t="shared" si="2"/>
        <v>145.80841235108193</v>
      </c>
      <c r="P10" s="10"/>
    </row>
    <row r="11" spans="1:133">
      <c r="A11" s="12"/>
      <c r="B11" s="25">
        <v>322</v>
      </c>
      <c r="C11" s="20" t="s">
        <v>0</v>
      </c>
      <c r="D11" s="46">
        <v>135438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135438</v>
      </c>
      <c r="O11" s="47">
        <f t="shared" si="2"/>
        <v>32.929248723559446</v>
      </c>
      <c r="P11" s="9"/>
    </row>
    <row r="12" spans="1:133">
      <c r="A12" s="12"/>
      <c r="B12" s="25">
        <v>323.10000000000002</v>
      </c>
      <c r="C12" s="20" t="s">
        <v>14</v>
      </c>
      <c r="D12" s="46">
        <v>448273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448273</v>
      </c>
      <c r="O12" s="47">
        <f t="shared" si="2"/>
        <v>108.98930221249697</v>
      </c>
      <c r="P12" s="9"/>
    </row>
    <row r="13" spans="1:133">
      <c r="A13" s="12"/>
      <c r="B13" s="25">
        <v>323.39999999999998</v>
      </c>
      <c r="C13" s="20" t="s">
        <v>15</v>
      </c>
      <c r="D13" s="46">
        <v>15999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15999</v>
      </c>
      <c r="O13" s="47">
        <f t="shared" si="2"/>
        <v>3.8898614150255288</v>
      </c>
      <c r="P13" s="9"/>
    </row>
    <row r="14" spans="1:133" ht="15.75">
      <c r="A14" s="29" t="s">
        <v>18</v>
      </c>
      <c r="B14" s="30"/>
      <c r="C14" s="31"/>
      <c r="D14" s="32">
        <f t="shared" ref="D14:M14" si="4">SUM(D15:D22)</f>
        <v>375313</v>
      </c>
      <c r="E14" s="32">
        <f t="shared" si="4"/>
        <v>137727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3962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517002</v>
      </c>
      <c r="O14" s="45">
        <f t="shared" si="2"/>
        <v>125.69948942377826</v>
      </c>
      <c r="P14" s="10"/>
    </row>
    <row r="15" spans="1:133">
      <c r="A15" s="12"/>
      <c r="B15" s="25">
        <v>331.2</v>
      </c>
      <c r="C15" s="20" t="s">
        <v>17</v>
      </c>
      <c r="D15" s="46">
        <v>6423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6423</v>
      </c>
      <c r="O15" s="47">
        <f t="shared" si="2"/>
        <v>1.5616338439095552</v>
      </c>
      <c r="P15" s="9"/>
    </row>
    <row r="16" spans="1:133">
      <c r="A16" s="12"/>
      <c r="B16" s="25">
        <v>334.2</v>
      </c>
      <c r="C16" s="20" t="s">
        <v>19</v>
      </c>
      <c r="D16" s="46">
        <v>0</v>
      </c>
      <c r="E16" s="46">
        <v>69772</v>
      </c>
      <c r="F16" s="46">
        <v>0</v>
      </c>
      <c r="G16" s="46">
        <v>0</v>
      </c>
      <c r="H16" s="46">
        <v>0</v>
      </c>
      <c r="I16" s="46">
        <v>3962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73734</v>
      </c>
      <c r="O16" s="47">
        <f t="shared" si="2"/>
        <v>17.927060539752006</v>
      </c>
      <c r="P16" s="9"/>
    </row>
    <row r="17" spans="1:16">
      <c r="A17" s="12"/>
      <c r="B17" s="25">
        <v>334.9</v>
      </c>
      <c r="C17" s="20" t="s">
        <v>57</v>
      </c>
      <c r="D17" s="46">
        <v>1492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1492</v>
      </c>
      <c r="O17" s="47">
        <f t="shared" si="2"/>
        <v>0.362752248966691</v>
      </c>
      <c r="P17" s="9"/>
    </row>
    <row r="18" spans="1:16">
      <c r="A18" s="12"/>
      <c r="B18" s="25">
        <v>335.12</v>
      </c>
      <c r="C18" s="20" t="s">
        <v>20</v>
      </c>
      <c r="D18" s="46">
        <v>107223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107223</v>
      </c>
      <c r="O18" s="47">
        <f t="shared" si="2"/>
        <v>26.069292487235593</v>
      </c>
      <c r="P18" s="9"/>
    </row>
    <row r="19" spans="1:16">
      <c r="A19" s="12"/>
      <c r="B19" s="25">
        <v>335.14</v>
      </c>
      <c r="C19" s="20" t="s">
        <v>21</v>
      </c>
      <c r="D19" s="46">
        <v>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85</v>
      </c>
      <c r="O19" s="47">
        <f t="shared" si="2"/>
        <v>2.0666180403598345E-2</v>
      </c>
      <c r="P19" s="9"/>
    </row>
    <row r="20" spans="1:16">
      <c r="A20" s="12"/>
      <c r="B20" s="25">
        <v>335.15</v>
      </c>
      <c r="C20" s="20" t="s">
        <v>22</v>
      </c>
      <c r="D20" s="46">
        <v>10354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10354</v>
      </c>
      <c r="O20" s="47">
        <f t="shared" si="2"/>
        <v>2.5173839046924384</v>
      </c>
      <c r="P20" s="9"/>
    </row>
    <row r="21" spans="1:16">
      <c r="A21" s="12"/>
      <c r="B21" s="25">
        <v>335.18</v>
      </c>
      <c r="C21" s="20" t="s">
        <v>23</v>
      </c>
      <c r="D21" s="46">
        <v>249736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249736</v>
      </c>
      <c r="O21" s="47">
        <f t="shared" si="2"/>
        <v>60.718696814976902</v>
      </c>
      <c r="P21" s="9"/>
    </row>
    <row r="22" spans="1:16">
      <c r="A22" s="12"/>
      <c r="B22" s="25">
        <v>338</v>
      </c>
      <c r="C22" s="20" t="s">
        <v>24</v>
      </c>
      <c r="D22" s="46">
        <v>0</v>
      </c>
      <c r="E22" s="46">
        <v>67955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67955</v>
      </c>
      <c r="O22" s="47">
        <f t="shared" si="2"/>
        <v>16.522003403841477</v>
      </c>
      <c r="P22" s="9"/>
    </row>
    <row r="23" spans="1:16" ht="15.75">
      <c r="A23" s="29" t="s">
        <v>29</v>
      </c>
      <c r="B23" s="30"/>
      <c r="C23" s="31"/>
      <c r="D23" s="32">
        <f t="shared" ref="D23:M23" si="5">SUM(D24:D31)</f>
        <v>51545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3320770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3372315</v>
      </c>
      <c r="O23" s="45">
        <f t="shared" si="2"/>
        <v>819.91611962071477</v>
      </c>
      <c r="P23" s="10"/>
    </row>
    <row r="24" spans="1:16">
      <c r="A24" s="12"/>
      <c r="B24" s="25">
        <v>341.9</v>
      </c>
      <c r="C24" s="20" t="s">
        <v>32</v>
      </c>
      <c r="D24" s="46">
        <v>923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6">SUM(D24:M24)</f>
        <v>923</v>
      </c>
      <c r="O24" s="47">
        <f t="shared" si="2"/>
        <v>0.22441040602966206</v>
      </c>
      <c r="P24" s="9"/>
    </row>
    <row r="25" spans="1:16">
      <c r="A25" s="12"/>
      <c r="B25" s="25">
        <v>343.4</v>
      </c>
      <c r="C25" s="20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1353604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1353604</v>
      </c>
      <c r="O25" s="47">
        <f t="shared" si="2"/>
        <v>329.1038171650863</v>
      </c>
      <c r="P25" s="9"/>
    </row>
    <row r="26" spans="1:16">
      <c r="A26" s="12"/>
      <c r="B26" s="25">
        <v>343.5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1942970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1942970</v>
      </c>
      <c r="O26" s="47">
        <f t="shared" si="2"/>
        <v>472.39727692681743</v>
      </c>
      <c r="P26" s="9"/>
    </row>
    <row r="27" spans="1:16">
      <c r="A27" s="12"/>
      <c r="B27" s="25">
        <v>343.9</v>
      </c>
      <c r="C27" s="20" t="s">
        <v>35</v>
      </c>
      <c r="D27" s="46">
        <v>4360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4360</v>
      </c>
      <c r="O27" s="47">
        <f t="shared" si="2"/>
        <v>1.0600534889375153</v>
      </c>
      <c r="P27" s="9"/>
    </row>
    <row r="28" spans="1:16">
      <c r="A28" s="12"/>
      <c r="B28" s="25">
        <v>344.5</v>
      </c>
      <c r="C28" s="20" t="s">
        <v>36</v>
      </c>
      <c r="D28" s="46">
        <v>39675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39675</v>
      </c>
      <c r="O28" s="47">
        <f t="shared" si="2"/>
        <v>9.6462436177972286</v>
      </c>
      <c r="P28" s="9"/>
    </row>
    <row r="29" spans="1:16">
      <c r="A29" s="12"/>
      <c r="B29" s="25">
        <v>347.1</v>
      </c>
      <c r="C29" s="20" t="s">
        <v>37</v>
      </c>
      <c r="D29" s="46">
        <v>4485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4485</v>
      </c>
      <c r="O29" s="47">
        <f t="shared" si="2"/>
        <v>1.0904449307075128</v>
      </c>
      <c r="P29" s="9"/>
    </row>
    <row r="30" spans="1:16">
      <c r="A30" s="12"/>
      <c r="B30" s="25">
        <v>347.2</v>
      </c>
      <c r="C30" s="20" t="s">
        <v>38</v>
      </c>
      <c r="D30" s="46">
        <v>2102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2102</v>
      </c>
      <c r="O30" s="47">
        <f t="shared" si="2"/>
        <v>0.51106248480427907</v>
      </c>
      <c r="P30" s="9"/>
    </row>
    <row r="31" spans="1:16">
      <c r="A31" s="12"/>
      <c r="B31" s="25">
        <v>349</v>
      </c>
      <c r="C31" s="20" t="s">
        <v>58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24196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24196</v>
      </c>
      <c r="O31" s="47">
        <f t="shared" si="2"/>
        <v>5.8828106005348895</v>
      </c>
      <c r="P31" s="9"/>
    </row>
    <row r="32" spans="1:16" ht="15.75">
      <c r="A32" s="29" t="s">
        <v>30</v>
      </c>
      <c r="B32" s="30"/>
      <c r="C32" s="31"/>
      <c r="D32" s="32">
        <f t="shared" ref="D32:M32" si="7">SUM(D33:D33)</f>
        <v>25336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ref="N32:N42" si="8">SUM(D32:M32)</f>
        <v>25336</v>
      </c>
      <c r="O32" s="45">
        <f t="shared" si="2"/>
        <v>6.1599805494772673</v>
      </c>
      <c r="P32" s="10"/>
    </row>
    <row r="33" spans="1:119">
      <c r="A33" s="13"/>
      <c r="B33" s="39">
        <v>351.1</v>
      </c>
      <c r="C33" s="21" t="s">
        <v>41</v>
      </c>
      <c r="D33" s="46">
        <v>25336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25336</v>
      </c>
      <c r="O33" s="47">
        <f t="shared" si="2"/>
        <v>6.1599805494772673</v>
      </c>
      <c r="P33" s="9"/>
    </row>
    <row r="34" spans="1:119" ht="15.75">
      <c r="A34" s="29" t="s">
        <v>3</v>
      </c>
      <c r="B34" s="30"/>
      <c r="C34" s="31"/>
      <c r="D34" s="32">
        <f t="shared" ref="D34:M34" si="9">SUM(D35:D39)</f>
        <v>37427</v>
      </c>
      <c r="E34" s="32">
        <f t="shared" si="9"/>
        <v>631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36067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8"/>
        <v>74125</v>
      </c>
      <c r="O34" s="45">
        <f t="shared" si="2"/>
        <v>18.022124969608559</v>
      </c>
      <c r="P34" s="10"/>
    </row>
    <row r="35" spans="1:119">
      <c r="A35" s="12"/>
      <c r="B35" s="25">
        <v>361.1</v>
      </c>
      <c r="C35" s="20" t="s">
        <v>42</v>
      </c>
      <c r="D35" s="46">
        <v>5636</v>
      </c>
      <c r="E35" s="46">
        <v>631</v>
      </c>
      <c r="F35" s="46">
        <v>0</v>
      </c>
      <c r="G35" s="46">
        <v>0</v>
      </c>
      <c r="H35" s="46">
        <v>0</v>
      </c>
      <c r="I35" s="46">
        <v>354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6621</v>
      </c>
      <c r="O35" s="47">
        <f t="shared" si="2"/>
        <v>1.6097738876732313</v>
      </c>
      <c r="P35" s="9"/>
    </row>
    <row r="36" spans="1:119">
      <c r="A36" s="12"/>
      <c r="B36" s="25">
        <v>362</v>
      </c>
      <c r="C36" s="20" t="s">
        <v>43</v>
      </c>
      <c r="D36" s="46">
        <v>6911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6911</v>
      </c>
      <c r="O36" s="47">
        <f t="shared" si="2"/>
        <v>1.6802820325796255</v>
      </c>
      <c r="P36" s="9"/>
    </row>
    <row r="37" spans="1:119">
      <c r="A37" s="12"/>
      <c r="B37" s="25">
        <v>364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33601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33601</v>
      </c>
      <c r="O37" s="47">
        <f t="shared" si="2"/>
        <v>8.1694626793095058</v>
      </c>
      <c r="P37" s="9"/>
    </row>
    <row r="38" spans="1:119">
      <c r="A38" s="12"/>
      <c r="B38" s="25">
        <v>366</v>
      </c>
      <c r="C38" s="20" t="s">
        <v>45</v>
      </c>
      <c r="D38" s="46">
        <v>16213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16213</v>
      </c>
      <c r="O38" s="47">
        <f t="shared" si="2"/>
        <v>3.9418915633357647</v>
      </c>
      <c r="P38" s="9"/>
    </row>
    <row r="39" spans="1:119">
      <c r="A39" s="12"/>
      <c r="B39" s="25">
        <v>369.9</v>
      </c>
      <c r="C39" s="20" t="s">
        <v>46</v>
      </c>
      <c r="D39" s="46">
        <v>8667</v>
      </c>
      <c r="E39" s="46">
        <v>0</v>
      </c>
      <c r="F39" s="46">
        <v>0</v>
      </c>
      <c r="G39" s="46">
        <v>0</v>
      </c>
      <c r="H39" s="46">
        <v>0</v>
      </c>
      <c r="I39" s="46">
        <v>2112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10779</v>
      </c>
      <c r="O39" s="47">
        <f t="shared" si="2"/>
        <v>2.6207148067104304</v>
      </c>
      <c r="P39" s="9"/>
    </row>
    <row r="40" spans="1:119" ht="15.75">
      <c r="A40" s="29" t="s">
        <v>31</v>
      </c>
      <c r="B40" s="30"/>
      <c r="C40" s="31"/>
      <c r="D40" s="32">
        <f t="shared" ref="D40:M40" si="10">SUM(D41:D41)</f>
        <v>183262</v>
      </c>
      <c r="E40" s="32">
        <f t="shared" si="10"/>
        <v>65000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8"/>
        <v>248262</v>
      </c>
      <c r="O40" s="45">
        <f t="shared" si="2"/>
        <v>60.36032093362509</v>
      </c>
      <c r="P40" s="9"/>
    </row>
    <row r="41" spans="1:119" ht="15.75" thickBot="1">
      <c r="A41" s="12"/>
      <c r="B41" s="25">
        <v>381</v>
      </c>
      <c r="C41" s="20" t="s">
        <v>47</v>
      </c>
      <c r="D41" s="46">
        <v>183262</v>
      </c>
      <c r="E41" s="46">
        <v>65000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248262</v>
      </c>
      <c r="O41" s="47">
        <f t="shared" si="2"/>
        <v>60.36032093362509</v>
      </c>
      <c r="P41" s="9"/>
    </row>
    <row r="42" spans="1:119" ht="16.5" thickBot="1">
      <c r="A42" s="14" t="s">
        <v>39</v>
      </c>
      <c r="B42" s="23"/>
      <c r="C42" s="22"/>
      <c r="D42" s="15">
        <f t="shared" ref="D42:M42" si="11">SUM(D5,D10,D14,D23,D32,D34,D40)</f>
        <v>3141719</v>
      </c>
      <c r="E42" s="15">
        <f t="shared" si="11"/>
        <v>561309</v>
      </c>
      <c r="F42" s="15">
        <f t="shared" si="11"/>
        <v>0</v>
      </c>
      <c r="G42" s="15">
        <f t="shared" si="11"/>
        <v>0</v>
      </c>
      <c r="H42" s="15">
        <f t="shared" si="11"/>
        <v>0</v>
      </c>
      <c r="I42" s="15">
        <f t="shared" si="11"/>
        <v>3360799</v>
      </c>
      <c r="J42" s="15">
        <f t="shared" si="11"/>
        <v>0</v>
      </c>
      <c r="K42" s="15">
        <f t="shared" si="11"/>
        <v>0</v>
      </c>
      <c r="L42" s="15">
        <f t="shared" si="11"/>
        <v>0</v>
      </c>
      <c r="M42" s="15">
        <f t="shared" si="11"/>
        <v>0</v>
      </c>
      <c r="N42" s="15">
        <f t="shared" si="8"/>
        <v>7063827</v>
      </c>
      <c r="O42" s="38">
        <f t="shared" si="2"/>
        <v>1717.4390955506929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51" t="s">
        <v>59</v>
      </c>
      <c r="M44" s="51"/>
      <c r="N44" s="51"/>
      <c r="O44" s="43">
        <v>4113</v>
      </c>
    </row>
    <row r="45" spans="1:119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  <row r="46" spans="1:119" ht="15.75" thickBot="1">
      <c r="A46" s="55" t="s">
        <v>60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7"/>
    </row>
  </sheetData>
  <mergeCells count="10">
    <mergeCell ref="A46:O46"/>
    <mergeCell ref="L44:N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40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48</v>
      </c>
      <c r="B3" s="65"/>
      <c r="C3" s="66"/>
      <c r="D3" s="70" t="s">
        <v>25</v>
      </c>
      <c r="E3" s="71"/>
      <c r="F3" s="71"/>
      <c r="G3" s="71"/>
      <c r="H3" s="72"/>
      <c r="I3" s="70" t="s">
        <v>26</v>
      </c>
      <c r="J3" s="72"/>
      <c r="K3" s="70" t="s">
        <v>28</v>
      </c>
      <c r="L3" s="72"/>
      <c r="M3" s="36"/>
      <c r="N3" s="37"/>
      <c r="O3" s="73" t="s">
        <v>53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2208055</v>
      </c>
      <c r="E5" s="27">
        <f t="shared" si="0"/>
        <v>0</v>
      </c>
      <c r="F5" s="27">
        <f t="shared" si="0"/>
        <v>0</v>
      </c>
      <c r="G5" s="27">
        <f t="shared" si="0"/>
        <v>387209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2595264</v>
      </c>
      <c r="O5" s="33">
        <f t="shared" ref="O5:O41" si="2">(N5/O$43)</f>
        <v>498.03569372481292</v>
      </c>
      <c r="P5" s="6"/>
    </row>
    <row r="6" spans="1:133">
      <c r="A6" s="12"/>
      <c r="B6" s="25">
        <v>311</v>
      </c>
      <c r="C6" s="20" t="s">
        <v>2</v>
      </c>
      <c r="D6" s="46">
        <v>2054982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2054982</v>
      </c>
      <c r="O6" s="47">
        <f t="shared" si="2"/>
        <v>394.35463442717327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387209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387209</v>
      </c>
      <c r="O7" s="47">
        <f t="shared" si="2"/>
        <v>74.3060832853579</v>
      </c>
      <c r="P7" s="9"/>
    </row>
    <row r="8" spans="1:133">
      <c r="A8" s="12"/>
      <c r="B8" s="25">
        <v>315</v>
      </c>
      <c r="C8" s="20" t="s">
        <v>11</v>
      </c>
      <c r="D8" s="46">
        <v>118080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118080</v>
      </c>
      <c r="O8" s="47">
        <f t="shared" si="2"/>
        <v>22.659758203799655</v>
      </c>
      <c r="P8" s="9"/>
    </row>
    <row r="9" spans="1:133">
      <c r="A9" s="12"/>
      <c r="B9" s="25">
        <v>316</v>
      </c>
      <c r="C9" s="20" t="s">
        <v>12</v>
      </c>
      <c r="D9" s="46">
        <v>34993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34993</v>
      </c>
      <c r="O9" s="47">
        <f t="shared" si="2"/>
        <v>6.7152178084820573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SUM(D11:D14)</f>
        <v>624617</v>
      </c>
      <c r="E10" s="32">
        <f t="shared" si="3"/>
        <v>15764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640381</v>
      </c>
      <c r="O10" s="45">
        <f t="shared" si="2"/>
        <v>122.89023220111304</v>
      </c>
      <c r="P10" s="10"/>
    </row>
    <row r="11" spans="1:133">
      <c r="A11" s="12"/>
      <c r="B11" s="25">
        <v>322</v>
      </c>
      <c r="C11" s="20" t="s">
        <v>0</v>
      </c>
      <c r="D11" s="46">
        <v>189254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189254</v>
      </c>
      <c r="O11" s="47">
        <f t="shared" si="2"/>
        <v>36.318173095375165</v>
      </c>
      <c r="P11" s="9"/>
    </row>
    <row r="12" spans="1:133">
      <c r="A12" s="12"/>
      <c r="B12" s="25">
        <v>323.10000000000002</v>
      </c>
      <c r="C12" s="20" t="s">
        <v>14</v>
      </c>
      <c r="D12" s="46">
        <v>421744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421744</v>
      </c>
      <c r="O12" s="47">
        <f t="shared" si="2"/>
        <v>80.933410094031856</v>
      </c>
      <c r="P12" s="9"/>
    </row>
    <row r="13" spans="1:133">
      <c r="A13" s="12"/>
      <c r="B13" s="25">
        <v>323.39999999999998</v>
      </c>
      <c r="C13" s="20" t="s">
        <v>15</v>
      </c>
      <c r="D13" s="46">
        <v>13619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13619</v>
      </c>
      <c r="O13" s="47">
        <f t="shared" si="2"/>
        <v>2.6135098829399346</v>
      </c>
      <c r="P13" s="9"/>
    </row>
    <row r="14" spans="1:133">
      <c r="A14" s="12"/>
      <c r="B14" s="25">
        <v>324.12</v>
      </c>
      <c r="C14" s="20" t="s">
        <v>16</v>
      </c>
      <c r="D14" s="46">
        <v>0</v>
      </c>
      <c r="E14" s="46">
        <v>15764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15764</v>
      </c>
      <c r="O14" s="47">
        <f t="shared" si="2"/>
        <v>3.0251391287660718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SUM(D16:D22)</f>
        <v>360588</v>
      </c>
      <c r="E15" s="32">
        <f t="shared" si="4"/>
        <v>73461</v>
      </c>
      <c r="F15" s="32">
        <f t="shared" si="4"/>
        <v>0</v>
      </c>
      <c r="G15" s="32">
        <f t="shared" si="4"/>
        <v>183290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617339</v>
      </c>
      <c r="O15" s="45">
        <f t="shared" si="2"/>
        <v>118.46843216273268</v>
      </c>
      <c r="P15" s="10"/>
    </row>
    <row r="16" spans="1:133">
      <c r="A16" s="12"/>
      <c r="B16" s="25">
        <v>331.2</v>
      </c>
      <c r="C16" s="20" t="s">
        <v>17</v>
      </c>
      <c r="D16" s="46">
        <v>3832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5">SUM(D16:M16)</f>
        <v>3832</v>
      </c>
      <c r="O16" s="47">
        <f t="shared" si="2"/>
        <v>0.73536749184417582</v>
      </c>
      <c r="P16" s="9"/>
    </row>
    <row r="17" spans="1:16">
      <c r="A17" s="12"/>
      <c r="B17" s="25">
        <v>334.2</v>
      </c>
      <c r="C17" s="20" t="s">
        <v>19</v>
      </c>
      <c r="D17" s="46">
        <v>425</v>
      </c>
      <c r="E17" s="46">
        <v>0</v>
      </c>
      <c r="F17" s="46">
        <v>0</v>
      </c>
      <c r="G17" s="46">
        <v>183290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183715</v>
      </c>
      <c r="O17" s="47">
        <f t="shared" si="2"/>
        <v>35.255229322586835</v>
      </c>
      <c r="P17" s="9"/>
    </row>
    <row r="18" spans="1:16">
      <c r="A18" s="12"/>
      <c r="B18" s="25">
        <v>335.12</v>
      </c>
      <c r="C18" s="20" t="s">
        <v>20</v>
      </c>
      <c r="D18" s="46">
        <v>98578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98578</v>
      </c>
      <c r="O18" s="47">
        <f t="shared" si="2"/>
        <v>18.91729034734216</v>
      </c>
      <c r="P18" s="9"/>
    </row>
    <row r="19" spans="1:16">
      <c r="A19" s="12"/>
      <c r="B19" s="25">
        <v>335.14</v>
      </c>
      <c r="C19" s="20" t="s">
        <v>21</v>
      </c>
      <c r="D19" s="46">
        <v>129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129</v>
      </c>
      <c r="O19" s="47">
        <f t="shared" si="2"/>
        <v>2.4755325273459989E-2</v>
      </c>
      <c r="P19" s="9"/>
    </row>
    <row r="20" spans="1:16">
      <c r="A20" s="12"/>
      <c r="B20" s="25">
        <v>335.15</v>
      </c>
      <c r="C20" s="20" t="s">
        <v>22</v>
      </c>
      <c r="D20" s="46">
        <v>3279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3279</v>
      </c>
      <c r="O20" s="47">
        <f t="shared" si="2"/>
        <v>0.62924582613701785</v>
      </c>
      <c r="P20" s="9"/>
    </row>
    <row r="21" spans="1:16">
      <c r="A21" s="12"/>
      <c r="B21" s="25">
        <v>335.18</v>
      </c>
      <c r="C21" s="20" t="s">
        <v>23</v>
      </c>
      <c r="D21" s="46">
        <v>254345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254345</v>
      </c>
      <c r="O21" s="47">
        <f t="shared" si="2"/>
        <v>48.809249664171944</v>
      </c>
      <c r="P21" s="9"/>
    </row>
    <row r="22" spans="1:16">
      <c r="A22" s="12"/>
      <c r="B22" s="25">
        <v>338</v>
      </c>
      <c r="C22" s="20" t="s">
        <v>24</v>
      </c>
      <c r="D22" s="46">
        <v>0</v>
      </c>
      <c r="E22" s="46">
        <v>73461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73461</v>
      </c>
      <c r="O22" s="47">
        <f t="shared" si="2"/>
        <v>14.097294185377088</v>
      </c>
      <c r="P22" s="9"/>
    </row>
    <row r="23" spans="1:16" ht="15.75">
      <c r="A23" s="29" t="s">
        <v>29</v>
      </c>
      <c r="B23" s="30"/>
      <c r="C23" s="31"/>
      <c r="D23" s="32">
        <f t="shared" ref="D23:M23" si="6">SUM(D24:D30)</f>
        <v>66699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3068984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>SUM(D23:M23)</f>
        <v>3135683</v>
      </c>
      <c r="O23" s="45">
        <f t="shared" si="2"/>
        <v>601.74304356169637</v>
      </c>
      <c r="P23" s="10"/>
    </row>
    <row r="24" spans="1:16">
      <c r="A24" s="12"/>
      <c r="B24" s="25">
        <v>341.9</v>
      </c>
      <c r="C24" s="20" t="s">
        <v>32</v>
      </c>
      <c r="D24" s="46">
        <v>259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7">SUM(D24:M24)</f>
        <v>259</v>
      </c>
      <c r="O24" s="47">
        <f t="shared" si="2"/>
        <v>4.9702552293225871E-2</v>
      </c>
      <c r="P24" s="9"/>
    </row>
    <row r="25" spans="1:16">
      <c r="A25" s="12"/>
      <c r="B25" s="25">
        <v>343.4</v>
      </c>
      <c r="C25" s="20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1736329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1736329</v>
      </c>
      <c r="O25" s="47">
        <f t="shared" si="2"/>
        <v>333.20456726156209</v>
      </c>
      <c r="P25" s="9"/>
    </row>
    <row r="26" spans="1:16">
      <c r="A26" s="12"/>
      <c r="B26" s="25">
        <v>343.5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1332655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1332655</v>
      </c>
      <c r="O26" s="47">
        <f t="shared" si="2"/>
        <v>255.73882172327768</v>
      </c>
      <c r="P26" s="9"/>
    </row>
    <row r="27" spans="1:16">
      <c r="A27" s="12"/>
      <c r="B27" s="25">
        <v>343.9</v>
      </c>
      <c r="C27" s="20" t="s">
        <v>35</v>
      </c>
      <c r="D27" s="46">
        <v>525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525</v>
      </c>
      <c r="O27" s="47">
        <f t="shared" si="2"/>
        <v>0.10074841681059298</v>
      </c>
      <c r="P27" s="9"/>
    </row>
    <row r="28" spans="1:16">
      <c r="A28" s="12"/>
      <c r="B28" s="25">
        <v>344.5</v>
      </c>
      <c r="C28" s="20" t="s">
        <v>36</v>
      </c>
      <c r="D28" s="46">
        <v>58133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58133</v>
      </c>
      <c r="O28" s="47">
        <f t="shared" si="2"/>
        <v>11.155824218000383</v>
      </c>
      <c r="P28" s="9"/>
    </row>
    <row r="29" spans="1:16">
      <c r="A29" s="12"/>
      <c r="B29" s="25">
        <v>347.1</v>
      </c>
      <c r="C29" s="20" t="s">
        <v>37</v>
      </c>
      <c r="D29" s="46">
        <v>5132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5132</v>
      </c>
      <c r="O29" s="47">
        <f t="shared" si="2"/>
        <v>0.98483976204183454</v>
      </c>
      <c r="P29" s="9"/>
    </row>
    <row r="30" spans="1:16">
      <c r="A30" s="12"/>
      <c r="B30" s="25">
        <v>347.2</v>
      </c>
      <c r="C30" s="20" t="s">
        <v>38</v>
      </c>
      <c r="D30" s="46">
        <v>2650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2650</v>
      </c>
      <c r="O30" s="47">
        <f t="shared" si="2"/>
        <v>0.50853962771061212</v>
      </c>
      <c r="P30" s="9"/>
    </row>
    <row r="31" spans="1:16" ht="15.75">
      <c r="A31" s="29" t="s">
        <v>30</v>
      </c>
      <c r="B31" s="30"/>
      <c r="C31" s="31"/>
      <c r="D31" s="32">
        <f t="shared" ref="D31:M31" si="8">SUM(D32:D32)</f>
        <v>24705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ref="N31:N41" si="9">SUM(D31:M31)</f>
        <v>24705</v>
      </c>
      <c r="O31" s="45">
        <f t="shared" si="2"/>
        <v>4.7409326424870466</v>
      </c>
      <c r="P31" s="10"/>
    </row>
    <row r="32" spans="1:16">
      <c r="A32" s="13"/>
      <c r="B32" s="39">
        <v>351.1</v>
      </c>
      <c r="C32" s="21" t="s">
        <v>41</v>
      </c>
      <c r="D32" s="46">
        <v>24705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24705</v>
      </c>
      <c r="O32" s="47">
        <f t="shared" si="2"/>
        <v>4.7409326424870466</v>
      </c>
      <c r="P32" s="9"/>
    </row>
    <row r="33" spans="1:119" ht="15.75">
      <c r="A33" s="29" t="s">
        <v>3</v>
      </c>
      <c r="B33" s="30"/>
      <c r="C33" s="31"/>
      <c r="D33" s="32">
        <f t="shared" ref="D33:M33" si="10">SUM(D34:D38)</f>
        <v>76831</v>
      </c>
      <c r="E33" s="32">
        <f t="shared" si="10"/>
        <v>0</v>
      </c>
      <c r="F33" s="32">
        <f t="shared" si="10"/>
        <v>0</v>
      </c>
      <c r="G33" s="32">
        <f t="shared" si="10"/>
        <v>700</v>
      </c>
      <c r="H33" s="32">
        <f t="shared" si="10"/>
        <v>0</v>
      </c>
      <c r="I33" s="32">
        <f t="shared" si="10"/>
        <v>978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9"/>
        <v>78509</v>
      </c>
      <c r="O33" s="45">
        <f t="shared" si="2"/>
        <v>15.066014200729226</v>
      </c>
      <c r="P33" s="10"/>
    </row>
    <row r="34" spans="1:119">
      <c r="A34" s="12"/>
      <c r="B34" s="25">
        <v>361.1</v>
      </c>
      <c r="C34" s="20" t="s">
        <v>42</v>
      </c>
      <c r="D34" s="46">
        <v>528</v>
      </c>
      <c r="E34" s="46">
        <v>0</v>
      </c>
      <c r="F34" s="46">
        <v>0</v>
      </c>
      <c r="G34" s="46">
        <v>700</v>
      </c>
      <c r="H34" s="46">
        <v>0</v>
      </c>
      <c r="I34" s="46">
        <v>978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2206</v>
      </c>
      <c r="O34" s="47">
        <f t="shared" si="2"/>
        <v>0.42333525235079639</v>
      </c>
      <c r="P34" s="9"/>
    </row>
    <row r="35" spans="1:119">
      <c r="A35" s="12"/>
      <c r="B35" s="25">
        <v>362</v>
      </c>
      <c r="C35" s="20" t="s">
        <v>43</v>
      </c>
      <c r="D35" s="46">
        <v>4886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4886</v>
      </c>
      <c r="O35" s="47">
        <f t="shared" si="2"/>
        <v>0.93763193245058529</v>
      </c>
      <c r="P35" s="9"/>
    </row>
    <row r="36" spans="1:119">
      <c r="A36" s="12"/>
      <c r="B36" s="25">
        <v>364</v>
      </c>
      <c r="C36" s="20" t="s">
        <v>44</v>
      </c>
      <c r="D36" s="46">
        <v>6221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6221</v>
      </c>
      <c r="O36" s="47">
        <f t="shared" si="2"/>
        <v>1.1938207637689502</v>
      </c>
      <c r="P36" s="9"/>
    </row>
    <row r="37" spans="1:119">
      <c r="A37" s="12"/>
      <c r="B37" s="25">
        <v>366</v>
      </c>
      <c r="C37" s="20" t="s">
        <v>45</v>
      </c>
      <c r="D37" s="46">
        <v>31517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31517</v>
      </c>
      <c r="O37" s="47">
        <f t="shared" si="2"/>
        <v>6.048167338322779</v>
      </c>
      <c r="P37" s="9"/>
    </row>
    <row r="38" spans="1:119">
      <c r="A38" s="12"/>
      <c r="B38" s="25">
        <v>369.9</v>
      </c>
      <c r="C38" s="20" t="s">
        <v>46</v>
      </c>
      <c r="D38" s="46">
        <v>33679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33679</v>
      </c>
      <c r="O38" s="47">
        <f t="shared" si="2"/>
        <v>6.4630589138361163</v>
      </c>
      <c r="P38" s="9"/>
    </row>
    <row r="39" spans="1:119" ht="15.75">
      <c r="A39" s="29" t="s">
        <v>31</v>
      </c>
      <c r="B39" s="30"/>
      <c r="C39" s="31"/>
      <c r="D39" s="32">
        <f t="shared" ref="D39:M39" si="11">SUM(D40:D40)</f>
        <v>175879</v>
      </c>
      <c r="E39" s="32">
        <f t="shared" si="11"/>
        <v>29767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425000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9"/>
        <v>630646</v>
      </c>
      <c r="O39" s="45">
        <f t="shared" si="2"/>
        <v>121.02206870082517</v>
      </c>
      <c r="P39" s="9"/>
    </row>
    <row r="40" spans="1:119" ht="15.75" thickBot="1">
      <c r="A40" s="12"/>
      <c r="B40" s="25">
        <v>381</v>
      </c>
      <c r="C40" s="20" t="s">
        <v>47</v>
      </c>
      <c r="D40" s="46">
        <v>175879</v>
      </c>
      <c r="E40" s="46">
        <v>29767</v>
      </c>
      <c r="F40" s="46">
        <v>0</v>
      </c>
      <c r="G40" s="46">
        <v>0</v>
      </c>
      <c r="H40" s="46">
        <v>0</v>
      </c>
      <c r="I40" s="46">
        <v>425000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630646</v>
      </c>
      <c r="O40" s="47">
        <f t="shared" si="2"/>
        <v>121.02206870082517</v>
      </c>
      <c r="P40" s="9"/>
    </row>
    <row r="41" spans="1:119" ht="16.5" thickBot="1">
      <c r="A41" s="14" t="s">
        <v>39</v>
      </c>
      <c r="B41" s="23"/>
      <c r="C41" s="22"/>
      <c r="D41" s="15">
        <f t="shared" ref="D41:M41" si="12">SUM(D5,D10,D15,D23,D31,D33,D39)</f>
        <v>3537374</v>
      </c>
      <c r="E41" s="15">
        <f t="shared" si="12"/>
        <v>118992</v>
      </c>
      <c r="F41" s="15">
        <f t="shared" si="12"/>
        <v>0</v>
      </c>
      <c r="G41" s="15">
        <f t="shared" si="12"/>
        <v>571199</v>
      </c>
      <c r="H41" s="15">
        <f t="shared" si="12"/>
        <v>0</v>
      </c>
      <c r="I41" s="15">
        <f t="shared" si="12"/>
        <v>3494962</v>
      </c>
      <c r="J41" s="15">
        <f t="shared" si="12"/>
        <v>0</v>
      </c>
      <c r="K41" s="15">
        <f t="shared" si="12"/>
        <v>0</v>
      </c>
      <c r="L41" s="15">
        <f t="shared" si="12"/>
        <v>0</v>
      </c>
      <c r="M41" s="15">
        <f t="shared" si="12"/>
        <v>0</v>
      </c>
      <c r="N41" s="15">
        <f t="shared" si="9"/>
        <v>7722527</v>
      </c>
      <c r="O41" s="38">
        <f t="shared" si="2"/>
        <v>1481.9664171943964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51" t="s">
        <v>54</v>
      </c>
      <c r="M43" s="51"/>
      <c r="N43" s="51"/>
      <c r="O43" s="43">
        <v>5211</v>
      </c>
    </row>
    <row r="44" spans="1:119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  <row r="45" spans="1:119" ht="15.75" thickBot="1">
      <c r="A45" s="55" t="s">
        <v>60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7"/>
    </row>
  </sheetData>
  <mergeCells count="10">
    <mergeCell ref="A45:O45"/>
    <mergeCell ref="A44:O44"/>
    <mergeCell ref="L43:N4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72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48</v>
      </c>
      <c r="B3" s="65"/>
      <c r="C3" s="66"/>
      <c r="D3" s="70" t="s">
        <v>25</v>
      </c>
      <c r="E3" s="71"/>
      <c r="F3" s="71"/>
      <c r="G3" s="71"/>
      <c r="H3" s="72"/>
      <c r="I3" s="70" t="s">
        <v>26</v>
      </c>
      <c r="J3" s="72"/>
      <c r="K3" s="70" t="s">
        <v>28</v>
      </c>
      <c r="L3" s="72"/>
      <c r="M3" s="36"/>
      <c r="N3" s="37"/>
      <c r="O3" s="73" t="s">
        <v>53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1837829</v>
      </c>
      <c r="E5" s="27">
        <f t="shared" si="0"/>
        <v>430366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2268195</v>
      </c>
      <c r="O5" s="33">
        <f t="shared" ref="O5:O38" si="2">(N5/O$40)</f>
        <v>431.62607040913417</v>
      </c>
      <c r="P5" s="6"/>
    </row>
    <row r="6" spans="1:133">
      <c r="A6" s="12"/>
      <c r="B6" s="25">
        <v>311</v>
      </c>
      <c r="C6" s="20" t="s">
        <v>2</v>
      </c>
      <c r="D6" s="46">
        <v>1693152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1693152</v>
      </c>
      <c r="O6" s="47">
        <f t="shared" si="2"/>
        <v>322.19828734538532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430366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430366</v>
      </c>
      <c r="O7" s="47">
        <f t="shared" si="2"/>
        <v>81.896479543292102</v>
      </c>
      <c r="P7" s="9"/>
    </row>
    <row r="8" spans="1:133">
      <c r="A8" s="12"/>
      <c r="B8" s="25">
        <v>315</v>
      </c>
      <c r="C8" s="20" t="s">
        <v>11</v>
      </c>
      <c r="D8" s="46">
        <v>109756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109756</v>
      </c>
      <c r="O8" s="47">
        <f t="shared" si="2"/>
        <v>20.886013320647002</v>
      </c>
      <c r="P8" s="9"/>
    </row>
    <row r="9" spans="1:133">
      <c r="A9" s="12"/>
      <c r="B9" s="25">
        <v>316</v>
      </c>
      <c r="C9" s="20" t="s">
        <v>12</v>
      </c>
      <c r="D9" s="46">
        <v>34921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34921</v>
      </c>
      <c r="O9" s="47">
        <f t="shared" si="2"/>
        <v>6.6452901998097049</v>
      </c>
      <c r="P9" s="9"/>
    </row>
    <row r="10" spans="1:133" ht="15.75">
      <c r="A10" s="29" t="s">
        <v>73</v>
      </c>
      <c r="B10" s="30"/>
      <c r="C10" s="31"/>
      <c r="D10" s="32">
        <f t="shared" ref="D10:M10" si="3">SUM(D11:D14)</f>
        <v>587619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587619</v>
      </c>
      <c r="O10" s="45">
        <f t="shared" si="2"/>
        <v>111.8209324452902</v>
      </c>
      <c r="P10" s="10"/>
    </row>
    <row r="11" spans="1:133">
      <c r="A11" s="12"/>
      <c r="B11" s="25">
        <v>322</v>
      </c>
      <c r="C11" s="20" t="s">
        <v>0</v>
      </c>
      <c r="D11" s="46">
        <v>174053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174053</v>
      </c>
      <c r="O11" s="47">
        <f t="shared" si="2"/>
        <v>33.121408182683162</v>
      </c>
      <c r="P11" s="9"/>
    </row>
    <row r="12" spans="1:133">
      <c r="A12" s="12"/>
      <c r="B12" s="25">
        <v>323.10000000000002</v>
      </c>
      <c r="C12" s="20" t="s">
        <v>14</v>
      </c>
      <c r="D12" s="46">
        <v>375420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375420</v>
      </c>
      <c r="O12" s="47">
        <f t="shared" si="2"/>
        <v>71.440532825880112</v>
      </c>
      <c r="P12" s="9"/>
    </row>
    <row r="13" spans="1:133">
      <c r="A13" s="12"/>
      <c r="B13" s="25">
        <v>323.39999999999998</v>
      </c>
      <c r="C13" s="20" t="s">
        <v>15</v>
      </c>
      <c r="D13" s="46">
        <v>19388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19388</v>
      </c>
      <c r="O13" s="47">
        <f t="shared" si="2"/>
        <v>3.6894386298763084</v>
      </c>
      <c r="P13" s="9"/>
    </row>
    <row r="14" spans="1:133">
      <c r="A14" s="12"/>
      <c r="B14" s="25">
        <v>329</v>
      </c>
      <c r="C14" s="20" t="s">
        <v>74</v>
      </c>
      <c r="D14" s="46">
        <v>18758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18758</v>
      </c>
      <c r="O14" s="47">
        <f t="shared" si="2"/>
        <v>3.5695528068506186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SUM(D16:D21)</f>
        <v>420734</v>
      </c>
      <c r="E15" s="32">
        <f t="shared" si="4"/>
        <v>20000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440734</v>
      </c>
      <c r="O15" s="45">
        <f t="shared" si="2"/>
        <v>83.869457659372031</v>
      </c>
      <c r="P15" s="10"/>
    </row>
    <row r="16" spans="1:133">
      <c r="A16" s="12"/>
      <c r="B16" s="25">
        <v>334.2</v>
      </c>
      <c r="C16" s="20" t="s">
        <v>19</v>
      </c>
      <c r="D16" s="46">
        <v>4965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4965</v>
      </c>
      <c r="O16" s="47">
        <f t="shared" si="2"/>
        <v>0.94481446241674594</v>
      </c>
      <c r="P16" s="9"/>
    </row>
    <row r="17" spans="1:16">
      <c r="A17" s="12"/>
      <c r="B17" s="25">
        <v>335.12</v>
      </c>
      <c r="C17" s="20" t="s">
        <v>20</v>
      </c>
      <c r="D17" s="46">
        <v>118058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118058</v>
      </c>
      <c r="O17" s="47">
        <f t="shared" si="2"/>
        <v>22.465842055185536</v>
      </c>
      <c r="P17" s="9"/>
    </row>
    <row r="18" spans="1:16">
      <c r="A18" s="12"/>
      <c r="B18" s="25">
        <v>335.14</v>
      </c>
      <c r="C18" s="20" t="s">
        <v>21</v>
      </c>
      <c r="D18" s="46">
        <v>196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196</v>
      </c>
      <c r="O18" s="47">
        <f t="shared" si="2"/>
        <v>3.7297811607992386E-2</v>
      </c>
      <c r="P18" s="9"/>
    </row>
    <row r="19" spans="1:16">
      <c r="A19" s="12"/>
      <c r="B19" s="25">
        <v>335.15</v>
      </c>
      <c r="C19" s="20" t="s">
        <v>22</v>
      </c>
      <c r="D19" s="46">
        <v>15630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15630</v>
      </c>
      <c r="O19" s="47">
        <f t="shared" si="2"/>
        <v>2.9743101807802095</v>
      </c>
      <c r="P19" s="9"/>
    </row>
    <row r="20" spans="1:16">
      <c r="A20" s="12"/>
      <c r="B20" s="25">
        <v>335.18</v>
      </c>
      <c r="C20" s="20" t="s">
        <v>23</v>
      </c>
      <c r="D20" s="46">
        <v>281885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281885</v>
      </c>
      <c r="O20" s="47">
        <f t="shared" si="2"/>
        <v>53.641294005708851</v>
      </c>
      <c r="P20" s="9"/>
    </row>
    <row r="21" spans="1:16">
      <c r="A21" s="12"/>
      <c r="B21" s="25">
        <v>337.3</v>
      </c>
      <c r="C21" s="20" t="s">
        <v>75</v>
      </c>
      <c r="D21" s="46">
        <v>0</v>
      </c>
      <c r="E21" s="46">
        <v>20000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20000</v>
      </c>
      <c r="O21" s="47">
        <f t="shared" si="2"/>
        <v>3.8058991436726926</v>
      </c>
      <c r="P21" s="9"/>
    </row>
    <row r="22" spans="1:16" ht="15.75">
      <c r="A22" s="29" t="s">
        <v>29</v>
      </c>
      <c r="B22" s="30"/>
      <c r="C22" s="31"/>
      <c r="D22" s="32">
        <f t="shared" ref="D22:M22" si="5">SUM(D23:D28)</f>
        <v>42495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2025259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2067754</v>
      </c>
      <c r="O22" s="45">
        <f t="shared" si="2"/>
        <v>393.48315889628924</v>
      </c>
      <c r="P22" s="10"/>
    </row>
    <row r="23" spans="1:16">
      <c r="A23" s="12"/>
      <c r="B23" s="25">
        <v>341.9</v>
      </c>
      <c r="C23" s="20" t="s">
        <v>32</v>
      </c>
      <c r="D23" s="46">
        <v>3824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0" si="6">SUM(D23:M23)</f>
        <v>3824</v>
      </c>
      <c r="O23" s="47">
        <f t="shared" si="2"/>
        <v>0.72768791627021889</v>
      </c>
      <c r="P23" s="9"/>
    </row>
    <row r="24" spans="1:16">
      <c r="A24" s="12"/>
      <c r="B24" s="25">
        <v>343.4</v>
      </c>
      <c r="C24" s="20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916747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916747</v>
      </c>
      <c r="O24" s="47">
        <f t="shared" si="2"/>
        <v>174.45233111322551</v>
      </c>
      <c r="P24" s="9"/>
    </row>
    <row r="25" spans="1:16">
      <c r="A25" s="12"/>
      <c r="B25" s="25">
        <v>343.5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1067971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1067971</v>
      </c>
      <c r="O25" s="47">
        <f t="shared" si="2"/>
        <v>203.22949571836347</v>
      </c>
      <c r="P25" s="9"/>
    </row>
    <row r="26" spans="1:16">
      <c r="A26" s="12"/>
      <c r="B26" s="25">
        <v>344.9</v>
      </c>
      <c r="C26" s="20" t="s">
        <v>76</v>
      </c>
      <c r="D26" s="46">
        <v>31058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31058</v>
      </c>
      <c r="O26" s="47">
        <f t="shared" si="2"/>
        <v>5.9101807802093242</v>
      </c>
      <c r="P26" s="9"/>
    </row>
    <row r="27" spans="1:16">
      <c r="A27" s="12"/>
      <c r="B27" s="25">
        <v>347.2</v>
      </c>
      <c r="C27" s="20" t="s">
        <v>38</v>
      </c>
      <c r="D27" s="46">
        <v>7613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7613</v>
      </c>
      <c r="O27" s="47">
        <f t="shared" si="2"/>
        <v>1.4487155090390105</v>
      </c>
      <c r="P27" s="9"/>
    </row>
    <row r="28" spans="1:16">
      <c r="A28" s="12"/>
      <c r="B28" s="25">
        <v>349</v>
      </c>
      <c r="C28" s="20" t="s">
        <v>58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40541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40541</v>
      </c>
      <c r="O28" s="47">
        <f t="shared" si="2"/>
        <v>7.714747859181732</v>
      </c>
      <c r="P28" s="9"/>
    </row>
    <row r="29" spans="1:16" ht="15.75">
      <c r="A29" s="29" t="s">
        <v>30</v>
      </c>
      <c r="B29" s="30"/>
      <c r="C29" s="31"/>
      <c r="D29" s="32">
        <f t="shared" ref="D29:M29" si="7">SUM(D30:D30)</f>
        <v>16396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6"/>
        <v>16396</v>
      </c>
      <c r="O29" s="45">
        <f t="shared" si="2"/>
        <v>3.1200761179828733</v>
      </c>
      <c r="P29" s="10"/>
    </row>
    <row r="30" spans="1:16">
      <c r="A30" s="13"/>
      <c r="B30" s="39">
        <v>351.1</v>
      </c>
      <c r="C30" s="21" t="s">
        <v>41</v>
      </c>
      <c r="D30" s="46">
        <v>16396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16396</v>
      </c>
      <c r="O30" s="47">
        <f t="shared" si="2"/>
        <v>3.1200761179828733</v>
      </c>
      <c r="P30" s="9"/>
    </row>
    <row r="31" spans="1:16" ht="15.75">
      <c r="A31" s="29" t="s">
        <v>3</v>
      </c>
      <c r="B31" s="30"/>
      <c r="C31" s="31"/>
      <c r="D31" s="32">
        <f t="shared" ref="D31:M31" si="8">SUM(D32:D35)</f>
        <v>67850</v>
      </c>
      <c r="E31" s="32">
        <f t="shared" si="8"/>
        <v>15515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4475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ref="N31:N38" si="9">SUM(D31:M31)</f>
        <v>87840</v>
      </c>
      <c r="O31" s="45">
        <f t="shared" si="2"/>
        <v>16.715509039010467</v>
      </c>
      <c r="P31" s="10"/>
    </row>
    <row r="32" spans="1:16">
      <c r="A32" s="12"/>
      <c r="B32" s="25">
        <v>361.1</v>
      </c>
      <c r="C32" s="20" t="s">
        <v>42</v>
      </c>
      <c r="D32" s="46">
        <v>22943</v>
      </c>
      <c r="E32" s="46">
        <v>15515</v>
      </c>
      <c r="F32" s="46">
        <v>0</v>
      </c>
      <c r="G32" s="46">
        <v>0</v>
      </c>
      <c r="H32" s="46">
        <v>0</v>
      </c>
      <c r="I32" s="46">
        <v>4339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42797</v>
      </c>
      <c r="O32" s="47">
        <f t="shared" si="2"/>
        <v>8.1440532825880112</v>
      </c>
      <c r="P32" s="9"/>
    </row>
    <row r="33" spans="1:119">
      <c r="A33" s="12"/>
      <c r="B33" s="25">
        <v>362</v>
      </c>
      <c r="C33" s="20" t="s">
        <v>43</v>
      </c>
      <c r="D33" s="46">
        <v>3424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3424</v>
      </c>
      <c r="O33" s="47">
        <f t="shared" si="2"/>
        <v>0.65156993339676494</v>
      </c>
      <c r="P33" s="9"/>
    </row>
    <row r="34" spans="1:119">
      <c r="A34" s="12"/>
      <c r="B34" s="25">
        <v>366</v>
      </c>
      <c r="C34" s="20" t="s">
        <v>45</v>
      </c>
      <c r="D34" s="46">
        <v>6087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6087</v>
      </c>
      <c r="O34" s="47">
        <f t="shared" si="2"/>
        <v>1.1583254043767841</v>
      </c>
      <c r="P34" s="9"/>
    </row>
    <row r="35" spans="1:119">
      <c r="A35" s="12"/>
      <c r="B35" s="25">
        <v>369.9</v>
      </c>
      <c r="C35" s="20" t="s">
        <v>46</v>
      </c>
      <c r="D35" s="46">
        <v>35396</v>
      </c>
      <c r="E35" s="46">
        <v>0</v>
      </c>
      <c r="F35" s="46">
        <v>0</v>
      </c>
      <c r="G35" s="46">
        <v>0</v>
      </c>
      <c r="H35" s="46">
        <v>0</v>
      </c>
      <c r="I35" s="46">
        <v>136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35532</v>
      </c>
      <c r="O35" s="47">
        <f t="shared" si="2"/>
        <v>6.761560418648906</v>
      </c>
      <c r="P35" s="9"/>
    </row>
    <row r="36" spans="1:119" ht="15.75">
      <c r="A36" s="29" t="s">
        <v>31</v>
      </c>
      <c r="B36" s="30"/>
      <c r="C36" s="31"/>
      <c r="D36" s="32">
        <f t="shared" ref="D36:M36" si="10">SUM(D37:D37)</f>
        <v>178349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178349</v>
      </c>
      <c r="O36" s="45">
        <f t="shared" si="2"/>
        <v>33.938915318744051</v>
      </c>
      <c r="P36" s="9"/>
    </row>
    <row r="37" spans="1:119" ht="15.75" thickBot="1">
      <c r="A37" s="12"/>
      <c r="B37" s="25">
        <v>381</v>
      </c>
      <c r="C37" s="20" t="s">
        <v>47</v>
      </c>
      <c r="D37" s="46">
        <v>178349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178349</v>
      </c>
      <c r="O37" s="47">
        <f t="shared" si="2"/>
        <v>33.938915318744051</v>
      </c>
      <c r="P37" s="9"/>
    </row>
    <row r="38" spans="1:119" ht="16.5" thickBot="1">
      <c r="A38" s="14" t="s">
        <v>39</v>
      </c>
      <c r="B38" s="23"/>
      <c r="C38" s="22"/>
      <c r="D38" s="15">
        <f t="shared" ref="D38:M38" si="11">SUM(D5,D10,D15,D22,D29,D31,D36)</f>
        <v>3151272</v>
      </c>
      <c r="E38" s="15">
        <f t="shared" si="11"/>
        <v>465881</v>
      </c>
      <c r="F38" s="15">
        <f t="shared" si="11"/>
        <v>0</v>
      </c>
      <c r="G38" s="15">
        <f t="shared" si="11"/>
        <v>0</v>
      </c>
      <c r="H38" s="15">
        <f t="shared" si="11"/>
        <v>0</v>
      </c>
      <c r="I38" s="15">
        <f t="shared" si="11"/>
        <v>2029734</v>
      </c>
      <c r="J38" s="15">
        <f t="shared" si="11"/>
        <v>0</v>
      </c>
      <c r="K38" s="15">
        <f t="shared" si="11"/>
        <v>0</v>
      </c>
      <c r="L38" s="15">
        <f t="shared" si="11"/>
        <v>0</v>
      </c>
      <c r="M38" s="15">
        <f t="shared" si="11"/>
        <v>0</v>
      </c>
      <c r="N38" s="15">
        <f t="shared" si="9"/>
        <v>5646887</v>
      </c>
      <c r="O38" s="38">
        <f t="shared" si="2"/>
        <v>1074.5741198858229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51" t="s">
        <v>77</v>
      </c>
      <c r="M40" s="51"/>
      <c r="N40" s="51"/>
      <c r="O40" s="43">
        <v>5255</v>
      </c>
    </row>
    <row r="41" spans="1:119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  <row r="42" spans="1:119" ht="15.75" customHeight="1" thickBot="1">
      <c r="A42" s="55" t="s">
        <v>60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7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139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48</v>
      </c>
      <c r="B3" s="65"/>
      <c r="C3" s="66"/>
      <c r="D3" s="70" t="s">
        <v>25</v>
      </c>
      <c r="E3" s="71"/>
      <c r="F3" s="71"/>
      <c r="G3" s="71"/>
      <c r="H3" s="72"/>
      <c r="I3" s="70" t="s">
        <v>26</v>
      </c>
      <c r="J3" s="72"/>
      <c r="K3" s="70" t="s">
        <v>28</v>
      </c>
      <c r="L3" s="71"/>
      <c r="M3" s="72"/>
      <c r="N3" s="36"/>
      <c r="O3" s="37"/>
      <c r="P3" s="73" t="s">
        <v>127</v>
      </c>
      <c r="Q3" s="11"/>
      <c r="R3"/>
    </row>
    <row r="4" spans="1:134" ht="32.25" customHeight="1" thickBot="1">
      <c r="A4" s="67"/>
      <c r="B4" s="68"/>
      <c r="C4" s="69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128</v>
      </c>
      <c r="N4" s="35" t="s">
        <v>9</v>
      </c>
      <c r="O4" s="35" t="s">
        <v>129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130</v>
      </c>
      <c r="B5" s="26"/>
      <c r="C5" s="26"/>
      <c r="D5" s="27">
        <f t="shared" ref="D5:N5" si="0">SUM(D6:D10)</f>
        <v>2656311</v>
      </c>
      <c r="E5" s="27">
        <f t="shared" si="0"/>
        <v>694422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3350733</v>
      </c>
      <c r="P5" s="33">
        <f t="shared" ref="P5:P39" si="1">(O5/P$41)</f>
        <v>900.97687550416777</v>
      </c>
      <c r="Q5" s="6"/>
    </row>
    <row r="6" spans="1:134">
      <c r="A6" s="12"/>
      <c r="B6" s="25">
        <v>311</v>
      </c>
      <c r="C6" s="20" t="s">
        <v>2</v>
      </c>
      <c r="D6" s="46">
        <v>2535990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2535990</v>
      </c>
      <c r="P6" s="47">
        <f t="shared" si="1"/>
        <v>681.90104866899708</v>
      </c>
      <c r="Q6" s="9"/>
    </row>
    <row r="7" spans="1:134">
      <c r="A7" s="12"/>
      <c r="B7" s="25">
        <v>312.41000000000003</v>
      </c>
      <c r="C7" s="20" t="s">
        <v>131</v>
      </c>
      <c r="D7" s="46">
        <v>0</v>
      </c>
      <c r="E7" s="46">
        <v>55616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55616</v>
      </c>
      <c r="P7" s="47">
        <f t="shared" si="1"/>
        <v>14.954557676794836</v>
      </c>
      <c r="Q7" s="9"/>
    </row>
    <row r="8" spans="1:134">
      <c r="A8" s="12"/>
      <c r="B8" s="25">
        <v>312.63</v>
      </c>
      <c r="C8" s="20" t="s">
        <v>132</v>
      </c>
      <c r="D8" s="46">
        <v>0</v>
      </c>
      <c r="E8" s="46">
        <v>638806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638806</v>
      </c>
      <c r="P8" s="47">
        <f t="shared" si="1"/>
        <v>171.76821726270504</v>
      </c>
      <c r="Q8" s="9"/>
    </row>
    <row r="9" spans="1:134">
      <c r="A9" s="12"/>
      <c r="B9" s="25">
        <v>315.10000000000002</v>
      </c>
      <c r="C9" s="20" t="s">
        <v>133</v>
      </c>
      <c r="D9" s="46">
        <v>83812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83812</v>
      </c>
      <c r="P9" s="47">
        <f t="shared" si="1"/>
        <v>22.536165635923634</v>
      </c>
      <c r="Q9" s="9"/>
    </row>
    <row r="10" spans="1:134">
      <c r="A10" s="12"/>
      <c r="B10" s="25">
        <v>316</v>
      </c>
      <c r="C10" s="20" t="s">
        <v>80</v>
      </c>
      <c r="D10" s="46">
        <v>36509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36509</v>
      </c>
      <c r="P10" s="47">
        <f t="shared" si="1"/>
        <v>9.8168862597472444</v>
      </c>
      <c r="Q10" s="9"/>
    </row>
    <row r="11" spans="1:134" ht="15.75">
      <c r="A11" s="29" t="s">
        <v>13</v>
      </c>
      <c r="B11" s="30"/>
      <c r="C11" s="31"/>
      <c r="D11" s="32">
        <f t="shared" ref="D11:N11" si="3">SUM(D12:D17)</f>
        <v>557556</v>
      </c>
      <c r="E11" s="32">
        <f t="shared" si="3"/>
        <v>49255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606811</v>
      </c>
      <c r="P11" s="45">
        <f t="shared" si="1"/>
        <v>163.16509814466255</v>
      </c>
      <c r="Q11" s="10"/>
    </row>
    <row r="12" spans="1:134">
      <c r="A12" s="12"/>
      <c r="B12" s="25">
        <v>322</v>
      </c>
      <c r="C12" s="20" t="s">
        <v>134</v>
      </c>
      <c r="D12" s="46">
        <v>30534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30534</v>
      </c>
      <c r="P12" s="47">
        <f t="shared" si="1"/>
        <v>8.2102715783812847</v>
      </c>
      <c r="Q12" s="9"/>
    </row>
    <row r="13" spans="1:134">
      <c r="A13" s="12"/>
      <c r="B13" s="25">
        <v>323.10000000000002</v>
      </c>
      <c r="C13" s="20" t="s">
        <v>14</v>
      </c>
      <c r="D13" s="46">
        <v>496338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7" si="4">SUM(D13:N13)</f>
        <v>496338</v>
      </c>
      <c r="P13" s="47">
        <f t="shared" si="1"/>
        <v>133.46006991126646</v>
      </c>
      <c r="Q13" s="9"/>
    </row>
    <row r="14" spans="1:134">
      <c r="A14" s="12"/>
      <c r="B14" s="25">
        <v>323.39999999999998</v>
      </c>
      <c r="C14" s="20" t="s">
        <v>15</v>
      </c>
      <c r="D14" s="46">
        <v>30684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30684</v>
      </c>
      <c r="P14" s="47">
        <f t="shared" si="1"/>
        <v>8.2506050013444483</v>
      </c>
      <c r="Q14" s="9"/>
    </row>
    <row r="15" spans="1:134">
      <c r="A15" s="12"/>
      <c r="B15" s="25">
        <v>324.20999999999998</v>
      </c>
      <c r="C15" s="20" t="s">
        <v>116</v>
      </c>
      <c r="D15" s="46">
        <v>0</v>
      </c>
      <c r="E15" s="46">
        <v>16500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16500</v>
      </c>
      <c r="P15" s="47">
        <f t="shared" si="1"/>
        <v>4.4366765259478358</v>
      </c>
      <c r="Q15" s="9"/>
    </row>
    <row r="16" spans="1:134">
      <c r="A16" s="12"/>
      <c r="B16" s="25">
        <v>324.31</v>
      </c>
      <c r="C16" s="20" t="s">
        <v>89</v>
      </c>
      <c r="D16" s="46">
        <v>0</v>
      </c>
      <c r="E16" s="46">
        <v>16255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16255</v>
      </c>
      <c r="P16" s="47">
        <f t="shared" si="1"/>
        <v>4.3707986017746707</v>
      </c>
      <c r="Q16" s="9"/>
    </row>
    <row r="17" spans="1:17">
      <c r="A17" s="12"/>
      <c r="B17" s="25">
        <v>324.61</v>
      </c>
      <c r="C17" s="20" t="s">
        <v>91</v>
      </c>
      <c r="D17" s="46">
        <v>0</v>
      </c>
      <c r="E17" s="46">
        <v>16500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16500</v>
      </c>
      <c r="P17" s="47">
        <f t="shared" si="1"/>
        <v>4.4366765259478358</v>
      </c>
      <c r="Q17" s="9"/>
    </row>
    <row r="18" spans="1:17" ht="15.75">
      <c r="A18" s="29" t="s">
        <v>135</v>
      </c>
      <c r="B18" s="30"/>
      <c r="C18" s="31"/>
      <c r="D18" s="32">
        <f t="shared" ref="D18:N18" si="5">SUM(D19:D25)</f>
        <v>484168</v>
      </c>
      <c r="E18" s="32">
        <f t="shared" si="5"/>
        <v>276561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2943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>SUM(D18:N18)</f>
        <v>763672</v>
      </c>
      <c r="P18" s="45">
        <f t="shared" si="1"/>
        <v>205.34337187415971</v>
      </c>
      <c r="Q18" s="10"/>
    </row>
    <row r="19" spans="1:17">
      <c r="A19" s="12"/>
      <c r="B19" s="25">
        <v>331.51</v>
      </c>
      <c r="C19" s="20" t="s">
        <v>140</v>
      </c>
      <c r="D19" s="46">
        <v>0</v>
      </c>
      <c r="E19" s="46">
        <v>126490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4" si="6">SUM(D19:N19)</f>
        <v>126490</v>
      </c>
      <c r="P19" s="47">
        <f t="shared" si="1"/>
        <v>34.011831137402531</v>
      </c>
      <c r="Q19" s="9"/>
    </row>
    <row r="20" spans="1:17">
      <c r="A20" s="12"/>
      <c r="B20" s="25">
        <v>334.34</v>
      </c>
      <c r="C20" s="20" t="s">
        <v>100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2943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2943</v>
      </c>
      <c r="P20" s="47">
        <f t="shared" si="1"/>
        <v>0.7913417585372412</v>
      </c>
      <c r="Q20" s="9"/>
    </row>
    <row r="21" spans="1:17">
      <c r="A21" s="12"/>
      <c r="B21" s="25">
        <v>335.125</v>
      </c>
      <c r="C21" s="20" t="s">
        <v>136</v>
      </c>
      <c r="D21" s="46">
        <v>141490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141490</v>
      </c>
      <c r="P21" s="47">
        <f t="shared" si="1"/>
        <v>38.045173433718745</v>
      </c>
      <c r="Q21" s="9"/>
    </row>
    <row r="22" spans="1:17">
      <c r="A22" s="12"/>
      <c r="B22" s="25">
        <v>335.14</v>
      </c>
      <c r="C22" s="20" t="s">
        <v>141</v>
      </c>
      <c r="D22" s="46">
        <v>102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102</v>
      </c>
      <c r="P22" s="47">
        <f t="shared" si="1"/>
        <v>2.7426727614950255E-2</v>
      </c>
      <c r="Q22" s="9"/>
    </row>
    <row r="23" spans="1:17">
      <c r="A23" s="12"/>
      <c r="B23" s="25">
        <v>335.15</v>
      </c>
      <c r="C23" s="20" t="s">
        <v>124</v>
      </c>
      <c r="D23" s="46">
        <v>8798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8798</v>
      </c>
      <c r="P23" s="47">
        <f t="shared" si="1"/>
        <v>2.3656897015326699</v>
      </c>
      <c r="Q23" s="9"/>
    </row>
    <row r="24" spans="1:17">
      <c r="A24" s="12"/>
      <c r="B24" s="25">
        <v>335.18</v>
      </c>
      <c r="C24" s="20" t="s">
        <v>137</v>
      </c>
      <c r="D24" s="46">
        <v>333778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333778</v>
      </c>
      <c r="P24" s="47">
        <f t="shared" si="1"/>
        <v>89.749394998655546</v>
      </c>
      <c r="Q24" s="9"/>
    </row>
    <row r="25" spans="1:17">
      <c r="A25" s="12"/>
      <c r="B25" s="25">
        <v>337.3</v>
      </c>
      <c r="C25" s="20" t="s">
        <v>75</v>
      </c>
      <c r="D25" s="46">
        <v>0</v>
      </c>
      <c r="E25" s="46">
        <v>150071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" si="7">SUM(D25:N25)</f>
        <v>150071</v>
      </c>
      <c r="P25" s="47">
        <f t="shared" si="1"/>
        <v>40.352514116698039</v>
      </c>
      <c r="Q25" s="9"/>
    </row>
    <row r="26" spans="1:17" ht="15.75">
      <c r="A26" s="29" t="s">
        <v>29</v>
      </c>
      <c r="B26" s="30"/>
      <c r="C26" s="31"/>
      <c r="D26" s="32">
        <f t="shared" ref="D26:N26" si="8">SUM(D27:D29)</f>
        <v>211613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1628699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8"/>
        <v>0</v>
      </c>
      <c r="O26" s="32">
        <f>SUM(D26:N26)</f>
        <v>1840312</v>
      </c>
      <c r="P26" s="45">
        <f t="shared" si="1"/>
        <v>494.84054853455228</v>
      </c>
      <c r="Q26" s="10"/>
    </row>
    <row r="27" spans="1:17">
      <c r="A27" s="12"/>
      <c r="B27" s="25">
        <v>341.3</v>
      </c>
      <c r="C27" s="20" t="s">
        <v>83</v>
      </c>
      <c r="D27" s="46">
        <v>2066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29" si="9">SUM(D27:N27)</f>
        <v>2066</v>
      </c>
      <c r="P27" s="47">
        <f t="shared" si="1"/>
        <v>0.55552567894595317</v>
      </c>
      <c r="Q27" s="9"/>
    </row>
    <row r="28" spans="1:17">
      <c r="A28" s="12"/>
      <c r="B28" s="25">
        <v>343.4</v>
      </c>
      <c r="C28" s="20" t="s">
        <v>33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1628699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1628699</v>
      </c>
      <c r="P28" s="47">
        <f t="shared" si="1"/>
        <v>437.9400376445281</v>
      </c>
      <c r="Q28" s="9"/>
    </row>
    <row r="29" spans="1:17">
      <c r="A29" s="12"/>
      <c r="B29" s="25">
        <v>344.5</v>
      </c>
      <c r="C29" s="20" t="s">
        <v>84</v>
      </c>
      <c r="D29" s="46">
        <v>209547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209547</v>
      </c>
      <c r="P29" s="47">
        <f t="shared" si="1"/>
        <v>56.344985211078246</v>
      </c>
      <c r="Q29" s="9"/>
    </row>
    <row r="30" spans="1:17" ht="15.75">
      <c r="A30" s="29" t="s">
        <v>30</v>
      </c>
      <c r="B30" s="30"/>
      <c r="C30" s="31"/>
      <c r="D30" s="32">
        <f t="shared" ref="D30:N30" si="10">SUM(D31:D31)</f>
        <v>94175</v>
      </c>
      <c r="E30" s="32">
        <f t="shared" si="10"/>
        <v>0</v>
      </c>
      <c r="F30" s="32">
        <f t="shared" si="10"/>
        <v>0</v>
      </c>
      <c r="G30" s="32">
        <f t="shared" si="10"/>
        <v>0</v>
      </c>
      <c r="H30" s="32">
        <f t="shared" si="10"/>
        <v>0</v>
      </c>
      <c r="I30" s="32">
        <f t="shared" si="10"/>
        <v>0</v>
      </c>
      <c r="J30" s="32">
        <f t="shared" si="10"/>
        <v>0</v>
      </c>
      <c r="K30" s="32">
        <f t="shared" si="10"/>
        <v>0</v>
      </c>
      <c r="L30" s="32">
        <f t="shared" si="10"/>
        <v>0</v>
      </c>
      <c r="M30" s="32">
        <f t="shared" si="10"/>
        <v>0</v>
      </c>
      <c r="N30" s="32">
        <f t="shared" si="10"/>
        <v>0</v>
      </c>
      <c r="O30" s="32">
        <f>SUM(D30:N30)</f>
        <v>94175</v>
      </c>
      <c r="P30" s="45">
        <f t="shared" si="1"/>
        <v>25.322667383705298</v>
      </c>
      <c r="Q30" s="10"/>
    </row>
    <row r="31" spans="1:17">
      <c r="A31" s="13"/>
      <c r="B31" s="39">
        <v>351.9</v>
      </c>
      <c r="C31" s="21" t="s">
        <v>138</v>
      </c>
      <c r="D31" s="46">
        <v>94175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" si="11">SUM(D31:N31)</f>
        <v>94175</v>
      </c>
      <c r="P31" s="47">
        <f t="shared" si="1"/>
        <v>25.322667383705298</v>
      </c>
      <c r="Q31" s="9"/>
    </row>
    <row r="32" spans="1:17" ht="15.75">
      <c r="A32" s="29" t="s">
        <v>3</v>
      </c>
      <c r="B32" s="30"/>
      <c r="C32" s="31"/>
      <c r="D32" s="32">
        <f t="shared" ref="D32:N32" si="12">SUM(D33:D36)</f>
        <v>133379</v>
      </c>
      <c r="E32" s="32">
        <f t="shared" si="12"/>
        <v>0</v>
      </c>
      <c r="F32" s="32">
        <f t="shared" si="12"/>
        <v>0</v>
      </c>
      <c r="G32" s="32">
        <f t="shared" si="12"/>
        <v>0</v>
      </c>
      <c r="H32" s="32">
        <f t="shared" si="12"/>
        <v>0</v>
      </c>
      <c r="I32" s="32">
        <f t="shared" si="12"/>
        <v>0</v>
      </c>
      <c r="J32" s="32">
        <f t="shared" si="12"/>
        <v>0</v>
      </c>
      <c r="K32" s="32">
        <f t="shared" si="12"/>
        <v>0</v>
      </c>
      <c r="L32" s="32">
        <f t="shared" si="12"/>
        <v>0</v>
      </c>
      <c r="M32" s="32">
        <f t="shared" si="12"/>
        <v>0</v>
      </c>
      <c r="N32" s="32">
        <f t="shared" si="12"/>
        <v>0</v>
      </c>
      <c r="O32" s="32">
        <f>SUM(D32:N32)</f>
        <v>133379</v>
      </c>
      <c r="P32" s="45">
        <f t="shared" si="1"/>
        <v>35.864210809357353</v>
      </c>
      <c r="Q32" s="10"/>
    </row>
    <row r="33" spans="1:120">
      <c r="A33" s="12"/>
      <c r="B33" s="25">
        <v>361.1</v>
      </c>
      <c r="C33" s="20" t="s">
        <v>42</v>
      </c>
      <c r="D33" s="46">
        <v>61806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61806</v>
      </c>
      <c r="P33" s="47">
        <f t="shared" si="1"/>
        <v>16.618983597741327</v>
      </c>
      <c r="Q33" s="9"/>
    </row>
    <row r="34" spans="1:120">
      <c r="A34" s="12"/>
      <c r="B34" s="25">
        <v>362</v>
      </c>
      <c r="C34" s="20" t="s">
        <v>43</v>
      </c>
      <c r="D34" s="46">
        <v>3035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8" si="13">SUM(D34:N34)</f>
        <v>3035</v>
      </c>
      <c r="P34" s="47">
        <f t="shared" si="1"/>
        <v>0.81607959128798069</v>
      </c>
      <c r="Q34" s="9"/>
    </row>
    <row r="35" spans="1:120">
      <c r="A35" s="12"/>
      <c r="B35" s="25">
        <v>366</v>
      </c>
      <c r="C35" s="20" t="s">
        <v>45</v>
      </c>
      <c r="D35" s="46">
        <v>21755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3"/>
        <v>21755</v>
      </c>
      <c r="P35" s="47">
        <f t="shared" si="1"/>
        <v>5.8496907770906157</v>
      </c>
      <c r="Q35" s="9"/>
    </row>
    <row r="36" spans="1:120">
      <c r="A36" s="12"/>
      <c r="B36" s="25">
        <v>369.9</v>
      </c>
      <c r="C36" s="20" t="s">
        <v>46</v>
      </c>
      <c r="D36" s="46">
        <v>46783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3"/>
        <v>46783</v>
      </c>
      <c r="P36" s="47">
        <f t="shared" si="1"/>
        <v>12.579456843237429</v>
      </c>
      <c r="Q36" s="9"/>
    </row>
    <row r="37" spans="1:120" ht="15.75">
      <c r="A37" s="29" t="s">
        <v>31</v>
      </c>
      <c r="B37" s="30"/>
      <c r="C37" s="31"/>
      <c r="D37" s="32">
        <f t="shared" ref="D37:N37" si="14">SUM(D38:D38)</f>
        <v>148860</v>
      </c>
      <c r="E37" s="32">
        <f t="shared" si="14"/>
        <v>0</v>
      </c>
      <c r="F37" s="32">
        <f t="shared" si="14"/>
        <v>0</v>
      </c>
      <c r="G37" s="32">
        <f t="shared" si="14"/>
        <v>0</v>
      </c>
      <c r="H37" s="32">
        <f t="shared" si="14"/>
        <v>0</v>
      </c>
      <c r="I37" s="32">
        <f t="shared" si="14"/>
        <v>0</v>
      </c>
      <c r="J37" s="32">
        <f t="shared" si="14"/>
        <v>0</v>
      </c>
      <c r="K37" s="32">
        <f t="shared" si="14"/>
        <v>0</v>
      </c>
      <c r="L37" s="32">
        <f t="shared" si="14"/>
        <v>0</v>
      </c>
      <c r="M37" s="32">
        <f t="shared" si="14"/>
        <v>0</v>
      </c>
      <c r="N37" s="32">
        <f t="shared" si="14"/>
        <v>0</v>
      </c>
      <c r="O37" s="32">
        <f t="shared" si="13"/>
        <v>148860</v>
      </c>
      <c r="P37" s="45">
        <f t="shared" si="1"/>
        <v>40.02688894864211</v>
      </c>
      <c r="Q37" s="9"/>
    </row>
    <row r="38" spans="1:120" ht="15.75" thickBot="1">
      <c r="A38" s="12"/>
      <c r="B38" s="25">
        <v>381</v>
      </c>
      <c r="C38" s="20" t="s">
        <v>47</v>
      </c>
      <c r="D38" s="46">
        <v>148860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3"/>
        <v>148860</v>
      </c>
      <c r="P38" s="47">
        <f t="shared" si="1"/>
        <v>40.02688894864211</v>
      </c>
      <c r="Q38" s="9"/>
    </row>
    <row r="39" spans="1:120" ht="16.5" thickBot="1">
      <c r="A39" s="14" t="s">
        <v>39</v>
      </c>
      <c r="B39" s="23"/>
      <c r="C39" s="22"/>
      <c r="D39" s="15">
        <f t="shared" ref="D39:N39" si="15">SUM(D5,D11,D18,D26,D30,D32,D37)</f>
        <v>4286062</v>
      </c>
      <c r="E39" s="15">
        <f t="shared" si="15"/>
        <v>1020238</v>
      </c>
      <c r="F39" s="15">
        <f t="shared" si="15"/>
        <v>0</v>
      </c>
      <c r="G39" s="15">
        <f t="shared" si="15"/>
        <v>0</v>
      </c>
      <c r="H39" s="15">
        <f t="shared" si="15"/>
        <v>0</v>
      </c>
      <c r="I39" s="15">
        <f t="shared" si="15"/>
        <v>1631642</v>
      </c>
      <c r="J39" s="15">
        <f t="shared" si="15"/>
        <v>0</v>
      </c>
      <c r="K39" s="15">
        <f t="shared" si="15"/>
        <v>0</v>
      </c>
      <c r="L39" s="15">
        <f t="shared" si="15"/>
        <v>0</v>
      </c>
      <c r="M39" s="15">
        <f t="shared" si="15"/>
        <v>0</v>
      </c>
      <c r="N39" s="15">
        <f t="shared" si="15"/>
        <v>0</v>
      </c>
      <c r="O39" s="15">
        <f>SUM(D39:N39)</f>
        <v>6937942</v>
      </c>
      <c r="P39" s="38">
        <f t="shared" si="1"/>
        <v>1865.5396611992471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51" t="s">
        <v>142</v>
      </c>
      <c r="N41" s="51"/>
      <c r="O41" s="51"/>
      <c r="P41" s="43">
        <v>3719</v>
      </c>
    </row>
    <row r="42" spans="1:120">
      <c r="A42" s="52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4"/>
    </row>
    <row r="43" spans="1:120" ht="15.75" customHeight="1" thickBot="1">
      <c r="A43" s="55" t="s">
        <v>60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7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48</v>
      </c>
      <c r="B3" s="65"/>
      <c r="C3" s="66"/>
      <c r="D3" s="70" t="s">
        <v>25</v>
      </c>
      <c r="E3" s="71"/>
      <c r="F3" s="71"/>
      <c r="G3" s="71"/>
      <c r="H3" s="72"/>
      <c r="I3" s="70" t="s">
        <v>26</v>
      </c>
      <c r="J3" s="72"/>
      <c r="K3" s="70" t="s">
        <v>28</v>
      </c>
      <c r="L3" s="71"/>
      <c r="M3" s="72"/>
      <c r="N3" s="36"/>
      <c r="O3" s="37"/>
      <c r="P3" s="73" t="s">
        <v>127</v>
      </c>
      <c r="Q3" s="11"/>
      <c r="R3"/>
    </row>
    <row r="4" spans="1:134" ht="32.25" customHeight="1" thickBot="1">
      <c r="A4" s="67"/>
      <c r="B4" s="68"/>
      <c r="C4" s="69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128</v>
      </c>
      <c r="N4" s="35" t="s">
        <v>9</v>
      </c>
      <c r="O4" s="35" t="s">
        <v>129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130</v>
      </c>
      <c r="B5" s="26"/>
      <c r="C5" s="26"/>
      <c r="D5" s="27">
        <f t="shared" ref="D5:N5" si="0">SUM(D6:D11)</f>
        <v>2498869</v>
      </c>
      <c r="E5" s="27">
        <f t="shared" si="0"/>
        <v>601367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27" si="1">SUM(D5:N5)</f>
        <v>3100236</v>
      </c>
      <c r="P5" s="33">
        <f t="shared" ref="P5:P46" si="2">(O5/P$48)</f>
        <v>838.80844155844159</v>
      </c>
      <c r="Q5" s="6"/>
    </row>
    <row r="6" spans="1:134">
      <c r="A6" s="12"/>
      <c r="B6" s="25">
        <v>311</v>
      </c>
      <c r="C6" s="20" t="s">
        <v>2</v>
      </c>
      <c r="D6" s="46">
        <v>2379957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2379957</v>
      </c>
      <c r="P6" s="47">
        <f t="shared" si="2"/>
        <v>643.92775974025972</v>
      </c>
      <c r="Q6" s="9"/>
    </row>
    <row r="7" spans="1:134">
      <c r="A7" s="12"/>
      <c r="B7" s="25">
        <v>312.41000000000003</v>
      </c>
      <c r="C7" s="20" t="s">
        <v>131</v>
      </c>
      <c r="D7" s="46">
        <v>0</v>
      </c>
      <c r="E7" s="46">
        <v>54873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54873</v>
      </c>
      <c r="P7" s="47">
        <f t="shared" si="2"/>
        <v>14.846590909090908</v>
      </c>
      <c r="Q7" s="9"/>
    </row>
    <row r="8" spans="1:134">
      <c r="A8" s="12"/>
      <c r="B8" s="25">
        <v>312.63</v>
      </c>
      <c r="C8" s="20" t="s">
        <v>132</v>
      </c>
      <c r="D8" s="46">
        <v>0</v>
      </c>
      <c r="E8" s="46">
        <v>546494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546494</v>
      </c>
      <c r="P8" s="47">
        <f t="shared" si="2"/>
        <v>147.86093073593074</v>
      </c>
      <c r="Q8" s="9"/>
    </row>
    <row r="9" spans="1:134">
      <c r="A9" s="12"/>
      <c r="B9" s="25">
        <v>315.10000000000002</v>
      </c>
      <c r="C9" s="20" t="s">
        <v>133</v>
      </c>
      <c r="D9" s="46">
        <v>81663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81663</v>
      </c>
      <c r="P9" s="47">
        <f t="shared" si="2"/>
        <v>22.094967532467532</v>
      </c>
      <c r="Q9" s="9"/>
    </row>
    <row r="10" spans="1:134">
      <c r="A10" s="12"/>
      <c r="B10" s="25">
        <v>316</v>
      </c>
      <c r="C10" s="20" t="s">
        <v>80</v>
      </c>
      <c r="D10" s="46">
        <v>37066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37066</v>
      </c>
      <c r="P10" s="47">
        <f t="shared" si="2"/>
        <v>10.028679653679653</v>
      </c>
      <c r="Q10" s="9"/>
    </row>
    <row r="11" spans="1:134">
      <c r="A11" s="12"/>
      <c r="B11" s="25">
        <v>319.89999999999998</v>
      </c>
      <c r="C11" s="20" t="s">
        <v>88</v>
      </c>
      <c r="D11" s="46">
        <v>183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183</v>
      </c>
      <c r="P11" s="47">
        <f t="shared" si="2"/>
        <v>4.9512987012987016E-2</v>
      </c>
      <c r="Q11" s="9"/>
    </row>
    <row r="12" spans="1:134" ht="15.75">
      <c r="A12" s="29" t="s">
        <v>13</v>
      </c>
      <c r="B12" s="30"/>
      <c r="C12" s="31"/>
      <c r="D12" s="32">
        <f t="shared" ref="D12:N12" si="3">SUM(D13:D18)</f>
        <v>513461</v>
      </c>
      <c r="E12" s="32">
        <f t="shared" si="3"/>
        <v>23679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537140</v>
      </c>
      <c r="P12" s="45">
        <f t="shared" si="2"/>
        <v>145.33008658008657</v>
      </c>
      <c r="Q12" s="10"/>
    </row>
    <row r="13" spans="1:134">
      <c r="A13" s="12"/>
      <c r="B13" s="25">
        <v>322</v>
      </c>
      <c r="C13" s="20" t="s">
        <v>134</v>
      </c>
      <c r="D13" s="46">
        <v>21197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21197</v>
      </c>
      <c r="P13" s="47">
        <f t="shared" si="2"/>
        <v>5.7351190476190474</v>
      </c>
      <c r="Q13" s="9"/>
    </row>
    <row r="14" spans="1:134">
      <c r="A14" s="12"/>
      <c r="B14" s="25">
        <v>323.10000000000002</v>
      </c>
      <c r="C14" s="20" t="s">
        <v>14</v>
      </c>
      <c r="D14" s="46">
        <v>464001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464001</v>
      </c>
      <c r="P14" s="47">
        <f t="shared" si="2"/>
        <v>125.5413961038961</v>
      </c>
      <c r="Q14" s="9"/>
    </row>
    <row r="15" spans="1:134">
      <c r="A15" s="12"/>
      <c r="B15" s="25">
        <v>323.39999999999998</v>
      </c>
      <c r="C15" s="20" t="s">
        <v>15</v>
      </c>
      <c r="D15" s="46">
        <v>28263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28263</v>
      </c>
      <c r="P15" s="47">
        <f t="shared" si="2"/>
        <v>7.6469155844155843</v>
      </c>
      <c r="Q15" s="9"/>
    </row>
    <row r="16" spans="1:134">
      <c r="A16" s="12"/>
      <c r="B16" s="25">
        <v>324.20999999999998</v>
      </c>
      <c r="C16" s="20" t="s">
        <v>116</v>
      </c>
      <c r="D16" s="46">
        <v>0</v>
      </c>
      <c r="E16" s="46">
        <v>7500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7500</v>
      </c>
      <c r="P16" s="47">
        <f t="shared" si="2"/>
        <v>2.029220779220779</v>
      </c>
      <c r="Q16" s="9"/>
    </row>
    <row r="17" spans="1:17">
      <c r="A17" s="12"/>
      <c r="B17" s="25">
        <v>324.31</v>
      </c>
      <c r="C17" s="20" t="s">
        <v>89</v>
      </c>
      <c r="D17" s="46">
        <v>0</v>
      </c>
      <c r="E17" s="46">
        <v>8679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8679</v>
      </c>
      <c r="P17" s="47">
        <f t="shared" si="2"/>
        <v>2.3482142857142856</v>
      </c>
      <c r="Q17" s="9"/>
    </row>
    <row r="18" spans="1:17">
      <c r="A18" s="12"/>
      <c r="B18" s="25">
        <v>324.61</v>
      </c>
      <c r="C18" s="20" t="s">
        <v>91</v>
      </c>
      <c r="D18" s="46">
        <v>0</v>
      </c>
      <c r="E18" s="46">
        <v>7500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7500</v>
      </c>
      <c r="P18" s="47">
        <f t="shared" si="2"/>
        <v>2.029220779220779</v>
      </c>
      <c r="Q18" s="9"/>
    </row>
    <row r="19" spans="1:17" ht="15.75">
      <c r="A19" s="29" t="s">
        <v>135</v>
      </c>
      <c r="B19" s="30"/>
      <c r="C19" s="31"/>
      <c r="D19" s="32">
        <f t="shared" ref="D19:N19" si="4">SUM(D20:D26)</f>
        <v>483491</v>
      </c>
      <c r="E19" s="32">
        <f t="shared" si="4"/>
        <v>249289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2464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32">
        <f t="shared" si="4"/>
        <v>0</v>
      </c>
      <c r="O19" s="44">
        <f t="shared" si="1"/>
        <v>735244</v>
      </c>
      <c r="P19" s="45">
        <f t="shared" si="2"/>
        <v>198.92965367965368</v>
      </c>
      <c r="Q19" s="10"/>
    </row>
    <row r="20" spans="1:17">
      <c r="A20" s="12"/>
      <c r="B20" s="25">
        <v>331.1</v>
      </c>
      <c r="C20" s="20" t="s">
        <v>109</v>
      </c>
      <c r="D20" s="46">
        <v>32891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32891</v>
      </c>
      <c r="P20" s="47">
        <f t="shared" si="2"/>
        <v>8.8990800865800868</v>
      </c>
      <c r="Q20" s="9"/>
    </row>
    <row r="21" spans="1:17">
      <c r="A21" s="12"/>
      <c r="B21" s="25">
        <v>334.34</v>
      </c>
      <c r="C21" s="20" t="s">
        <v>100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2464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2464</v>
      </c>
      <c r="P21" s="47">
        <f t="shared" si="2"/>
        <v>0.66666666666666663</v>
      </c>
      <c r="Q21" s="9"/>
    </row>
    <row r="22" spans="1:17">
      <c r="A22" s="12"/>
      <c r="B22" s="25">
        <v>334.36</v>
      </c>
      <c r="C22" s="20" t="s">
        <v>81</v>
      </c>
      <c r="D22" s="46">
        <v>0</v>
      </c>
      <c r="E22" s="46">
        <v>57976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57976</v>
      </c>
      <c r="P22" s="47">
        <f t="shared" si="2"/>
        <v>15.686147186147187</v>
      </c>
      <c r="Q22" s="9"/>
    </row>
    <row r="23" spans="1:17">
      <c r="A23" s="12"/>
      <c r="B23" s="25">
        <v>335.125</v>
      </c>
      <c r="C23" s="20" t="s">
        <v>136</v>
      </c>
      <c r="D23" s="46">
        <v>121719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121719</v>
      </c>
      <c r="P23" s="47">
        <f t="shared" si="2"/>
        <v>32.932629870129873</v>
      </c>
      <c r="Q23" s="9"/>
    </row>
    <row r="24" spans="1:17">
      <c r="A24" s="12"/>
      <c r="B24" s="25">
        <v>335.15</v>
      </c>
      <c r="C24" s="20" t="s">
        <v>124</v>
      </c>
      <c r="D24" s="46">
        <v>9125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9125</v>
      </c>
      <c r="P24" s="47">
        <f t="shared" si="2"/>
        <v>2.4688852813852815</v>
      </c>
      <c r="Q24" s="9"/>
    </row>
    <row r="25" spans="1:17">
      <c r="A25" s="12"/>
      <c r="B25" s="25">
        <v>335.18</v>
      </c>
      <c r="C25" s="20" t="s">
        <v>137</v>
      </c>
      <c r="D25" s="46">
        <v>319756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319756</v>
      </c>
      <c r="P25" s="47">
        <f t="shared" si="2"/>
        <v>86.514069264069263</v>
      </c>
      <c r="Q25" s="9"/>
    </row>
    <row r="26" spans="1:17">
      <c r="A26" s="12"/>
      <c r="B26" s="25">
        <v>337.3</v>
      </c>
      <c r="C26" s="20" t="s">
        <v>75</v>
      </c>
      <c r="D26" s="46">
        <v>0</v>
      </c>
      <c r="E26" s="46">
        <v>191313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191313</v>
      </c>
      <c r="P26" s="47">
        <f t="shared" si="2"/>
        <v>51.762175324675326</v>
      </c>
      <c r="Q26" s="9"/>
    </row>
    <row r="27" spans="1:17" ht="15.75">
      <c r="A27" s="29" t="s">
        <v>29</v>
      </c>
      <c r="B27" s="30"/>
      <c r="C27" s="31"/>
      <c r="D27" s="32">
        <f t="shared" ref="D27:N27" si="5">SUM(D28:D34)</f>
        <v>199651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1454449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32">
        <f t="shared" si="1"/>
        <v>1654100</v>
      </c>
      <c r="P27" s="45">
        <f t="shared" si="2"/>
        <v>447.53787878787881</v>
      </c>
      <c r="Q27" s="10"/>
    </row>
    <row r="28" spans="1:17">
      <c r="A28" s="12"/>
      <c r="B28" s="25">
        <v>341.3</v>
      </c>
      <c r="C28" s="20" t="s">
        <v>83</v>
      </c>
      <c r="D28" s="46">
        <v>2028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4" si="6">SUM(D28:N28)</f>
        <v>2028</v>
      </c>
      <c r="P28" s="47">
        <f t="shared" si="2"/>
        <v>0.54870129870129869</v>
      </c>
      <c r="Q28" s="9"/>
    </row>
    <row r="29" spans="1:17">
      <c r="A29" s="12"/>
      <c r="B29" s="25">
        <v>342.9</v>
      </c>
      <c r="C29" s="20" t="s">
        <v>125</v>
      </c>
      <c r="D29" s="46">
        <v>4301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4301</v>
      </c>
      <c r="P29" s="47">
        <f t="shared" si="2"/>
        <v>1.1636904761904763</v>
      </c>
      <c r="Q29" s="9"/>
    </row>
    <row r="30" spans="1:17">
      <c r="A30" s="12"/>
      <c r="B30" s="25">
        <v>343.4</v>
      </c>
      <c r="C30" s="20" t="s">
        <v>33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1454449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1454449</v>
      </c>
      <c r="P30" s="47">
        <f t="shared" si="2"/>
        <v>393.5197510822511</v>
      </c>
      <c r="Q30" s="9"/>
    </row>
    <row r="31" spans="1:17">
      <c r="A31" s="12"/>
      <c r="B31" s="25">
        <v>343.9</v>
      </c>
      <c r="C31" s="20" t="s">
        <v>35</v>
      </c>
      <c r="D31" s="46">
        <v>2432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2432</v>
      </c>
      <c r="P31" s="47">
        <f t="shared" si="2"/>
        <v>0.65800865800865804</v>
      </c>
      <c r="Q31" s="9"/>
    </row>
    <row r="32" spans="1:17">
      <c r="A32" s="12"/>
      <c r="B32" s="25">
        <v>344.5</v>
      </c>
      <c r="C32" s="20" t="s">
        <v>84</v>
      </c>
      <c r="D32" s="46">
        <v>188711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188711</v>
      </c>
      <c r="P32" s="47">
        <f t="shared" si="2"/>
        <v>51.058170995670999</v>
      </c>
      <c r="Q32" s="9"/>
    </row>
    <row r="33" spans="1:120">
      <c r="A33" s="12"/>
      <c r="B33" s="25">
        <v>347.1</v>
      </c>
      <c r="C33" s="20" t="s">
        <v>37</v>
      </c>
      <c r="D33" s="46">
        <v>1854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1854</v>
      </c>
      <c r="P33" s="47">
        <f t="shared" si="2"/>
        <v>0.50162337662337664</v>
      </c>
      <c r="Q33" s="9"/>
    </row>
    <row r="34" spans="1:120">
      <c r="A34" s="12"/>
      <c r="B34" s="25">
        <v>347.2</v>
      </c>
      <c r="C34" s="20" t="s">
        <v>38</v>
      </c>
      <c r="D34" s="46">
        <v>325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325</v>
      </c>
      <c r="P34" s="47">
        <f t="shared" si="2"/>
        <v>8.7932900432900432E-2</v>
      </c>
      <c r="Q34" s="9"/>
    </row>
    <row r="35" spans="1:120" ht="15.75">
      <c r="A35" s="29" t="s">
        <v>30</v>
      </c>
      <c r="B35" s="30"/>
      <c r="C35" s="31"/>
      <c r="D35" s="32">
        <f t="shared" ref="D35:N35" si="7">SUM(D36:D36)</f>
        <v>49917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7"/>
        <v>0</v>
      </c>
      <c r="O35" s="32">
        <f t="shared" ref="O35:O46" si="8">SUM(D35:N35)</f>
        <v>49917</v>
      </c>
      <c r="P35" s="45">
        <f t="shared" si="2"/>
        <v>13.505681818181818</v>
      </c>
      <c r="Q35" s="10"/>
    </row>
    <row r="36" spans="1:120">
      <c r="A36" s="13"/>
      <c r="B36" s="39">
        <v>351.9</v>
      </c>
      <c r="C36" s="21" t="s">
        <v>138</v>
      </c>
      <c r="D36" s="46">
        <v>49917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49917</v>
      </c>
      <c r="P36" s="47">
        <f t="shared" si="2"/>
        <v>13.505681818181818</v>
      </c>
      <c r="Q36" s="9"/>
    </row>
    <row r="37" spans="1:120" ht="15.75">
      <c r="A37" s="29" t="s">
        <v>3</v>
      </c>
      <c r="B37" s="30"/>
      <c r="C37" s="31"/>
      <c r="D37" s="32">
        <f t="shared" ref="D37:N37" si="9">SUM(D38:D43)</f>
        <v>118883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13400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9"/>
        <v>0</v>
      </c>
      <c r="O37" s="32">
        <f t="shared" si="8"/>
        <v>132283</v>
      </c>
      <c r="P37" s="45">
        <f t="shared" si="2"/>
        <v>35.790854978354979</v>
      </c>
      <c r="Q37" s="10"/>
    </row>
    <row r="38" spans="1:120">
      <c r="A38" s="12"/>
      <c r="B38" s="25">
        <v>361.1</v>
      </c>
      <c r="C38" s="20" t="s">
        <v>42</v>
      </c>
      <c r="D38" s="46">
        <v>21397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21397</v>
      </c>
      <c r="P38" s="47">
        <f t="shared" si="2"/>
        <v>5.7892316017316015</v>
      </c>
      <c r="Q38" s="9"/>
    </row>
    <row r="39" spans="1:120">
      <c r="A39" s="12"/>
      <c r="B39" s="25">
        <v>362</v>
      </c>
      <c r="C39" s="20" t="s">
        <v>43</v>
      </c>
      <c r="D39" s="46">
        <v>1357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1357</v>
      </c>
      <c r="P39" s="47">
        <f t="shared" si="2"/>
        <v>0.36715367965367968</v>
      </c>
      <c r="Q39" s="9"/>
    </row>
    <row r="40" spans="1:120">
      <c r="A40" s="12"/>
      <c r="B40" s="25">
        <v>365</v>
      </c>
      <c r="C40" s="20" t="s">
        <v>95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13400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13400</v>
      </c>
      <c r="P40" s="47">
        <f t="shared" si="2"/>
        <v>3.6255411255411256</v>
      </c>
      <c r="Q40" s="9"/>
    </row>
    <row r="41" spans="1:120">
      <c r="A41" s="12"/>
      <c r="B41" s="25">
        <v>366</v>
      </c>
      <c r="C41" s="20" t="s">
        <v>45</v>
      </c>
      <c r="D41" s="46">
        <v>30595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30595</v>
      </c>
      <c r="P41" s="47">
        <f t="shared" si="2"/>
        <v>8.2778679653679657</v>
      </c>
      <c r="Q41" s="9"/>
    </row>
    <row r="42" spans="1:120">
      <c r="A42" s="12"/>
      <c r="B42" s="25">
        <v>369.3</v>
      </c>
      <c r="C42" s="20" t="s">
        <v>96</v>
      </c>
      <c r="D42" s="46">
        <v>9504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9504</v>
      </c>
      <c r="P42" s="47">
        <f t="shared" si="2"/>
        <v>2.5714285714285716</v>
      </c>
      <c r="Q42" s="9"/>
    </row>
    <row r="43" spans="1:120">
      <c r="A43" s="12"/>
      <c r="B43" s="25">
        <v>369.9</v>
      </c>
      <c r="C43" s="20" t="s">
        <v>46</v>
      </c>
      <c r="D43" s="46">
        <v>56030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56030</v>
      </c>
      <c r="P43" s="47">
        <f t="shared" si="2"/>
        <v>15.159632034632034</v>
      </c>
      <c r="Q43" s="9"/>
    </row>
    <row r="44" spans="1:120" ht="15.75">
      <c r="A44" s="29" t="s">
        <v>31</v>
      </c>
      <c r="B44" s="30"/>
      <c r="C44" s="31"/>
      <c r="D44" s="32">
        <f t="shared" ref="D44:N44" si="10">SUM(D45:D45)</f>
        <v>170858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10"/>
        <v>0</v>
      </c>
      <c r="O44" s="32">
        <f t="shared" si="8"/>
        <v>170858</v>
      </c>
      <c r="P44" s="45">
        <f t="shared" si="2"/>
        <v>46.227813852813853</v>
      </c>
      <c r="Q44" s="9"/>
    </row>
    <row r="45" spans="1:120" ht="15.75" thickBot="1">
      <c r="A45" s="12"/>
      <c r="B45" s="25">
        <v>381</v>
      </c>
      <c r="C45" s="20" t="s">
        <v>47</v>
      </c>
      <c r="D45" s="46">
        <v>170858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170858</v>
      </c>
      <c r="P45" s="47">
        <f t="shared" si="2"/>
        <v>46.227813852813853</v>
      </c>
      <c r="Q45" s="9"/>
    </row>
    <row r="46" spans="1:120" ht="16.5" thickBot="1">
      <c r="A46" s="14" t="s">
        <v>39</v>
      </c>
      <c r="B46" s="23"/>
      <c r="C46" s="22"/>
      <c r="D46" s="15">
        <f t="shared" ref="D46:N46" si="11">SUM(D5,D12,D19,D27,D35,D37,D44)</f>
        <v>4035130</v>
      </c>
      <c r="E46" s="15">
        <f t="shared" si="11"/>
        <v>874335</v>
      </c>
      <c r="F46" s="15">
        <f t="shared" si="11"/>
        <v>0</v>
      </c>
      <c r="G46" s="15">
        <f t="shared" si="11"/>
        <v>0</v>
      </c>
      <c r="H46" s="15">
        <f t="shared" si="11"/>
        <v>0</v>
      </c>
      <c r="I46" s="15">
        <f t="shared" si="11"/>
        <v>1470313</v>
      </c>
      <c r="J46" s="15">
        <f t="shared" si="11"/>
        <v>0</v>
      </c>
      <c r="K46" s="15">
        <f t="shared" si="11"/>
        <v>0</v>
      </c>
      <c r="L46" s="15">
        <f t="shared" si="11"/>
        <v>0</v>
      </c>
      <c r="M46" s="15">
        <f t="shared" si="11"/>
        <v>0</v>
      </c>
      <c r="N46" s="15">
        <f t="shared" si="11"/>
        <v>0</v>
      </c>
      <c r="O46" s="15">
        <f t="shared" si="8"/>
        <v>6379778</v>
      </c>
      <c r="P46" s="38">
        <f t="shared" si="2"/>
        <v>1726.1304112554112</v>
      </c>
      <c r="Q46" s="6"/>
      <c r="R46" s="2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</row>
    <row r="47" spans="1:120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9"/>
    </row>
    <row r="48" spans="1:120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2"/>
      <c r="M48" s="51" t="s">
        <v>126</v>
      </c>
      <c r="N48" s="51"/>
      <c r="O48" s="51"/>
      <c r="P48" s="43">
        <v>3696</v>
      </c>
    </row>
    <row r="49" spans="1:16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4"/>
    </row>
    <row r="50" spans="1:16" ht="15.75" customHeight="1" thickBot="1">
      <c r="A50" s="55" t="s">
        <v>60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7"/>
    </row>
  </sheetData>
  <mergeCells count="10">
    <mergeCell ref="M48:O48"/>
    <mergeCell ref="A49:P49"/>
    <mergeCell ref="A50:P5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48</v>
      </c>
      <c r="B3" s="65"/>
      <c r="C3" s="66"/>
      <c r="D3" s="70" t="s">
        <v>25</v>
      </c>
      <c r="E3" s="71"/>
      <c r="F3" s="71"/>
      <c r="G3" s="71"/>
      <c r="H3" s="72"/>
      <c r="I3" s="70" t="s">
        <v>26</v>
      </c>
      <c r="J3" s="72"/>
      <c r="K3" s="70" t="s">
        <v>28</v>
      </c>
      <c r="L3" s="72"/>
      <c r="M3" s="36"/>
      <c r="N3" s="37"/>
      <c r="O3" s="73" t="s">
        <v>53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2346732</v>
      </c>
      <c r="E5" s="27">
        <f t="shared" si="0"/>
        <v>560356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4" si="1">SUM(D5:M5)</f>
        <v>2907088</v>
      </c>
      <c r="O5" s="33">
        <f t="shared" ref="O5:O43" si="2">(N5/O$45)</f>
        <v>699.15536315536315</v>
      </c>
      <c r="P5" s="6"/>
    </row>
    <row r="6" spans="1:133">
      <c r="A6" s="12"/>
      <c r="B6" s="25">
        <v>311</v>
      </c>
      <c r="C6" s="20" t="s">
        <v>2</v>
      </c>
      <c r="D6" s="46">
        <v>2222434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2222434</v>
      </c>
      <c r="O6" s="47">
        <f t="shared" si="2"/>
        <v>534.49591149591151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52619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52619</v>
      </c>
      <c r="O7" s="47">
        <f t="shared" si="2"/>
        <v>12.654882154882156</v>
      </c>
      <c r="P7" s="9"/>
    </row>
    <row r="8" spans="1:133">
      <c r="A8" s="12"/>
      <c r="B8" s="25">
        <v>312.60000000000002</v>
      </c>
      <c r="C8" s="20" t="s">
        <v>120</v>
      </c>
      <c r="D8" s="46">
        <v>0</v>
      </c>
      <c r="E8" s="46">
        <v>507737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507737</v>
      </c>
      <c r="O8" s="47">
        <f t="shared" si="2"/>
        <v>122.11087061087061</v>
      </c>
      <c r="P8" s="9"/>
    </row>
    <row r="9" spans="1:133">
      <c r="A9" s="12"/>
      <c r="B9" s="25">
        <v>315</v>
      </c>
      <c r="C9" s="20" t="s">
        <v>79</v>
      </c>
      <c r="D9" s="46">
        <v>87329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87329</v>
      </c>
      <c r="O9" s="47">
        <f t="shared" si="2"/>
        <v>21.002645502645503</v>
      </c>
      <c r="P9" s="9"/>
    </row>
    <row r="10" spans="1:133">
      <c r="A10" s="12"/>
      <c r="B10" s="25">
        <v>316</v>
      </c>
      <c r="C10" s="20" t="s">
        <v>80</v>
      </c>
      <c r="D10" s="46">
        <v>36861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36861</v>
      </c>
      <c r="O10" s="47">
        <f t="shared" si="2"/>
        <v>8.8650793650793656</v>
      </c>
      <c r="P10" s="9"/>
    </row>
    <row r="11" spans="1:133">
      <c r="A11" s="12"/>
      <c r="B11" s="25">
        <v>319</v>
      </c>
      <c r="C11" s="20" t="s">
        <v>88</v>
      </c>
      <c r="D11" s="46">
        <v>108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108</v>
      </c>
      <c r="O11" s="47">
        <f t="shared" si="2"/>
        <v>2.5974025974025976E-2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SUM(D13:D18)</f>
        <v>681916</v>
      </c>
      <c r="E12" s="32">
        <f t="shared" si="3"/>
        <v>5793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687709</v>
      </c>
      <c r="O12" s="45">
        <f t="shared" si="2"/>
        <v>165.3941798941799</v>
      </c>
      <c r="P12" s="10"/>
    </row>
    <row r="13" spans="1:133">
      <c r="A13" s="12"/>
      <c r="B13" s="25">
        <v>322</v>
      </c>
      <c r="C13" s="20" t="s">
        <v>0</v>
      </c>
      <c r="D13" s="46">
        <v>203282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203282</v>
      </c>
      <c r="O13" s="47">
        <f t="shared" si="2"/>
        <v>48.889369889369888</v>
      </c>
      <c r="P13" s="9"/>
    </row>
    <row r="14" spans="1:133">
      <c r="A14" s="12"/>
      <c r="B14" s="25">
        <v>323.10000000000002</v>
      </c>
      <c r="C14" s="20" t="s">
        <v>14</v>
      </c>
      <c r="D14" s="46">
        <v>447031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447031</v>
      </c>
      <c r="O14" s="47">
        <f t="shared" si="2"/>
        <v>107.51106301106302</v>
      </c>
      <c r="P14" s="9"/>
    </row>
    <row r="15" spans="1:133">
      <c r="A15" s="12"/>
      <c r="B15" s="25">
        <v>323.39999999999998</v>
      </c>
      <c r="C15" s="20" t="s">
        <v>15</v>
      </c>
      <c r="D15" s="46">
        <v>31603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31603</v>
      </c>
      <c r="O15" s="47">
        <f t="shared" si="2"/>
        <v>7.6005291005291005</v>
      </c>
      <c r="P15" s="9"/>
    </row>
    <row r="16" spans="1:133">
      <c r="A16" s="12"/>
      <c r="B16" s="25">
        <v>324.20999999999998</v>
      </c>
      <c r="C16" s="20" t="s">
        <v>116</v>
      </c>
      <c r="D16" s="46">
        <v>0</v>
      </c>
      <c r="E16" s="46">
        <v>1500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1500</v>
      </c>
      <c r="O16" s="47">
        <f t="shared" si="2"/>
        <v>0.36075036075036077</v>
      </c>
      <c r="P16" s="9"/>
    </row>
    <row r="17" spans="1:16">
      <c r="A17" s="12"/>
      <c r="B17" s="25">
        <v>324.31</v>
      </c>
      <c r="C17" s="20" t="s">
        <v>89</v>
      </c>
      <c r="D17" s="46">
        <v>0</v>
      </c>
      <c r="E17" s="46">
        <v>2793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2793</v>
      </c>
      <c r="O17" s="47">
        <f t="shared" si="2"/>
        <v>0.67171717171717171</v>
      </c>
      <c r="P17" s="9"/>
    </row>
    <row r="18" spans="1:16">
      <c r="A18" s="12"/>
      <c r="B18" s="25">
        <v>324.61</v>
      </c>
      <c r="C18" s="20" t="s">
        <v>91</v>
      </c>
      <c r="D18" s="46">
        <v>0</v>
      </c>
      <c r="E18" s="46">
        <v>1500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1500</v>
      </c>
      <c r="O18" s="47">
        <f t="shared" si="2"/>
        <v>0.36075036075036077</v>
      </c>
      <c r="P18" s="9"/>
    </row>
    <row r="19" spans="1:16" ht="15.75">
      <c r="A19" s="29" t="s">
        <v>18</v>
      </c>
      <c r="B19" s="30"/>
      <c r="C19" s="31"/>
      <c r="D19" s="32">
        <f t="shared" ref="D19:M19" si="4">SUM(D20:D25)</f>
        <v>384999</v>
      </c>
      <c r="E19" s="32">
        <f t="shared" si="4"/>
        <v>521002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16286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922287</v>
      </c>
      <c r="O19" s="45">
        <f t="shared" si="2"/>
        <v>221.81024531024531</v>
      </c>
      <c r="P19" s="10"/>
    </row>
    <row r="20" spans="1:16">
      <c r="A20" s="12"/>
      <c r="B20" s="25">
        <v>331.34</v>
      </c>
      <c r="C20" s="20" t="s">
        <v>117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9467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9467</v>
      </c>
      <c r="O20" s="47">
        <f t="shared" si="2"/>
        <v>2.2768157768157766</v>
      </c>
      <c r="P20" s="9"/>
    </row>
    <row r="21" spans="1:16">
      <c r="A21" s="12"/>
      <c r="B21" s="25">
        <v>331.39</v>
      </c>
      <c r="C21" s="20" t="s">
        <v>121</v>
      </c>
      <c r="D21" s="46">
        <v>0</v>
      </c>
      <c r="E21" s="46">
        <v>52015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52015</v>
      </c>
      <c r="O21" s="47">
        <f t="shared" si="2"/>
        <v>12.50962000962001</v>
      </c>
      <c r="P21" s="9"/>
    </row>
    <row r="22" spans="1:16">
      <c r="A22" s="12"/>
      <c r="B22" s="25">
        <v>334.34</v>
      </c>
      <c r="C22" s="20" t="s">
        <v>100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6819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6819</v>
      </c>
      <c r="O22" s="47">
        <f t="shared" si="2"/>
        <v>1.6399711399711401</v>
      </c>
      <c r="P22" s="9"/>
    </row>
    <row r="23" spans="1:16">
      <c r="A23" s="12"/>
      <c r="B23" s="25">
        <v>335.12</v>
      </c>
      <c r="C23" s="20" t="s">
        <v>82</v>
      </c>
      <c r="D23" s="46">
        <v>109824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109824</v>
      </c>
      <c r="O23" s="47">
        <f t="shared" si="2"/>
        <v>26.412698412698411</v>
      </c>
      <c r="P23" s="9"/>
    </row>
    <row r="24" spans="1:16">
      <c r="A24" s="12"/>
      <c r="B24" s="25">
        <v>335.18</v>
      </c>
      <c r="C24" s="20" t="s">
        <v>101</v>
      </c>
      <c r="D24" s="46">
        <v>275175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275175</v>
      </c>
      <c r="O24" s="47">
        <f t="shared" si="2"/>
        <v>66.179653679653683</v>
      </c>
      <c r="P24" s="9"/>
    </row>
    <row r="25" spans="1:16">
      <c r="A25" s="12"/>
      <c r="B25" s="25">
        <v>337.3</v>
      </c>
      <c r="C25" s="20" t="s">
        <v>75</v>
      </c>
      <c r="D25" s="46">
        <v>0</v>
      </c>
      <c r="E25" s="46">
        <v>468987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468987</v>
      </c>
      <c r="O25" s="47">
        <f t="shared" si="2"/>
        <v>112.79148629148629</v>
      </c>
      <c r="P25" s="9"/>
    </row>
    <row r="26" spans="1:16" ht="15.75">
      <c r="A26" s="29" t="s">
        <v>29</v>
      </c>
      <c r="B26" s="30"/>
      <c r="C26" s="31"/>
      <c r="D26" s="32">
        <f t="shared" ref="D26:M26" si="5">SUM(D27:D30)</f>
        <v>139354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1412679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1552033</v>
      </c>
      <c r="O26" s="45">
        <f t="shared" si="2"/>
        <v>373.26430976430976</v>
      </c>
      <c r="P26" s="10"/>
    </row>
    <row r="27" spans="1:16">
      <c r="A27" s="12"/>
      <c r="B27" s="25">
        <v>343.4</v>
      </c>
      <c r="C27" s="20" t="s">
        <v>33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1412679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1412679</v>
      </c>
      <c r="O27" s="47">
        <f t="shared" si="2"/>
        <v>339.74963924963924</v>
      </c>
      <c r="P27" s="9"/>
    </row>
    <row r="28" spans="1:16">
      <c r="A28" s="12"/>
      <c r="B28" s="25">
        <v>344.5</v>
      </c>
      <c r="C28" s="20" t="s">
        <v>84</v>
      </c>
      <c r="D28" s="46">
        <v>136962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136962</v>
      </c>
      <c r="O28" s="47">
        <f t="shared" si="2"/>
        <v>32.939393939393938</v>
      </c>
      <c r="P28" s="9"/>
    </row>
    <row r="29" spans="1:16">
      <c r="A29" s="12"/>
      <c r="B29" s="25">
        <v>347.1</v>
      </c>
      <c r="C29" s="20" t="s">
        <v>37</v>
      </c>
      <c r="D29" s="46">
        <v>2327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2327</v>
      </c>
      <c r="O29" s="47">
        <f t="shared" si="2"/>
        <v>0.55964405964405961</v>
      </c>
      <c r="P29" s="9"/>
    </row>
    <row r="30" spans="1:16">
      <c r="A30" s="12"/>
      <c r="B30" s="25">
        <v>347.2</v>
      </c>
      <c r="C30" s="20" t="s">
        <v>38</v>
      </c>
      <c r="D30" s="46">
        <v>65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65</v>
      </c>
      <c r="O30" s="47">
        <f t="shared" si="2"/>
        <v>1.5632515632515633E-2</v>
      </c>
      <c r="P30" s="9"/>
    </row>
    <row r="31" spans="1:16" ht="15.75">
      <c r="A31" s="29" t="s">
        <v>30</v>
      </c>
      <c r="B31" s="30"/>
      <c r="C31" s="31"/>
      <c r="D31" s="32">
        <f t="shared" ref="D31:M31" si="6">SUM(D32:D32)</f>
        <v>19322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1"/>
        <v>19322</v>
      </c>
      <c r="O31" s="45">
        <f t="shared" si="2"/>
        <v>4.6469456469456469</v>
      </c>
      <c r="P31" s="10"/>
    </row>
    <row r="32" spans="1:16">
      <c r="A32" s="13"/>
      <c r="B32" s="39">
        <v>351.9</v>
      </c>
      <c r="C32" s="21" t="s">
        <v>103</v>
      </c>
      <c r="D32" s="46">
        <v>19322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19322</v>
      </c>
      <c r="O32" s="47">
        <f t="shared" si="2"/>
        <v>4.6469456469456469</v>
      </c>
      <c r="P32" s="9"/>
    </row>
    <row r="33" spans="1:119" ht="15.75">
      <c r="A33" s="29" t="s">
        <v>3</v>
      </c>
      <c r="B33" s="30"/>
      <c r="C33" s="31"/>
      <c r="D33" s="32">
        <f t="shared" ref="D33:M33" si="7">SUM(D34:D40)</f>
        <v>120809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53778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1"/>
        <v>174587</v>
      </c>
      <c r="O33" s="45">
        <f t="shared" si="2"/>
        <v>41.988215488215488</v>
      </c>
      <c r="P33" s="10"/>
    </row>
    <row r="34" spans="1:119">
      <c r="A34" s="12"/>
      <c r="B34" s="25">
        <v>361.1</v>
      </c>
      <c r="C34" s="20" t="s">
        <v>42</v>
      </c>
      <c r="D34" s="46">
        <v>77922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77922</v>
      </c>
      <c r="O34" s="47">
        <f t="shared" si="2"/>
        <v>18.740259740259742</v>
      </c>
      <c r="P34" s="9"/>
    </row>
    <row r="35" spans="1:119">
      <c r="A35" s="12"/>
      <c r="B35" s="25">
        <v>362</v>
      </c>
      <c r="C35" s="20" t="s">
        <v>43</v>
      </c>
      <c r="D35" s="46">
        <v>1662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8">SUM(D35:M35)</f>
        <v>1662</v>
      </c>
      <c r="O35" s="47">
        <f t="shared" si="2"/>
        <v>0.39971139971139968</v>
      </c>
      <c r="P35" s="9"/>
    </row>
    <row r="36" spans="1:119">
      <c r="A36" s="12"/>
      <c r="B36" s="25">
        <v>364</v>
      </c>
      <c r="C36" s="20" t="s">
        <v>94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-5844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-5844</v>
      </c>
      <c r="O36" s="47">
        <f t="shared" si="2"/>
        <v>-1.4054834054834056</v>
      </c>
      <c r="P36" s="9"/>
    </row>
    <row r="37" spans="1:119">
      <c r="A37" s="12"/>
      <c r="B37" s="25">
        <v>365</v>
      </c>
      <c r="C37" s="20" t="s">
        <v>95</v>
      </c>
      <c r="D37" s="46">
        <v>220</v>
      </c>
      <c r="E37" s="46">
        <v>0</v>
      </c>
      <c r="F37" s="46">
        <v>0</v>
      </c>
      <c r="G37" s="46">
        <v>0</v>
      </c>
      <c r="H37" s="46">
        <v>0</v>
      </c>
      <c r="I37" s="46">
        <v>59622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59842</v>
      </c>
      <c r="O37" s="47">
        <f t="shared" si="2"/>
        <v>14.392015392015391</v>
      </c>
      <c r="P37" s="9"/>
    </row>
    <row r="38" spans="1:119">
      <c r="A38" s="12"/>
      <c r="B38" s="25">
        <v>366</v>
      </c>
      <c r="C38" s="20" t="s">
        <v>45</v>
      </c>
      <c r="D38" s="46">
        <v>780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780</v>
      </c>
      <c r="O38" s="47">
        <f t="shared" si="2"/>
        <v>0.18759018759018758</v>
      </c>
      <c r="P38" s="9"/>
    </row>
    <row r="39" spans="1:119">
      <c r="A39" s="12"/>
      <c r="B39" s="25">
        <v>369.3</v>
      </c>
      <c r="C39" s="20" t="s">
        <v>96</v>
      </c>
      <c r="D39" s="46">
        <v>8598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8598</v>
      </c>
      <c r="O39" s="47">
        <f t="shared" si="2"/>
        <v>2.0678210678210678</v>
      </c>
      <c r="P39" s="9"/>
    </row>
    <row r="40" spans="1:119">
      <c r="A40" s="12"/>
      <c r="B40" s="25">
        <v>369.9</v>
      </c>
      <c r="C40" s="20" t="s">
        <v>46</v>
      </c>
      <c r="D40" s="46">
        <v>31627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31627</v>
      </c>
      <c r="O40" s="47">
        <f t="shared" si="2"/>
        <v>7.6063011063011059</v>
      </c>
      <c r="P40" s="9"/>
    </row>
    <row r="41" spans="1:119" ht="15.75">
      <c r="A41" s="29" t="s">
        <v>31</v>
      </c>
      <c r="B41" s="30"/>
      <c r="C41" s="31"/>
      <c r="D41" s="32">
        <f t="shared" ref="D41:M41" si="9">SUM(D42:D42)</f>
        <v>143380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143380</v>
      </c>
      <c r="O41" s="45">
        <f t="shared" si="2"/>
        <v>34.482924482924481</v>
      </c>
      <c r="P41" s="9"/>
    </row>
    <row r="42" spans="1:119" ht="15.75" thickBot="1">
      <c r="A42" s="12"/>
      <c r="B42" s="25">
        <v>381</v>
      </c>
      <c r="C42" s="20" t="s">
        <v>47</v>
      </c>
      <c r="D42" s="46">
        <v>143380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143380</v>
      </c>
      <c r="O42" s="47">
        <f t="shared" si="2"/>
        <v>34.482924482924481</v>
      </c>
      <c r="P42" s="9"/>
    </row>
    <row r="43" spans="1:119" ht="16.5" thickBot="1">
      <c r="A43" s="14" t="s">
        <v>39</v>
      </c>
      <c r="B43" s="23"/>
      <c r="C43" s="22"/>
      <c r="D43" s="15">
        <f t="shared" ref="D43:M43" si="10">SUM(D5,D12,D19,D26,D31,D33,D41)</f>
        <v>3836512</v>
      </c>
      <c r="E43" s="15">
        <f t="shared" si="10"/>
        <v>1087151</v>
      </c>
      <c r="F43" s="15">
        <f t="shared" si="10"/>
        <v>0</v>
      </c>
      <c r="G43" s="15">
        <f t="shared" si="10"/>
        <v>0</v>
      </c>
      <c r="H43" s="15">
        <f t="shared" si="10"/>
        <v>0</v>
      </c>
      <c r="I43" s="15">
        <f t="shared" si="10"/>
        <v>1482743</v>
      </c>
      <c r="J43" s="15">
        <f t="shared" si="10"/>
        <v>0</v>
      </c>
      <c r="K43" s="15">
        <f t="shared" si="10"/>
        <v>0</v>
      </c>
      <c r="L43" s="15">
        <f t="shared" si="10"/>
        <v>0</v>
      </c>
      <c r="M43" s="15">
        <f t="shared" si="10"/>
        <v>0</v>
      </c>
      <c r="N43" s="15">
        <f>SUM(D43:M43)</f>
        <v>6406406</v>
      </c>
      <c r="O43" s="38">
        <f t="shared" si="2"/>
        <v>1540.7421837421837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51" t="s">
        <v>122</v>
      </c>
      <c r="M45" s="51"/>
      <c r="N45" s="51"/>
      <c r="O45" s="43">
        <v>4158</v>
      </c>
    </row>
    <row r="46" spans="1:119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  <row r="47" spans="1:119" ht="15.75" customHeight="1" thickBot="1">
      <c r="A47" s="55" t="s">
        <v>60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7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48</v>
      </c>
      <c r="B3" s="65"/>
      <c r="C3" s="66"/>
      <c r="D3" s="70" t="s">
        <v>25</v>
      </c>
      <c r="E3" s="71"/>
      <c r="F3" s="71"/>
      <c r="G3" s="71"/>
      <c r="H3" s="72"/>
      <c r="I3" s="70" t="s">
        <v>26</v>
      </c>
      <c r="J3" s="72"/>
      <c r="K3" s="70" t="s">
        <v>28</v>
      </c>
      <c r="L3" s="72"/>
      <c r="M3" s="36"/>
      <c r="N3" s="37"/>
      <c r="O3" s="73" t="s">
        <v>53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2210653</v>
      </c>
      <c r="E5" s="27">
        <f t="shared" si="0"/>
        <v>644421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3" si="1">SUM(D5:M5)</f>
        <v>2855074</v>
      </c>
      <c r="O5" s="33">
        <f t="shared" ref="O5:O43" si="2">(N5/O$45)</f>
        <v>644.19539711191339</v>
      </c>
      <c r="P5" s="6"/>
    </row>
    <row r="6" spans="1:133">
      <c r="A6" s="12"/>
      <c r="B6" s="25">
        <v>311</v>
      </c>
      <c r="C6" s="20" t="s">
        <v>2</v>
      </c>
      <c r="D6" s="46">
        <v>2084008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2084008</v>
      </c>
      <c r="O6" s="47">
        <f t="shared" si="2"/>
        <v>470.21841155234659</v>
      </c>
      <c r="P6" s="9"/>
    </row>
    <row r="7" spans="1:133">
      <c r="A7" s="12"/>
      <c r="B7" s="25">
        <v>312.10000000000002</v>
      </c>
      <c r="C7" s="20" t="s">
        <v>87</v>
      </c>
      <c r="D7" s="46">
        <v>0</v>
      </c>
      <c r="E7" s="46">
        <v>586002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586002</v>
      </c>
      <c r="O7" s="47">
        <f t="shared" si="2"/>
        <v>132.2206678700361</v>
      </c>
      <c r="P7" s="9"/>
    </row>
    <row r="8" spans="1:133">
      <c r="A8" s="12"/>
      <c r="B8" s="25">
        <v>312.41000000000003</v>
      </c>
      <c r="C8" s="20" t="s">
        <v>10</v>
      </c>
      <c r="D8" s="46">
        <v>0</v>
      </c>
      <c r="E8" s="46">
        <v>58419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58419</v>
      </c>
      <c r="O8" s="47">
        <f t="shared" si="2"/>
        <v>13.181182310469314</v>
      </c>
      <c r="P8" s="9"/>
    </row>
    <row r="9" spans="1:133">
      <c r="A9" s="12"/>
      <c r="B9" s="25">
        <v>315</v>
      </c>
      <c r="C9" s="20" t="s">
        <v>79</v>
      </c>
      <c r="D9" s="46">
        <v>88165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88165</v>
      </c>
      <c r="O9" s="47">
        <f t="shared" si="2"/>
        <v>19.892824909747294</v>
      </c>
      <c r="P9" s="9"/>
    </row>
    <row r="10" spans="1:133">
      <c r="A10" s="12"/>
      <c r="B10" s="25">
        <v>316</v>
      </c>
      <c r="C10" s="20" t="s">
        <v>80</v>
      </c>
      <c r="D10" s="46">
        <v>38243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38243</v>
      </c>
      <c r="O10" s="47">
        <f t="shared" si="2"/>
        <v>8.6288357400722013</v>
      </c>
      <c r="P10" s="9"/>
    </row>
    <row r="11" spans="1:133">
      <c r="A11" s="12"/>
      <c r="B11" s="25">
        <v>319</v>
      </c>
      <c r="C11" s="20" t="s">
        <v>88</v>
      </c>
      <c r="D11" s="46">
        <v>237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237</v>
      </c>
      <c r="O11" s="47">
        <f t="shared" si="2"/>
        <v>5.3474729241877253E-2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SUM(D13:D18)</f>
        <v>881957</v>
      </c>
      <c r="E12" s="32">
        <f t="shared" si="3"/>
        <v>11689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893646</v>
      </c>
      <c r="O12" s="45">
        <f t="shared" si="2"/>
        <v>201.63492779783394</v>
      </c>
      <c r="P12" s="10"/>
    </row>
    <row r="13" spans="1:133">
      <c r="A13" s="12"/>
      <c r="B13" s="25">
        <v>322</v>
      </c>
      <c r="C13" s="20" t="s">
        <v>0</v>
      </c>
      <c r="D13" s="46">
        <v>391341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391341</v>
      </c>
      <c r="O13" s="47">
        <f t="shared" si="2"/>
        <v>88.298962093862812</v>
      </c>
      <c r="P13" s="9"/>
    </row>
    <row r="14" spans="1:133">
      <c r="A14" s="12"/>
      <c r="B14" s="25">
        <v>323.10000000000002</v>
      </c>
      <c r="C14" s="20" t="s">
        <v>14</v>
      </c>
      <c r="D14" s="46">
        <v>459150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459150</v>
      </c>
      <c r="O14" s="47">
        <f t="shared" si="2"/>
        <v>103.59882671480145</v>
      </c>
      <c r="P14" s="9"/>
    </row>
    <row r="15" spans="1:133">
      <c r="A15" s="12"/>
      <c r="B15" s="25">
        <v>323.39999999999998</v>
      </c>
      <c r="C15" s="20" t="s">
        <v>15</v>
      </c>
      <c r="D15" s="46">
        <v>31466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31466</v>
      </c>
      <c r="O15" s="47">
        <f t="shared" si="2"/>
        <v>7.099729241877256</v>
      </c>
      <c r="P15" s="9"/>
    </row>
    <row r="16" spans="1:133">
      <c r="A16" s="12"/>
      <c r="B16" s="25">
        <v>324.20999999999998</v>
      </c>
      <c r="C16" s="20" t="s">
        <v>116</v>
      </c>
      <c r="D16" s="46">
        <v>0</v>
      </c>
      <c r="E16" s="46">
        <v>3500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3500</v>
      </c>
      <c r="O16" s="47">
        <f t="shared" si="2"/>
        <v>0.78971119133574008</v>
      </c>
      <c r="P16" s="9"/>
    </row>
    <row r="17" spans="1:16">
      <c r="A17" s="12"/>
      <c r="B17" s="25">
        <v>324.31</v>
      </c>
      <c r="C17" s="20" t="s">
        <v>89</v>
      </c>
      <c r="D17" s="46">
        <v>0</v>
      </c>
      <c r="E17" s="46">
        <v>4689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4689</v>
      </c>
      <c r="O17" s="47">
        <f t="shared" si="2"/>
        <v>1.0579873646209386</v>
      </c>
      <c r="P17" s="9"/>
    </row>
    <row r="18" spans="1:16">
      <c r="A18" s="12"/>
      <c r="B18" s="25">
        <v>324.61</v>
      </c>
      <c r="C18" s="20" t="s">
        <v>91</v>
      </c>
      <c r="D18" s="46">
        <v>0</v>
      </c>
      <c r="E18" s="46">
        <v>3500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3500</v>
      </c>
      <c r="O18" s="47">
        <f t="shared" si="2"/>
        <v>0.78971119133574008</v>
      </c>
      <c r="P18" s="9"/>
    </row>
    <row r="19" spans="1:16" ht="15.75">
      <c r="A19" s="29" t="s">
        <v>18</v>
      </c>
      <c r="B19" s="30"/>
      <c r="C19" s="31"/>
      <c r="D19" s="32">
        <f t="shared" ref="D19:M19" si="4">SUM(D20:D26)</f>
        <v>476193</v>
      </c>
      <c r="E19" s="32">
        <f t="shared" si="4"/>
        <v>2028104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166019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2670316</v>
      </c>
      <c r="O19" s="45">
        <f t="shared" si="2"/>
        <v>602.50812274368229</v>
      </c>
      <c r="P19" s="10"/>
    </row>
    <row r="20" spans="1:16">
      <c r="A20" s="12"/>
      <c r="B20" s="25">
        <v>331.1</v>
      </c>
      <c r="C20" s="20" t="s">
        <v>109</v>
      </c>
      <c r="D20" s="46">
        <v>64410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64410</v>
      </c>
      <c r="O20" s="47">
        <f t="shared" si="2"/>
        <v>14.532942238267148</v>
      </c>
      <c r="P20" s="9"/>
    </row>
    <row r="21" spans="1:16">
      <c r="A21" s="12"/>
      <c r="B21" s="25">
        <v>331.34</v>
      </c>
      <c r="C21" s="20" t="s">
        <v>117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150543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150543</v>
      </c>
      <c r="O21" s="47">
        <f t="shared" si="2"/>
        <v>33.967283393501802</v>
      </c>
      <c r="P21" s="9"/>
    </row>
    <row r="22" spans="1:16">
      <c r="A22" s="12"/>
      <c r="B22" s="25">
        <v>334.1</v>
      </c>
      <c r="C22" s="20" t="s">
        <v>62</v>
      </c>
      <c r="D22" s="46">
        <v>5489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5489</v>
      </c>
      <c r="O22" s="47">
        <f t="shared" si="2"/>
        <v>1.2384927797833936</v>
      </c>
      <c r="P22" s="9"/>
    </row>
    <row r="23" spans="1:16">
      <c r="A23" s="12"/>
      <c r="B23" s="25">
        <v>334.34</v>
      </c>
      <c r="C23" s="20" t="s">
        <v>100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15476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15476</v>
      </c>
      <c r="O23" s="47">
        <f t="shared" si="2"/>
        <v>3.4918772563176894</v>
      </c>
      <c r="P23" s="9"/>
    </row>
    <row r="24" spans="1:16">
      <c r="A24" s="12"/>
      <c r="B24" s="25">
        <v>335.12</v>
      </c>
      <c r="C24" s="20" t="s">
        <v>82</v>
      </c>
      <c r="D24" s="46">
        <v>116410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116410</v>
      </c>
      <c r="O24" s="47">
        <f t="shared" si="2"/>
        <v>26.265794223826713</v>
      </c>
      <c r="P24" s="9"/>
    </row>
    <row r="25" spans="1:16">
      <c r="A25" s="12"/>
      <c r="B25" s="25">
        <v>335.18</v>
      </c>
      <c r="C25" s="20" t="s">
        <v>101</v>
      </c>
      <c r="D25" s="46">
        <v>289884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289884</v>
      </c>
      <c r="O25" s="47">
        <f t="shared" si="2"/>
        <v>65.407039711191331</v>
      </c>
      <c r="P25" s="9"/>
    </row>
    <row r="26" spans="1:16">
      <c r="A26" s="12"/>
      <c r="B26" s="25">
        <v>337.3</v>
      </c>
      <c r="C26" s="20" t="s">
        <v>75</v>
      </c>
      <c r="D26" s="46">
        <v>0</v>
      </c>
      <c r="E26" s="46">
        <v>2028104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2028104</v>
      </c>
      <c r="O26" s="47">
        <f t="shared" si="2"/>
        <v>457.60469314079421</v>
      </c>
      <c r="P26" s="9"/>
    </row>
    <row r="27" spans="1:16" ht="15.75">
      <c r="A27" s="29" t="s">
        <v>29</v>
      </c>
      <c r="B27" s="30"/>
      <c r="C27" s="31"/>
      <c r="D27" s="32">
        <f t="shared" ref="D27:M27" si="5">SUM(D28:D31)</f>
        <v>129734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1374647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1"/>
        <v>1504381</v>
      </c>
      <c r="O27" s="45">
        <f t="shared" si="2"/>
        <v>339.43614620938627</v>
      </c>
      <c r="P27" s="10"/>
    </row>
    <row r="28" spans="1:16">
      <c r="A28" s="12"/>
      <c r="B28" s="25">
        <v>343.4</v>
      </c>
      <c r="C28" s="20" t="s">
        <v>33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1374647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1374647</v>
      </c>
      <c r="O28" s="47">
        <f t="shared" si="2"/>
        <v>310.16403429602889</v>
      </c>
      <c r="P28" s="9"/>
    </row>
    <row r="29" spans="1:16">
      <c r="A29" s="12"/>
      <c r="B29" s="25">
        <v>344.5</v>
      </c>
      <c r="C29" s="20" t="s">
        <v>84</v>
      </c>
      <c r="D29" s="46">
        <v>126393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126393</v>
      </c>
      <c r="O29" s="47">
        <f t="shared" si="2"/>
        <v>28.518276173285198</v>
      </c>
      <c r="P29" s="9"/>
    </row>
    <row r="30" spans="1:16">
      <c r="A30" s="12"/>
      <c r="B30" s="25">
        <v>347.1</v>
      </c>
      <c r="C30" s="20" t="s">
        <v>37</v>
      </c>
      <c r="D30" s="46">
        <v>3271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3271</v>
      </c>
      <c r="O30" s="47">
        <f t="shared" si="2"/>
        <v>0.73804151624548742</v>
      </c>
      <c r="P30" s="9"/>
    </row>
    <row r="31" spans="1:16">
      <c r="A31" s="12"/>
      <c r="B31" s="25">
        <v>347.2</v>
      </c>
      <c r="C31" s="20" t="s">
        <v>38</v>
      </c>
      <c r="D31" s="46">
        <v>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70</v>
      </c>
      <c r="O31" s="47">
        <f t="shared" si="2"/>
        <v>1.57942238267148E-2</v>
      </c>
      <c r="P31" s="9"/>
    </row>
    <row r="32" spans="1:16" ht="15.75">
      <c r="A32" s="29" t="s">
        <v>30</v>
      </c>
      <c r="B32" s="30"/>
      <c r="C32" s="31"/>
      <c r="D32" s="32">
        <f t="shared" ref="D32:M32" si="6">SUM(D33:D33)</f>
        <v>12268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1"/>
        <v>12268</v>
      </c>
      <c r="O32" s="45">
        <f t="shared" si="2"/>
        <v>2.7680505415162453</v>
      </c>
      <c r="P32" s="10"/>
    </row>
    <row r="33" spans="1:119">
      <c r="A33" s="13"/>
      <c r="B33" s="39">
        <v>351.9</v>
      </c>
      <c r="C33" s="21" t="s">
        <v>103</v>
      </c>
      <c r="D33" s="46">
        <v>12268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12268</v>
      </c>
      <c r="O33" s="47">
        <f t="shared" si="2"/>
        <v>2.7680505415162453</v>
      </c>
      <c r="P33" s="9"/>
    </row>
    <row r="34" spans="1:119" ht="15.75">
      <c r="A34" s="29" t="s">
        <v>3</v>
      </c>
      <c r="B34" s="30"/>
      <c r="C34" s="31"/>
      <c r="D34" s="32">
        <f t="shared" ref="D34:M34" si="7">SUM(D35:D40)</f>
        <v>174175</v>
      </c>
      <c r="E34" s="32">
        <f t="shared" si="7"/>
        <v>50000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1"/>
        <v>224175</v>
      </c>
      <c r="O34" s="45">
        <f t="shared" si="2"/>
        <v>50.58100180505415</v>
      </c>
      <c r="P34" s="10"/>
    </row>
    <row r="35" spans="1:119">
      <c r="A35" s="12"/>
      <c r="B35" s="25">
        <v>361.1</v>
      </c>
      <c r="C35" s="20" t="s">
        <v>42</v>
      </c>
      <c r="D35" s="46">
        <v>93095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93095</v>
      </c>
      <c r="O35" s="47">
        <f t="shared" si="2"/>
        <v>21.005189530685922</v>
      </c>
      <c r="P35" s="9"/>
    </row>
    <row r="36" spans="1:119">
      <c r="A36" s="12"/>
      <c r="B36" s="25">
        <v>362</v>
      </c>
      <c r="C36" s="20" t="s">
        <v>43</v>
      </c>
      <c r="D36" s="46">
        <v>3076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3076</v>
      </c>
      <c r="O36" s="47">
        <f t="shared" si="2"/>
        <v>0.69404332129963897</v>
      </c>
      <c r="P36" s="9"/>
    </row>
    <row r="37" spans="1:119">
      <c r="A37" s="12"/>
      <c r="B37" s="25">
        <v>365</v>
      </c>
      <c r="C37" s="20" t="s">
        <v>95</v>
      </c>
      <c r="D37" s="46">
        <v>6568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6568</v>
      </c>
      <c r="O37" s="47">
        <f t="shared" si="2"/>
        <v>1.4819494584837545</v>
      </c>
      <c r="P37" s="9"/>
    </row>
    <row r="38" spans="1:119">
      <c r="A38" s="12"/>
      <c r="B38" s="25">
        <v>366</v>
      </c>
      <c r="C38" s="20" t="s">
        <v>45</v>
      </c>
      <c r="D38" s="46">
        <v>20339</v>
      </c>
      <c r="E38" s="46">
        <v>50000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70339</v>
      </c>
      <c r="O38" s="47">
        <f t="shared" si="2"/>
        <v>15.870712996389893</v>
      </c>
      <c r="P38" s="9"/>
    </row>
    <row r="39" spans="1:119">
      <c r="A39" s="12"/>
      <c r="B39" s="25">
        <v>369.3</v>
      </c>
      <c r="C39" s="20" t="s">
        <v>96</v>
      </c>
      <c r="D39" s="46">
        <v>13091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13091</v>
      </c>
      <c r="O39" s="47">
        <f t="shared" si="2"/>
        <v>2.9537454873646207</v>
      </c>
      <c r="P39" s="9"/>
    </row>
    <row r="40" spans="1:119">
      <c r="A40" s="12"/>
      <c r="B40" s="25">
        <v>369.9</v>
      </c>
      <c r="C40" s="20" t="s">
        <v>46</v>
      </c>
      <c r="D40" s="46">
        <v>38006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"/>
        <v>38006</v>
      </c>
      <c r="O40" s="47">
        <f t="shared" si="2"/>
        <v>8.5753610108303242</v>
      </c>
      <c r="P40" s="9"/>
    </row>
    <row r="41" spans="1:119" ht="15.75">
      <c r="A41" s="29" t="s">
        <v>31</v>
      </c>
      <c r="B41" s="30"/>
      <c r="C41" s="31"/>
      <c r="D41" s="32">
        <f t="shared" ref="D41:M41" si="8">SUM(D42:D42)</f>
        <v>180736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si="1"/>
        <v>180736</v>
      </c>
      <c r="O41" s="45">
        <f t="shared" si="2"/>
        <v>40.779783393501802</v>
      </c>
      <c r="P41" s="9"/>
    </row>
    <row r="42" spans="1:119" ht="15.75" thickBot="1">
      <c r="A42" s="12"/>
      <c r="B42" s="25">
        <v>381</v>
      </c>
      <c r="C42" s="20" t="s">
        <v>47</v>
      </c>
      <c r="D42" s="46">
        <v>180736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"/>
        <v>180736</v>
      </c>
      <c r="O42" s="47">
        <f t="shared" si="2"/>
        <v>40.779783393501802</v>
      </c>
      <c r="P42" s="9"/>
    </row>
    <row r="43" spans="1:119" ht="16.5" thickBot="1">
      <c r="A43" s="14" t="s">
        <v>39</v>
      </c>
      <c r="B43" s="23"/>
      <c r="C43" s="22"/>
      <c r="D43" s="15">
        <f t="shared" ref="D43:M43" si="9">SUM(D5,D12,D19,D27,D32,D34,D41)</f>
        <v>4065716</v>
      </c>
      <c r="E43" s="15">
        <f t="shared" si="9"/>
        <v>2734214</v>
      </c>
      <c r="F43" s="15">
        <f t="shared" si="9"/>
        <v>0</v>
      </c>
      <c r="G43" s="15">
        <f t="shared" si="9"/>
        <v>0</v>
      </c>
      <c r="H43" s="15">
        <f t="shared" si="9"/>
        <v>0</v>
      </c>
      <c r="I43" s="15">
        <f t="shared" si="9"/>
        <v>1540666</v>
      </c>
      <c r="J43" s="15">
        <f t="shared" si="9"/>
        <v>0</v>
      </c>
      <c r="K43" s="15">
        <f t="shared" si="9"/>
        <v>0</v>
      </c>
      <c r="L43" s="15">
        <f t="shared" si="9"/>
        <v>0</v>
      </c>
      <c r="M43" s="15">
        <f t="shared" si="9"/>
        <v>0</v>
      </c>
      <c r="N43" s="15">
        <f t="shared" si="1"/>
        <v>8340596</v>
      </c>
      <c r="O43" s="38">
        <f t="shared" si="2"/>
        <v>1881.9034296028881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51" t="s">
        <v>118</v>
      </c>
      <c r="M45" s="51"/>
      <c r="N45" s="51"/>
      <c r="O45" s="43">
        <v>4432</v>
      </c>
    </row>
    <row r="46" spans="1:119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  <row r="47" spans="1:119" ht="15.75" customHeight="1" thickBot="1">
      <c r="A47" s="55" t="s">
        <v>60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7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48</v>
      </c>
      <c r="B3" s="65"/>
      <c r="C3" s="66"/>
      <c r="D3" s="70" t="s">
        <v>25</v>
      </c>
      <c r="E3" s="71"/>
      <c r="F3" s="71"/>
      <c r="G3" s="71"/>
      <c r="H3" s="72"/>
      <c r="I3" s="70" t="s">
        <v>26</v>
      </c>
      <c r="J3" s="72"/>
      <c r="K3" s="70" t="s">
        <v>28</v>
      </c>
      <c r="L3" s="72"/>
      <c r="M3" s="36"/>
      <c r="N3" s="37"/>
      <c r="O3" s="73" t="s">
        <v>53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2195416</v>
      </c>
      <c r="E5" s="27">
        <f t="shared" si="0"/>
        <v>617693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2813109</v>
      </c>
      <c r="O5" s="33">
        <f t="shared" ref="O5:O41" si="1">(N5/O$43)</f>
        <v>635.01331828442437</v>
      </c>
      <c r="P5" s="6"/>
    </row>
    <row r="6" spans="1:133">
      <c r="A6" s="12"/>
      <c r="B6" s="25">
        <v>311</v>
      </c>
      <c r="C6" s="20" t="s">
        <v>2</v>
      </c>
      <c r="D6" s="46">
        <v>2033059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2033059</v>
      </c>
      <c r="O6" s="47">
        <f t="shared" si="1"/>
        <v>458.92979683972914</v>
      </c>
      <c r="P6" s="9"/>
    </row>
    <row r="7" spans="1:133">
      <c r="A7" s="12"/>
      <c r="B7" s="25">
        <v>312.10000000000002</v>
      </c>
      <c r="C7" s="20" t="s">
        <v>87</v>
      </c>
      <c r="D7" s="46">
        <v>0</v>
      </c>
      <c r="E7" s="46">
        <v>554362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554362</v>
      </c>
      <c r="O7" s="47">
        <f t="shared" si="1"/>
        <v>125.13814898419865</v>
      </c>
      <c r="P7" s="9"/>
    </row>
    <row r="8" spans="1:133">
      <c r="A8" s="12"/>
      <c r="B8" s="25">
        <v>312.41000000000003</v>
      </c>
      <c r="C8" s="20" t="s">
        <v>10</v>
      </c>
      <c r="D8" s="46">
        <v>0</v>
      </c>
      <c r="E8" s="46">
        <v>63331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63331</v>
      </c>
      <c r="O8" s="47">
        <f t="shared" si="1"/>
        <v>14.295936794582392</v>
      </c>
      <c r="P8" s="9"/>
    </row>
    <row r="9" spans="1:133">
      <c r="A9" s="12"/>
      <c r="B9" s="25">
        <v>314.39999999999998</v>
      </c>
      <c r="C9" s="20" t="s">
        <v>113</v>
      </c>
      <c r="D9" s="46">
        <v>28328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28328</v>
      </c>
      <c r="O9" s="47">
        <f t="shared" si="1"/>
        <v>6.394582392776524</v>
      </c>
      <c r="P9" s="9"/>
    </row>
    <row r="10" spans="1:133">
      <c r="A10" s="12"/>
      <c r="B10" s="25">
        <v>315</v>
      </c>
      <c r="C10" s="20" t="s">
        <v>79</v>
      </c>
      <c r="D10" s="46">
        <v>94688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94688</v>
      </c>
      <c r="O10" s="47">
        <f t="shared" si="1"/>
        <v>21.374266365688488</v>
      </c>
      <c r="P10" s="9"/>
    </row>
    <row r="11" spans="1:133">
      <c r="A11" s="12"/>
      <c r="B11" s="25">
        <v>316</v>
      </c>
      <c r="C11" s="20" t="s">
        <v>80</v>
      </c>
      <c r="D11" s="46">
        <v>39277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39277</v>
      </c>
      <c r="O11" s="47">
        <f t="shared" si="1"/>
        <v>8.8661399548532724</v>
      </c>
      <c r="P11" s="9"/>
    </row>
    <row r="12" spans="1:133">
      <c r="A12" s="12"/>
      <c r="B12" s="25">
        <v>319</v>
      </c>
      <c r="C12" s="20" t="s">
        <v>88</v>
      </c>
      <c r="D12" s="46">
        <v>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64</v>
      </c>
      <c r="O12" s="47">
        <f t="shared" si="1"/>
        <v>1.4446952595936794E-2</v>
      </c>
      <c r="P12" s="9"/>
    </row>
    <row r="13" spans="1:133" ht="15.75">
      <c r="A13" s="29" t="s">
        <v>13</v>
      </c>
      <c r="B13" s="30"/>
      <c r="C13" s="31"/>
      <c r="D13" s="32">
        <f t="shared" ref="D13:M13" si="3">SUM(D14:D15)</f>
        <v>787232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1" si="4">SUM(D13:M13)</f>
        <v>787232</v>
      </c>
      <c r="O13" s="45">
        <f t="shared" si="1"/>
        <v>177.70474040632055</v>
      </c>
      <c r="P13" s="10"/>
    </row>
    <row r="14" spans="1:133">
      <c r="A14" s="12"/>
      <c r="B14" s="25">
        <v>322</v>
      </c>
      <c r="C14" s="20" t="s">
        <v>0</v>
      </c>
      <c r="D14" s="46">
        <v>364856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364856</v>
      </c>
      <c r="O14" s="47">
        <f t="shared" si="1"/>
        <v>82.36027088036117</v>
      </c>
      <c r="P14" s="9"/>
    </row>
    <row r="15" spans="1:133">
      <c r="A15" s="12"/>
      <c r="B15" s="25">
        <v>323.10000000000002</v>
      </c>
      <c r="C15" s="20" t="s">
        <v>14</v>
      </c>
      <c r="D15" s="46">
        <v>422376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422376</v>
      </c>
      <c r="O15" s="47">
        <f t="shared" si="1"/>
        <v>95.344469525959369</v>
      </c>
      <c r="P15" s="9"/>
    </row>
    <row r="16" spans="1:133" ht="15.75">
      <c r="A16" s="29" t="s">
        <v>18</v>
      </c>
      <c r="B16" s="30"/>
      <c r="C16" s="31"/>
      <c r="D16" s="32">
        <f t="shared" ref="D16:M16" si="5">SUM(D17:D23)</f>
        <v>426316</v>
      </c>
      <c r="E16" s="32">
        <f t="shared" si="5"/>
        <v>1345841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3223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1775380</v>
      </c>
      <c r="O16" s="45">
        <f t="shared" si="1"/>
        <v>400.7629796839729</v>
      </c>
      <c r="P16" s="10"/>
    </row>
    <row r="17" spans="1:16">
      <c r="A17" s="12"/>
      <c r="B17" s="25">
        <v>331.1</v>
      </c>
      <c r="C17" s="20" t="s">
        <v>109</v>
      </c>
      <c r="D17" s="46">
        <v>23182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23182</v>
      </c>
      <c r="O17" s="47">
        <f t="shared" si="1"/>
        <v>5.2329571106094805</v>
      </c>
      <c r="P17" s="9"/>
    </row>
    <row r="18" spans="1:16">
      <c r="A18" s="12"/>
      <c r="B18" s="25">
        <v>334.1</v>
      </c>
      <c r="C18" s="20" t="s">
        <v>62</v>
      </c>
      <c r="D18" s="46">
        <v>3864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3864</v>
      </c>
      <c r="O18" s="47">
        <f t="shared" si="1"/>
        <v>0.87223476297968394</v>
      </c>
      <c r="P18" s="9"/>
    </row>
    <row r="19" spans="1:16">
      <c r="A19" s="12"/>
      <c r="B19" s="25">
        <v>334.34</v>
      </c>
      <c r="C19" s="20" t="s">
        <v>100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3223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3223</v>
      </c>
      <c r="O19" s="47">
        <f t="shared" si="1"/>
        <v>0.72753950338600448</v>
      </c>
      <c r="P19" s="9"/>
    </row>
    <row r="20" spans="1:16">
      <c r="A20" s="12"/>
      <c r="B20" s="25">
        <v>334.49</v>
      </c>
      <c r="C20" s="20" t="s">
        <v>68</v>
      </c>
      <c r="D20" s="46">
        <v>2340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2340</v>
      </c>
      <c r="O20" s="47">
        <f t="shared" si="1"/>
        <v>0.52821670428893908</v>
      </c>
      <c r="P20" s="9"/>
    </row>
    <row r="21" spans="1:16">
      <c r="A21" s="12"/>
      <c r="B21" s="25">
        <v>335.12</v>
      </c>
      <c r="C21" s="20" t="s">
        <v>82</v>
      </c>
      <c r="D21" s="46">
        <v>113364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113364</v>
      </c>
      <c r="O21" s="47">
        <f t="shared" si="1"/>
        <v>25.590067720090293</v>
      </c>
      <c r="P21" s="9"/>
    </row>
    <row r="22" spans="1:16">
      <c r="A22" s="12"/>
      <c r="B22" s="25">
        <v>335.18</v>
      </c>
      <c r="C22" s="20" t="s">
        <v>101</v>
      </c>
      <c r="D22" s="46">
        <v>283566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283566</v>
      </c>
      <c r="O22" s="47">
        <f t="shared" si="1"/>
        <v>64.010383747178324</v>
      </c>
      <c r="P22" s="9"/>
    </row>
    <row r="23" spans="1:16">
      <c r="A23" s="12"/>
      <c r="B23" s="25">
        <v>337.3</v>
      </c>
      <c r="C23" s="20" t="s">
        <v>75</v>
      </c>
      <c r="D23" s="46">
        <v>0</v>
      </c>
      <c r="E23" s="46">
        <v>1345841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1345841</v>
      </c>
      <c r="O23" s="47">
        <f t="shared" si="1"/>
        <v>303.80158013544019</v>
      </c>
      <c r="P23" s="9"/>
    </row>
    <row r="24" spans="1:16" ht="15.75">
      <c r="A24" s="29" t="s">
        <v>29</v>
      </c>
      <c r="B24" s="30"/>
      <c r="C24" s="31"/>
      <c r="D24" s="32">
        <f t="shared" ref="D24:M24" si="6">SUM(D25:D29)</f>
        <v>138641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1214641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1353282</v>
      </c>
      <c r="O24" s="45">
        <f t="shared" si="1"/>
        <v>305.48126410835215</v>
      </c>
      <c r="P24" s="10"/>
    </row>
    <row r="25" spans="1:16">
      <c r="A25" s="12"/>
      <c r="B25" s="25">
        <v>341.1</v>
      </c>
      <c r="C25" s="20" t="s">
        <v>102</v>
      </c>
      <c r="D25" s="46">
        <v>12518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12518</v>
      </c>
      <c r="O25" s="47">
        <f t="shared" si="1"/>
        <v>2.8257336343115123</v>
      </c>
      <c r="P25" s="9"/>
    </row>
    <row r="26" spans="1:16">
      <c r="A26" s="12"/>
      <c r="B26" s="25">
        <v>343.4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1214641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1214641</v>
      </c>
      <c r="O26" s="47">
        <f t="shared" si="1"/>
        <v>274.18532731376973</v>
      </c>
      <c r="P26" s="9"/>
    </row>
    <row r="27" spans="1:16">
      <c r="A27" s="12"/>
      <c r="B27" s="25">
        <v>344.5</v>
      </c>
      <c r="C27" s="20" t="s">
        <v>84</v>
      </c>
      <c r="D27" s="46">
        <v>121728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121728</v>
      </c>
      <c r="O27" s="47">
        <f t="shared" si="1"/>
        <v>27.478103837471782</v>
      </c>
      <c r="P27" s="9"/>
    </row>
    <row r="28" spans="1:16">
      <c r="A28" s="12"/>
      <c r="B28" s="25">
        <v>347.1</v>
      </c>
      <c r="C28" s="20" t="s">
        <v>37</v>
      </c>
      <c r="D28" s="46">
        <v>4071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4071</v>
      </c>
      <c r="O28" s="47">
        <f t="shared" si="1"/>
        <v>0.91896162528216707</v>
      </c>
      <c r="P28" s="9"/>
    </row>
    <row r="29" spans="1:16">
      <c r="A29" s="12"/>
      <c r="B29" s="25">
        <v>347.2</v>
      </c>
      <c r="C29" s="20" t="s">
        <v>38</v>
      </c>
      <c r="D29" s="46">
        <v>324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324</v>
      </c>
      <c r="O29" s="47">
        <f t="shared" si="1"/>
        <v>7.3137697516930028E-2</v>
      </c>
      <c r="P29" s="9"/>
    </row>
    <row r="30" spans="1:16" ht="15.75">
      <c r="A30" s="29" t="s">
        <v>30</v>
      </c>
      <c r="B30" s="30"/>
      <c r="C30" s="31"/>
      <c r="D30" s="32">
        <f t="shared" ref="D30:M30" si="7">SUM(D31:D31)</f>
        <v>9044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9044</v>
      </c>
      <c r="O30" s="45">
        <f t="shared" si="1"/>
        <v>2.0415349887133183</v>
      </c>
      <c r="P30" s="10"/>
    </row>
    <row r="31" spans="1:16">
      <c r="A31" s="13"/>
      <c r="B31" s="39">
        <v>351.9</v>
      </c>
      <c r="C31" s="21" t="s">
        <v>103</v>
      </c>
      <c r="D31" s="46">
        <v>9044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9044</v>
      </c>
      <c r="O31" s="47">
        <f t="shared" si="1"/>
        <v>2.0415349887133183</v>
      </c>
      <c r="P31" s="9"/>
    </row>
    <row r="32" spans="1:16" ht="15.75">
      <c r="A32" s="29" t="s">
        <v>3</v>
      </c>
      <c r="B32" s="30"/>
      <c r="C32" s="31"/>
      <c r="D32" s="32">
        <f t="shared" ref="D32:M32" si="8">SUM(D33:D37)</f>
        <v>191904</v>
      </c>
      <c r="E32" s="32">
        <f t="shared" si="8"/>
        <v>60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191964</v>
      </c>
      <c r="O32" s="45">
        <f t="shared" si="1"/>
        <v>43.332731376975168</v>
      </c>
      <c r="P32" s="10"/>
    </row>
    <row r="33" spans="1:119">
      <c r="A33" s="12"/>
      <c r="B33" s="25">
        <v>361.1</v>
      </c>
      <c r="C33" s="20" t="s">
        <v>42</v>
      </c>
      <c r="D33" s="46">
        <v>74524</v>
      </c>
      <c r="E33" s="46">
        <v>60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74584</v>
      </c>
      <c r="O33" s="47">
        <f t="shared" si="1"/>
        <v>16.836117381489842</v>
      </c>
      <c r="P33" s="9"/>
    </row>
    <row r="34" spans="1:119">
      <c r="A34" s="12"/>
      <c r="B34" s="25">
        <v>362</v>
      </c>
      <c r="C34" s="20" t="s">
        <v>43</v>
      </c>
      <c r="D34" s="46">
        <v>2752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2752</v>
      </c>
      <c r="O34" s="47">
        <f t="shared" si="1"/>
        <v>0.62121896162528212</v>
      </c>
      <c r="P34" s="9"/>
    </row>
    <row r="35" spans="1:119">
      <c r="A35" s="12"/>
      <c r="B35" s="25">
        <v>365</v>
      </c>
      <c r="C35" s="20" t="s">
        <v>95</v>
      </c>
      <c r="D35" s="46">
        <v>20113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20113</v>
      </c>
      <c r="O35" s="47">
        <f t="shared" si="1"/>
        <v>4.5401805869074492</v>
      </c>
      <c r="P35" s="9"/>
    </row>
    <row r="36" spans="1:119">
      <c r="A36" s="12"/>
      <c r="B36" s="25">
        <v>366</v>
      </c>
      <c r="C36" s="20" t="s">
        <v>45</v>
      </c>
      <c r="D36" s="46">
        <v>14391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14391</v>
      </c>
      <c r="O36" s="47">
        <f t="shared" si="1"/>
        <v>3.248532731376975</v>
      </c>
      <c r="P36" s="9"/>
    </row>
    <row r="37" spans="1:119">
      <c r="A37" s="12"/>
      <c r="B37" s="25">
        <v>369.9</v>
      </c>
      <c r="C37" s="20" t="s">
        <v>46</v>
      </c>
      <c r="D37" s="46">
        <v>80124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80124</v>
      </c>
      <c r="O37" s="47">
        <f t="shared" si="1"/>
        <v>18.086681715575622</v>
      </c>
      <c r="P37" s="9"/>
    </row>
    <row r="38" spans="1:119" ht="15.75">
      <c r="A38" s="29" t="s">
        <v>31</v>
      </c>
      <c r="B38" s="30"/>
      <c r="C38" s="31"/>
      <c r="D38" s="32">
        <f t="shared" ref="D38:M38" si="9">SUM(D39:D40)</f>
        <v>298707</v>
      </c>
      <c r="E38" s="32">
        <f t="shared" si="9"/>
        <v>401169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699876</v>
      </c>
      <c r="O38" s="45">
        <f t="shared" si="1"/>
        <v>157.98555304740407</v>
      </c>
      <c r="P38" s="9"/>
    </row>
    <row r="39" spans="1:119">
      <c r="A39" s="12"/>
      <c r="B39" s="25">
        <v>381</v>
      </c>
      <c r="C39" s="20" t="s">
        <v>47</v>
      </c>
      <c r="D39" s="46">
        <v>100000</v>
      </c>
      <c r="E39" s="46">
        <v>401169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501169</v>
      </c>
      <c r="O39" s="47">
        <f t="shared" si="1"/>
        <v>113.13069977426636</v>
      </c>
      <c r="P39" s="9"/>
    </row>
    <row r="40" spans="1:119" ht="15.75" thickBot="1">
      <c r="A40" s="12"/>
      <c r="B40" s="25">
        <v>382</v>
      </c>
      <c r="C40" s="20" t="s">
        <v>70</v>
      </c>
      <c r="D40" s="46">
        <v>198707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198707</v>
      </c>
      <c r="O40" s="47">
        <f t="shared" si="1"/>
        <v>44.854853273137699</v>
      </c>
      <c r="P40" s="9"/>
    </row>
    <row r="41" spans="1:119" ht="16.5" thickBot="1">
      <c r="A41" s="14" t="s">
        <v>39</v>
      </c>
      <c r="B41" s="23"/>
      <c r="C41" s="22"/>
      <c r="D41" s="15">
        <f t="shared" ref="D41:M41" si="10">SUM(D5,D13,D16,D24,D30,D32,D38)</f>
        <v>4047260</v>
      </c>
      <c r="E41" s="15">
        <f t="shared" si="10"/>
        <v>2364763</v>
      </c>
      <c r="F41" s="15">
        <f t="shared" si="10"/>
        <v>0</v>
      </c>
      <c r="G41" s="15">
        <f t="shared" si="10"/>
        <v>0</v>
      </c>
      <c r="H41" s="15">
        <f t="shared" si="10"/>
        <v>0</v>
      </c>
      <c r="I41" s="15">
        <f t="shared" si="10"/>
        <v>1217864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4"/>
        <v>7629887</v>
      </c>
      <c r="O41" s="38">
        <f t="shared" si="1"/>
        <v>1722.3221218961626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51" t="s">
        <v>114</v>
      </c>
      <c r="M43" s="51"/>
      <c r="N43" s="51"/>
      <c r="O43" s="43">
        <v>4430</v>
      </c>
    </row>
    <row r="44" spans="1:119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  <row r="45" spans="1:119" ht="15.75" customHeight="1" thickBot="1">
      <c r="A45" s="55" t="s">
        <v>60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7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108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48</v>
      </c>
      <c r="B3" s="65"/>
      <c r="C3" s="66"/>
      <c r="D3" s="70" t="s">
        <v>25</v>
      </c>
      <c r="E3" s="71"/>
      <c r="F3" s="71"/>
      <c r="G3" s="71"/>
      <c r="H3" s="72"/>
      <c r="I3" s="70" t="s">
        <v>26</v>
      </c>
      <c r="J3" s="72"/>
      <c r="K3" s="70" t="s">
        <v>28</v>
      </c>
      <c r="L3" s="72"/>
      <c r="M3" s="36"/>
      <c r="N3" s="37"/>
      <c r="O3" s="73" t="s">
        <v>53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1953106</v>
      </c>
      <c r="E5" s="27">
        <f t="shared" si="0"/>
        <v>601372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5" si="1">SUM(D5:M5)</f>
        <v>2554478</v>
      </c>
      <c r="O5" s="33">
        <f t="shared" ref="O5:O45" si="2">(N5/O$47)</f>
        <v>583.21415525114151</v>
      </c>
      <c r="P5" s="6"/>
    </row>
    <row r="6" spans="1:133">
      <c r="A6" s="12"/>
      <c r="B6" s="25">
        <v>311</v>
      </c>
      <c r="C6" s="20" t="s">
        <v>2</v>
      </c>
      <c r="D6" s="46">
        <v>1827453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1827453</v>
      </c>
      <c r="O6" s="47">
        <f t="shared" si="2"/>
        <v>417.22671232876712</v>
      </c>
      <c r="P6" s="9"/>
    </row>
    <row r="7" spans="1:133">
      <c r="A7" s="12"/>
      <c r="B7" s="25">
        <v>312.10000000000002</v>
      </c>
      <c r="C7" s="20" t="s">
        <v>87</v>
      </c>
      <c r="D7" s="46">
        <v>0</v>
      </c>
      <c r="E7" s="46">
        <v>527477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527477</v>
      </c>
      <c r="O7" s="47">
        <f t="shared" si="2"/>
        <v>120.42853881278539</v>
      </c>
      <c r="P7" s="9"/>
    </row>
    <row r="8" spans="1:133">
      <c r="A8" s="12"/>
      <c r="B8" s="25">
        <v>312.41000000000003</v>
      </c>
      <c r="C8" s="20" t="s">
        <v>10</v>
      </c>
      <c r="D8" s="46">
        <v>0</v>
      </c>
      <c r="E8" s="46">
        <v>73895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73895</v>
      </c>
      <c r="O8" s="47">
        <f t="shared" si="2"/>
        <v>16.871004566210047</v>
      </c>
      <c r="P8" s="9"/>
    </row>
    <row r="9" spans="1:133">
      <c r="A9" s="12"/>
      <c r="B9" s="25">
        <v>315</v>
      </c>
      <c r="C9" s="20" t="s">
        <v>79</v>
      </c>
      <c r="D9" s="46">
        <v>92468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92468</v>
      </c>
      <c r="O9" s="47">
        <f t="shared" si="2"/>
        <v>21.111415525114154</v>
      </c>
      <c r="P9" s="9"/>
    </row>
    <row r="10" spans="1:133">
      <c r="A10" s="12"/>
      <c r="B10" s="25">
        <v>316</v>
      </c>
      <c r="C10" s="20" t="s">
        <v>80</v>
      </c>
      <c r="D10" s="46">
        <v>33100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33100</v>
      </c>
      <c r="O10" s="47">
        <f t="shared" si="2"/>
        <v>7.5570776255707761</v>
      </c>
      <c r="P10" s="9"/>
    </row>
    <row r="11" spans="1:133">
      <c r="A11" s="12"/>
      <c r="B11" s="25">
        <v>319</v>
      </c>
      <c r="C11" s="20" t="s">
        <v>88</v>
      </c>
      <c r="D11" s="46">
        <v>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85</v>
      </c>
      <c r="O11" s="47">
        <f t="shared" si="2"/>
        <v>1.9406392694063926E-2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SUM(D13:D18)</f>
        <v>719766</v>
      </c>
      <c r="E12" s="32">
        <f t="shared" si="3"/>
        <v>14840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734606</v>
      </c>
      <c r="O12" s="45">
        <f t="shared" si="2"/>
        <v>167.71826484018266</v>
      </c>
      <c r="P12" s="10"/>
    </row>
    <row r="13" spans="1:133">
      <c r="A13" s="12"/>
      <c r="B13" s="25">
        <v>322</v>
      </c>
      <c r="C13" s="20" t="s">
        <v>0</v>
      </c>
      <c r="D13" s="46">
        <v>293145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293145</v>
      </c>
      <c r="O13" s="47">
        <f t="shared" si="2"/>
        <v>66.928082191780817</v>
      </c>
      <c r="P13" s="9"/>
    </row>
    <row r="14" spans="1:133">
      <c r="A14" s="12"/>
      <c r="B14" s="25">
        <v>323.10000000000002</v>
      </c>
      <c r="C14" s="20" t="s">
        <v>14</v>
      </c>
      <c r="D14" s="46">
        <v>402714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402714</v>
      </c>
      <c r="O14" s="47">
        <f t="shared" si="2"/>
        <v>91.943835616438349</v>
      </c>
      <c r="P14" s="9"/>
    </row>
    <row r="15" spans="1:133">
      <c r="A15" s="12"/>
      <c r="B15" s="25">
        <v>323.39999999999998</v>
      </c>
      <c r="C15" s="20" t="s">
        <v>15</v>
      </c>
      <c r="D15" s="46">
        <v>23907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23907</v>
      </c>
      <c r="O15" s="47">
        <f t="shared" si="2"/>
        <v>5.4582191780821914</v>
      </c>
      <c r="P15" s="9"/>
    </row>
    <row r="16" spans="1:133">
      <c r="A16" s="12"/>
      <c r="B16" s="25">
        <v>324.31</v>
      </c>
      <c r="C16" s="20" t="s">
        <v>89</v>
      </c>
      <c r="D16" s="46">
        <v>0</v>
      </c>
      <c r="E16" s="46">
        <v>4840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4840</v>
      </c>
      <c r="O16" s="47">
        <f t="shared" si="2"/>
        <v>1.1050228310502284</v>
      </c>
      <c r="P16" s="9"/>
    </row>
    <row r="17" spans="1:16">
      <c r="A17" s="12"/>
      <c r="B17" s="25">
        <v>324.41000000000003</v>
      </c>
      <c r="C17" s="20" t="s">
        <v>90</v>
      </c>
      <c r="D17" s="46">
        <v>0</v>
      </c>
      <c r="E17" s="46">
        <v>5000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5000</v>
      </c>
      <c r="O17" s="47">
        <f t="shared" si="2"/>
        <v>1.1415525114155252</v>
      </c>
      <c r="P17" s="9"/>
    </row>
    <row r="18" spans="1:16">
      <c r="A18" s="12"/>
      <c r="B18" s="25">
        <v>324.61</v>
      </c>
      <c r="C18" s="20" t="s">
        <v>91</v>
      </c>
      <c r="D18" s="46">
        <v>0</v>
      </c>
      <c r="E18" s="46">
        <v>5000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5000</v>
      </c>
      <c r="O18" s="47">
        <f t="shared" si="2"/>
        <v>1.1415525114155252</v>
      </c>
      <c r="P18" s="9"/>
    </row>
    <row r="19" spans="1:16" ht="15.75">
      <c r="A19" s="29" t="s">
        <v>18</v>
      </c>
      <c r="B19" s="30"/>
      <c r="C19" s="31"/>
      <c r="D19" s="32">
        <f t="shared" ref="D19:M19" si="4">SUM(D20:D26)</f>
        <v>384082</v>
      </c>
      <c r="E19" s="32">
        <f t="shared" si="4"/>
        <v>372773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3134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759989</v>
      </c>
      <c r="O19" s="45">
        <f t="shared" si="2"/>
        <v>173.51347031963471</v>
      </c>
      <c r="P19" s="10"/>
    </row>
    <row r="20" spans="1:16">
      <c r="A20" s="12"/>
      <c r="B20" s="25">
        <v>331.1</v>
      </c>
      <c r="C20" s="20" t="s">
        <v>109</v>
      </c>
      <c r="D20" s="46">
        <v>7631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7631</v>
      </c>
      <c r="O20" s="47">
        <f t="shared" si="2"/>
        <v>1.7422374429223744</v>
      </c>
      <c r="P20" s="9"/>
    </row>
    <row r="21" spans="1:16">
      <c r="A21" s="12"/>
      <c r="B21" s="25">
        <v>334.1</v>
      </c>
      <c r="C21" s="20" t="s">
        <v>62</v>
      </c>
      <c r="D21" s="46">
        <v>1272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1272</v>
      </c>
      <c r="O21" s="47">
        <f t="shared" si="2"/>
        <v>0.29041095890410956</v>
      </c>
      <c r="P21" s="9"/>
    </row>
    <row r="22" spans="1:16">
      <c r="A22" s="12"/>
      <c r="B22" s="25">
        <v>334.34</v>
      </c>
      <c r="C22" s="20" t="s">
        <v>100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3134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3134</v>
      </c>
      <c r="O22" s="47">
        <f t="shared" si="2"/>
        <v>0.71552511415525111</v>
      </c>
      <c r="P22" s="9"/>
    </row>
    <row r="23" spans="1:16">
      <c r="A23" s="12"/>
      <c r="B23" s="25">
        <v>335.12</v>
      </c>
      <c r="C23" s="20" t="s">
        <v>82</v>
      </c>
      <c r="D23" s="46">
        <v>109089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109089</v>
      </c>
      <c r="O23" s="47">
        <f t="shared" si="2"/>
        <v>24.906164383561645</v>
      </c>
      <c r="P23" s="9"/>
    </row>
    <row r="24" spans="1:16">
      <c r="A24" s="12"/>
      <c r="B24" s="25">
        <v>335.18</v>
      </c>
      <c r="C24" s="20" t="s">
        <v>101</v>
      </c>
      <c r="D24" s="46">
        <v>266090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266090</v>
      </c>
      <c r="O24" s="47">
        <f t="shared" si="2"/>
        <v>60.751141552511413</v>
      </c>
      <c r="P24" s="9"/>
    </row>
    <row r="25" spans="1:16">
      <c r="A25" s="12"/>
      <c r="B25" s="25">
        <v>337.3</v>
      </c>
      <c r="C25" s="20" t="s">
        <v>75</v>
      </c>
      <c r="D25" s="46">
        <v>0</v>
      </c>
      <c r="E25" s="46">
        <v>323180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323180</v>
      </c>
      <c r="O25" s="47">
        <f t="shared" si="2"/>
        <v>73.785388127853878</v>
      </c>
      <c r="P25" s="9"/>
    </row>
    <row r="26" spans="1:16">
      <c r="A26" s="12"/>
      <c r="B26" s="25">
        <v>337.7</v>
      </c>
      <c r="C26" s="20" t="s">
        <v>110</v>
      </c>
      <c r="D26" s="46">
        <v>0</v>
      </c>
      <c r="E26" s="46">
        <v>49593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49593</v>
      </c>
      <c r="O26" s="47">
        <f t="shared" si="2"/>
        <v>11.322602739726028</v>
      </c>
      <c r="P26" s="9"/>
    </row>
    <row r="27" spans="1:16" ht="15.75">
      <c r="A27" s="29" t="s">
        <v>29</v>
      </c>
      <c r="B27" s="30"/>
      <c r="C27" s="31"/>
      <c r="D27" s="32">
        <f t="shared" ref="D27:M27" si="5">SUM(D28:D32)</f>
        <v>112492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1207479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1"/>
        <v>1319971</v>
      </c>
      <c r="O27" s="45">
        <f t="shared" si="2"/>
        <v>301.36324200913242</v>
      </c>
      <c r="P27" s="10"/>
    </row>
    <row r="28" spans="1:16">
      <c r="A28" s="12"/>
      <c r="B28" s="25">
        <v>341.1</v>
      </c>
      <c r="C28" s="20" t="s">
        <v>102</v>
      </c>
      <c r="D28" s="46">
        <v>6769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6769</v>
      </c>
      <c r="O28" s="47">
        <f t="shared" si="2"/>
        <v>1.545433789954338</v>
      </c>
      <c r="P28" s="9"/>
    </row>
    <row r="29" spans="1:16">
      <c r="A29" s="12"/>
      <c r="B29" s="25">
        <v>343.4</v>
      </c>
      <c r="C29" s="20" t="s">
        <v>33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1207479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1207479</v>
      </c>
      <c r="O29" s="47">
        <f t="shared" si="2"/>
        <v>275.68013698630136</v>
      </c>
      <c r="P29" s="9"/>
    </row>
    <row r="30" spans="1:16">
      <c r="A30" s="12"/>
      <c r="B30" s="25">
        <v>344.5</v>
      </c>
      <c r="C30" s="20" t="s">
        <v>84</v>
      </c>
      <c r="D30" s="46">
        <v>101820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101820</v>
      </c>
      <c r="O30" s="47">
        <f t="shared" si="2"/>
        <v>23.246575342465754</v>
      </c>
      <c r="P30" s="9"/>
    </row>
    <row r="31" spans="1:16">
      <c r="A31" s="12"/>
      <c r="B31" s="25">
        <v>347.1</v>
      </c>
      <c r="C31" s="20" t="s">
        <v>37</v>
      </c>
      <c r="D31" s="46">
        <v>3508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3508</v>
      </c>
      <c r="O31" s="47">
        <f t="shared" si="2"/>
        <v>0.80091324200913239</v>
      </c>
      <c r="P31" s="9"/>
    </row>
    <row r="32" spans="1:16">
      <c r="A32" s="12"/>
      <c r="B32" s="25">
        <v>347.2</v>
      </c>
      <c r="C32" s="20" t="s">
        <v>38</v>
      </c>
      <c r="D32" s="46">
        <v>395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395</v>
      </c>
      <c r="O32" s="47">
        <f t="shared" si="2"/>
        <v>9.0182648401826479E-2</v>
      </c>
      <c r="P32" s="9"/>
    </row>
    <row r="33" spans="1:119" ht="15.75">
      <c r="A33" s="29" t="s">
        <v>30</v>
      </c>
      <c r="B33" s="30"/>
      <c r="C33" s="31"/>
      <c r="D33" s="32">
        <f t="shared" ref="D33:M33" si="6">SUM(D34:D34)</f>
        <v>16470</v>
      </c>
      <c r="E33" s="32">
        <f t="shared" si="6"/>
        <v>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0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1"/>
        <v>16470</v>
      </c>
      <c r="O33" s="45">
        <f t="shared" si="2"/>
        <v>3.7602739726027399</v>
      </c>
      <c r="P33" s="10"/>
    </row>
    <row r="34" spans="1:119">
      <c r="A34" s="13"/>
      <c r="B34" s="39">
        <v>351.9</v>
      </c>
      <c r="C34" s="21" t="s">
        <v>103</v>
      </c>
      <c r="D34" s="46">
        <v>16470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16470</v>
      </c>
      <c r="O34" s="47">
        <f t="shared" si="2"/>
        <v>3.7602739726027399</v>
      </c>
      <c r="P34" s="9"/>
    </row>
    <row r="35" spans="1:119" ht="15.75">
      <c r="A35" s="29" t="s">
        <v>3</v>
      </c>
      <c r="B35" s="30"/>
      <c r="C35" s="31"/>
      <c r="D35" s="32">
        <f t="shared" ref="D35:M35" si="7">SUM(D36:D41)</f>
        <v>755759</v>
      </c>
      <c r="E35" s="32">
        <f t="shared" si="7"/>
        <v>39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1"/>
        <v>755798</v>
      </c>
      <c r="O35" s="45">
        <f t="shared" si="2"/>
        <v>172.55662100456621</v>
      </c>
      <c r="P35" s="10"/>
    </row>
    <row r="36" spans="1:119">
      <c r="A36" s="12"/>
      <c r="B36" s="25">
        <v>361.1</v>
      </c>
      <c r="C36" s="20" t="s">
        <v>42</v>
      </c>
      <c r="D36" s="46">
        <v>41400</v>
      </c>
      <c r="E36" s="46">
        <v>39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41439</v>
      </c>
      <c r="O36" s="47">
        <f t="shared" si="2"/>
        <v>9.4609589041095887</v>
      </c>
      <c r="P36" s="9"/>
    </row>
    <row r="37" spans="1:119">
      <c r="A37" s="12"/>
      <c r="B37" s="25">
        <v>361.2</v>
      </c>
      <c r="C37" s="20" t="s">
        <v>93</v>
      </c>
      <c r="D37" s="46">
        <v>11112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11112</v>
      </c>
      <c r="O37" s="47">
        <f t="shared" si="2"/>
        <v>2.536986301369863</v>
      </c>
      <c r="P37" s="9"/>
    </row>
    <row r="38" spans="1:119">
      <c r="A38" s="12"/>
      <c r="B38" s="25">
        <v>362</v>
      </c>
      <c r="C38" s="20" t="s">
        <v>43</v>
      </c>
      <c r="D38" s="46">
        <v>3080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3080</v>
      </c>
      <c r="O38" s="47">
        <f t="shared" si="2"/>
        <v>0.70319634703196343</v>
      </c>
      <c r="P38" s="9"/>
    </row>
    <row r="39" spans="1:119">
      <c r="A39" s="12"/>
      <c r="B39" s="25">
        <v>365</v>
      </c>
      <c r="C39" s="20" t="s">
        <v>95</v>
      </c>
      <c r="D39" s="46">
        <v>17163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17163</v>
      </c>
      <c r="O39" s="47">
        <f t="shared" si="2"/>
        <v>3.9184931506849314</v>
      </c>
      <c r="P39" s="9"/>
    </row>
    <row r="40" spans="1:119">
      <c r="A40" s="12"/>
      <c r="B40" s="25">
        <v>366</v>
      </c>
      <c r="C40" s="20" t="s">
        <v>45</v>
      </c>
      <c r="D40" s="46">
        <v>79635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"/>
        <v>79635</v>
      </c>
      <c r="O40" s="47">
        <f t="shared" si="2"/>
        <v>18.181506849315067</v>
      </c>
      <c r="P40" s="9"/>
    </row>
    <row r="41" spans="1:119">
      <c r="A41" s="12"/>
      <c r="B41" s="25">
        <v>369.9</v>
      </c>
      <c r="C41" s="20" t="s">
        <v>46</v>
      </c>
      <c r="D41" s="46">
        <v>603369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"/>
        <v>603369</v>
      </c>
      <c r="O41" s="47">
        <f t="shared" si="2"/>
        <v>137.7554794520548</v>
      </c>
      <c r="P41" s="9"/>
    </row>
    <row r="42" spans="1:119" ht="15.75">
      <c r="A42" s="29" t="s">
        <v>31</v>
      </c>
      <c r="B42" s="30"/>
      <c r="C42" s="31"/>
      <c r="D42" s="32">
        <f t="shared" ref="D42:M42" si="8">SUM(D43:D44)</f>
        <v>151220</v>
      </c>
      <c r="E42" s="32">
        <f t="shared" si="8"/>
        <v>1650000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0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 t="shared" si="1"/>
        <v>1801220</v>
      </c>
      <c r="O42" s="45">
        <f t="shared" si="2"/>
        <v>411.23744292237444</v>
      </c>
      <c r="P42" s="9"/>
    </row>
    <row r="43" spans="1:119">
      <c r="A43" s="12"/>
      <c r="B43" s="25">
        <v>381</v>
      </c>
      <c r="C43" s="20" t="s">
        <v>47</v>
      </c>
      <c r="D43" s="46">
        <v>0</v>
      </c>
      <c r="E43" s="46">
        <v>1650000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"/>
        <v>1650000</v>
      </c>
      <c r="O43" s="47">
        <f t="shared" si="2"/>
        <v>376.71232876712327</v>
      </c>
      <c r="P43" s="9"/>
    </row>
    <row r="44" spans="1:119" ht="15.75" thickBot="1">
      <c r="A44" s="12"/>
      <c r="B44" s="25">
        <v>382</v>
      </c>
      <c r="C44" s="20" t="s">
        <v>70</v>
      </c>
      <c r="D44" s="46">
        <v>151220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"/>
        <v>151220</v>
      </c>
      <c r="O44" s="47">
        <f t="shared" si="2"/>
        <v>34.525114155251138</v>
      </c>
      <c r="P44" s="9"/>
    </row>
    <row r="45" spans="1:119" ht="16.5" thickBot="1">
      <c r="A45" s="14" t="s">
        <v>39</v>
      </c>
      <c r="B45" s="23"/>
      <c r="C45" s="22"/>
      <c r="D45" s="15">
        <f t="shared" ref="D45:M45" si="9">SUM(D5,D12,D19,D27,D33,D35,D42)</f>
        <v>4092895</v>
      </c>
      <c r="E45" s="15">
        <f t="shared" si="9"/>
        <v>2639024</v>
      </c>
      <c r="F45" s="15">
        <f t="shared" si="9"/>
        <v>0</v>
      </c>
      <c r="G45" s="15">
        <f t="shared" si="9"/>
        <v>0</v>
      </c>
      <c r="H45" s="15">
        <f t="shared" si="9"/>
        <v>0</v>
      </c>
      <c r="I45" s="15">
        <f t="shared" si="9"/>
        <v>1210613</v>
      </c>
      <c r="J45" s="15">
        <f t="shared" si="9"/>
        <v>0</v>
      </c>
      <c r="K45" s="15">
        <f t="shared" si="9"/>
        <v>0</v>
      </c>
      <c r="L45" s="15">
        <f t="shared" si="9"/>
        <v>0</v>
      </c>
      <c r="M45" s="15">
        <f t="shared" si="9"/>
        <v>0</v>
      </c>
      <c r="N45" s="15">
        <f t="shared" si="1"/>
        <v>7942532</v>
      </c>
      <c r="O45" s="38">
        <f t="shared" si="2"/>
        <v>1813.3634703196346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51" t="s">
        <v>111</v>
      </c>
      <c r="M47" s="51"/>
      <c r="N47" s="51"/>
      <c r="O47" s="43">
        <v>4380</v>
      </c>
    </row>
    <row r="48" spans="1:119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  <row r="49" spans="1:15" ht="15.75" customHeight="1" thickBot="1">
      <c r="A49" s="55" t="s">
        <v>60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7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105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48</v>
      </c>
      <c r="B3" s="65"/>
      <c r="C3" s="66"/>
      <c r="D3" s="70" t="s">
        <v>25</v>
      </c>
      <c r="E3" s="71"/>
      <c r="F3" s="71"/>
      <c r="G3" s="71"/>
      <c r="H3" s="72"/>
      <c r="I3" s="70" t="s">
        <v>26</v>
      </c>
      <c r="J3" s="72"/>
      <c r="K3" s="70" t="s">
        <v>28</v>
      </c>
      <c r="L3" s="72"/>
      <c r="M3" s="36"/>
      <c r="N3" s="37"/>
      <c r="O3" s="73" t="s">
        <v>53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1863622</v>
      </c>
      <c r="E5" s="27">
        <f t="shared" si="0"/>
        <v>585593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4" si="1">SUM(D5:M5)</f>
        <v>2449215</v>
      </c>
      <c r="O5" s="33">
        <f t="shared" ref="O5:O44" si="2">(N5/O$46)</f>
        <v>560.07660644866223</v>
      </c>
      <c r="P5" s="6"/>
    </row>
    <row r="6" spans="1:133">
      <c r="A6" s="12"/>
      <c r="B6" s="25">
        <v>311</v>
      </c>
      <c r="C6" s="20" t="s">
        <v>2</v>
      </c>
      <c r="D6" s="46">
        <v>1728283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1728283</v>
      </c>
      <c r="O6" s="47">
        <f t="shared" si="2"/>
        <v>395.21678481591584</v>
      </c>
      <c r="P6" s="9"/>
    </row>
    <row r="7" spans="1:133">
      <c r="A7" s="12"/>
      <c r="B7" s="25">
        <v>312.10000000000002</v>
      </c>
      <c r="C7" s="20" t="s">
        <v>87</v>
      </c>
      <c r="D7" s="46">
        <v>0</v>
      </c>
      <c r="E7" s="46">
        <v>512331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512331</v>
      </c>
      <c r="O7" s="47">
        <f t="shared" si="2"/>
        <v>117.15778641664761</v>
      </c>
      <c r="P7" s="9"/>
    </row>
    <row r="8" spans="1:133">
      <c r="A8" s="12"/>
      <c r="B8" s="25">
        <v>312.41000000000003</v>
      </c>
      <c r="C8" s="20" t="s">
        <v>10</v>
      </c>
      <c r="D8" s="46">
        <v>0</v>
      </c>
      <c r="E8" s="46">
        <v>73262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73262</v>
      </c>
      <c r="O8" s="47">
        <f t="shared" si="2"/>
        <v>16.753258632517721</v>
      </c>
      <c r="P8" s="9"/>
    </row>
    <row r="9" spans="1:133">
      <c r="A9" s="12"/>
      <c r="B9" s="25">
        <v>315</v>
      </c>
      <c r="C9" s="20" t="s">
        <v>79</v>
      </c>
      <c r="D9" s="46">
        <v>92361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92361</v>
      </c>
      <c r="O9" s="47">
        <f t="shared" si="2"/>
        <v>21.120740910130344</v>
      </c>
      <c r="P9" s="9"/>
    </row>
    <row r="10" spans="1:133">
      <c r="A10" s="12"/>
      <c r="B10" s="25">
        <v>316</v>
      </c>
      <c r="C10" s="20" t="s">
        <v>80</v>
      </c>
      <c r="D10" s="46">
        <v>42914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42914</v>
      </c>
      <c r="O10" s="47">
        <f t="shared" si="2"/>
        <v>9.8134004116167386</v>
      </c>
      <c r="P10" s="9"/>
    </row>
    <row r="11" spans="1:133">
      <c r="A11" s="12"/>
      <c r="B11" s="25">
        <v>319</v>
      </c>
      <c r="C11" s="20" t="s">
        <v>88</v>
      </c>
      <c r="D11" s="46">
        <v>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64</v>
      </c>
      <c r="O11" s="47">
        <f t="shared" si="2"/>
        <v>1.4635261833981249E-2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SUM(D13:D18)</f>
        <v>758270</v>
      </c>
      <c r="E12" s="32">
        <f t="shared" si="3"/>
        <v>200048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958318</v>
      </c>
      <c r="O12" s="45">
        <f t="shared" si="2"/>
        <v>219.14429453464442</v>
      </c>
      <c r="P12" s="10"/>
    </row>
    <row r="13" spans="1:133">
      <c r="A13" s="12"/>
      <c r="B13" s="25">
        <v>322</v>
      </c>
      <c r="C13" s="20" t="s">
        <v>0</v>
      </c>
      <c r="D13" s="46">
        <v>333542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333542</v>
      </c>
      <c r="O13" s="47">
        <f t="shared" si="2"/>
        <v>76.273039103590207</v>
      </c>
      <c r="P13" s="9"/>
    </row>
    <row r="14" spans="1:133">
      <c r="A14" s="12"/>
      <c r="B14" s="25">
        <v>323.10000000000002</v>
      </c>
      <c r="C14" s="20" t="s">
        <v>14</v>
      </c>
      <c r="D14" s="46">
        <v>401813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401813</v>
      </c>
      <c r="O14" s="47">
        <f t="shared" si="2"/>
        <v>91.884975989023559</v>
      </c>
      <c r="P14" s="9"/>
    </row>
    <row r="15" spans="1:133">
      <c r="A15" s="12"/>
      <c r="B15" s="25">
        <v>323.39999999999998</v>
      </c>
      <c r="C15" s="20" t="s">
        <v>15</v>
      </c>
      <c r="D15" s="46">
        <v>22915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22915</v>
      </c>
      <c r="O15" s="47">
        <f t="shared" si="2"/>
        <v>5.2401097644637549</v>
      </c>
      <c r="P15" s="9"/>
    </row>
    <row r="16" spans="1:133">
      <c r="A16" s="12"/>
      <c r="B16" s="25">
        <v>324.31</v>
      </c>
      <c r="C16" s="20" t="s">
        <v>89</v>
      </c>
      <c r="D16" s="46">
        <v>0</v>
      </c>
      <c r="E16" s="46">
        <v>42048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42048</v>
      </c>
      <c r="O16" s="47">
        <f t="shared" si="2"/>
        <v>9.6153670249256802</v>
      </c>
      <c r="P16" s="9"/>
    </row>
    <row r="17" spans="1:16">
      <c r="A17" s="12"/>
      <c r="B17" s="25">
        <v>324.41000000000003</v>
      </c>
      <c r="C17" s="20" t="s">
        <v>90</v>
      </c>
      <c r="D17" s="46">
        <v>0</v>
      </c>
      <c r="E17" s="46">
        <v>79000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79000</v>
      </c>
      <c r="O17" s="47">
        <f t="shared" si="2"/>
        <v>18.065401326320604</v>
      </c>
      <c r="P17" s="9"/>
    </row>
    <row r="18" spans="1:16">
      <c r="A18" s="12"/>
      <c r="B18" s="25">
        <v>324.61</v>
      </c>
      <c r="C18" s="20" t="s">
        <v>91</v>
      </c>
      <c r="D18" s="46">
        <v>0</v>
      </c>
      <c r="E18" s="46">
        <v>79000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79000</v>
      </c>
      <c r="O18" s="47">
        <f t="shared" si="2"/>
        <v>18.065401326320604</v>
      </c>
      <c r="P18" s="9"/>
    </row>
    <row r="19" spans="1:16" ht="15.75">
      <c r="A19" s="29" t="s">
        <v>18</v>
      </c>
      <c r="B19" s="30"/>
      <c r="C19" s="31"/>
      <c r="D19" s="32">
        <f t="shared" ref="D19:M19" si="4">SUM(D20:D24)</f>
        <v>371373</v>
      </c>
      <c r="E19" s="32">
        <f t="shared" si="4"/>
        <v>264431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3159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638963</v>
      </c>
      <c r="O19" s="45">
        <f t="shared" si="2"/>
        <v>146.11548136290875</v>
      </c>
      <c r="P19" s="10"/>
    </row>
    <row r="20" spans="1:16">
      <c r="A20" s="12"/>
      <c r="B20" s="25">
        <v>334.34</v>
      </c>
      <c r="C20" s="20" t="s">
        <v>100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3159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3159</v>
      </c>
      <c r="O20" s="47">
        <f t="shared" si="2"/>
        <v>0.72238737708666823</v>
      </c>
      <c r="P20" s="9"/>
    </row>
    <row r="21" spans="1:16">
      <c r="A21" s="12"/>
      <c r="B21" s="25">
        <v>334.49</v>
      </c>
      <c r="C21" s="20" t="s">
        <v>68</v>
      </c>
      <c r="D21" s="46">
        <v>4256</v>
      </c>
      <c r="E21" s="46">
        <v>214431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218687</v>
      </c>
      <c r="O21" s="47">
        <f t="shared" si="2"/>
        <v>50.008461010747773</v>
      </c>
      <c r="P21" s="9"/>
    </row>
    <row r="22" spans="1:16">
      <c r="A22" s="12"/>
      <c r="B22" s="25">
        <v>334.7</v>
      </c>
      <c r="C22" s="20" t="s">
        <v>69</v>
      </c>
      <c r="D22" s="46">
        <v>0</v>
      </c>
      <c r="E22" s="46">
        <v>50000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50000</v>
      </c>
      <c r="O22" s="47">
        <f t="shared" si="2"/>
        <v>11.433798307797851</v>
      </c>
      <c r="P22" s="9"/>
    </row>
    <row r="23" spans="1:16">
      <c r="A23" s="12"/>
      <c r="B23" s="25">
        <v>335.12</v>
      </c>
      <c r="C23" s="20" t="s">
        <v>82</v>
      </c>
      <c r="D23" s="46">
        <v>104570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104570</v>
      </c>
      <c r="O23" s="47">
        <f t="shared" si="2"/>
        <v>23.912645780928425</v>
      </c>
      <c r="P23" s="9"/>
    </row>
    <row r="24" spans="1:16">
      <c r="A24" s="12"/>
      <c r="B24" s="25">
        <v>335.18</v>
      </c>
      <c r="C24" s="20" t="s">
        <v>101</v>
      </c>
      <c r="D24" s="46">
        <v>262547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262547</v>
      </c>
      <c r="O24" s="47">
        <f t="shared" si="2"/>
        <v>60.038188886348046</v>
      </c>
      <c r="P24" s="9"/>
    </row>
    <row r="25" spans="1:16" ht="15.75">
      <c r="A25" s="29" t="s">
        <v>29</v>
      </c>
      <c r="B25" s="30"/>
      <c r="C25" s="31"/>
      <c r="D25" s="32">
        <f t="shared" ref="D25:M25" si="5">SUM(D26:D31)</f>
        <v>101449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1220481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1321930</v>
      </c>
      <c r="O25" s="45">
        <f t="shared" si="2"/>
        <v>302.29361994054426</v>
      </c>
      <c r="P25" s="10"/>
    </row>
    <row r="26" spans="1:16">
      <c r="A26" s="12"/>
      <c r="B26" s="25">
        <v>341.1</v>
      </c>
      <c r="C26" s="20" t="s">
        <v>102</v>
      </c>
      <c r="D26" s="46">
        <v>7559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7559</v>
      </c>
      <c r="O26" s="47">
        <f t="shared" si="2"/>
        <v>1.7285616281728791</v>
      </c>
      <c r="P26" s="9"/>
    </row>
    <row r="27" spans="1:16">
      <c r="A27" s="12"/>
      <c r="B27" s="25">
        <v>343.4</v>
      </c>
      <c r="C27" s="20" t="s">
        <v>33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1205377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1205377</v>
      </c>
      <c r="O27" s="47">
        <f t="shared" si="2"/>
        <v>275.64075005716899</v>
      </c>
      <c r="P27" s="9"/>
    </row>
    <row r="28" spans="1:16">
      <c r="A28" s="12"/>
      <c r="B28" s="25">
        <v>344.5</v>
      </c>
      <c r="C28" s="20" t="s">
        <v>84</v>
      </c>
      <c r="D28" s="46">
        <v>87127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87127</v>
      </c>
      <c r="O28" s="47">
        <f t="shared" si="2"/>
        <v>19.923850903270065</v>
      </c>
      <c r="P28" s="9"/>
    </row>
    <row r="29" spans="1:16">
      <c r="A29" s="12"/>
      <c r="B29" s="25">
        <v>347.1</v>
      </c>
      <c r="C29" s="20" t="s">
        <v>37</v>
      </c>
      <c r="D29" s="46">
        <v>6665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6665</v>
      </c>
      <c r="O29" s="47">
        <f t="shared" si="2"/>
        <v>1.5241253144294535</v>
      </c>
      <c r="P29" s="9"/>
    </row>
    <row r="30" spans="1:16">
      <c r="A30" s="12"/>
      <c r="B30" s="25">
        <v>347.2</v>
      </c>
      <c r="C30" s="20" t="s">
        <v>38</v>
      </c>
      <c r="D30" s="46">
        <v>98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98</v>
      </c>
      <c r="O30" s="47">
        <f t="shared" si="2"/>
        <v>2.2410244683283786E-2</v>
      </c>
      <c r="P30" s="9"/>
    </row>
    <row r="31" spans="1:16">
      <c r="A31" s="12"/>
      <c r="B31" s="25">
        <v>349</v>
      </c>
      <c r="C31" s="20" t="s">
        <v>58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15104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15104</v>
      </c>
      <c r="O31" s="47">
        <f t="shared" si="2"/>
        <v>3.4539217928195747</v>
      </c>
      <c r="P31" s="9"/>
    </row>
    <row r="32" spans="1:16" ht="15.75">
      <c r="A32" s="29" t="s">
        <v>30</v>
      </c>
      <c r="B32" s="30"/>
      <c r="C32" s="31"/>
      <c r="D32" s="32">
        <f t="shared" ref="D32:M32" si="6">SUM(D33:D33)</f>
        <v>19591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1"/>
        <v>19591</v>
      </c>
      <c r="O32" s="45">
        <f t="shared" si="2"/>
        <v>4.4799908529613539</v>
      </c>
      <c r="P32" s="10"/>
    </row>
    <row r="33" spans="1:119">
      <c r="A33" s="13"/>
      <c r="B33" s="39">
        <v>351.9</v>
      </c>
      <c r="C33" s="21" t="s">
        <v>103</v>
      </c>
      <c r="D33" s="46">
        <v>19591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19591</v>
      </c>
      <c r="O33" s="47">
        <f t="shared" si="2"/>
        <v>4.4799908529613539</v>
      </c>
      <c r="P33" s="9"/>
    </row>
    <row r="34" spans="1:119" ht="15.75">
      <c r="A34" s="29" t="s">
        <v>3</v>
      </c>
      <c r="B34" s="30"/>
      <c r="C34" s="31"/>
      <c r="D34" s="32">
        <f t="shared" ref="D34:M34" si="7">SUM(D35:D40)</f>
        <v>128755</v>
      </c>
      <c r="E34" s="32">
        <f t="shared" si="7"/>
        <v>2984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1"/>
        <v>131739</v>
      </c>
      <c r="O34" s="45">
        <f t="shared" si="2"/>
        <v>30.12554310541962</v>
      </c>
      <c r="P34" s="10"/>
    </row>
    <row r="35" spans="1:119">
      <c r="A35" s="12"/>
      <c r="B35" s="25">
        <v>361.1</v>
      </c>
      <c r="C35" s="20" t="s">
        <v>42</v>
      </c>
      <c r="D35" s="46">
        <v>21424</v>
      </c>
      <c r="E35" s="46">
        <v>20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21444</v>
      </c>
      <c r="O35" s="47">
        <f t="shared" si="2"/>
        <v>4.9037274182483417</v>
      </c>
      <c r="P35" s="9"/>
    </row>
    <row r="36" spans="1:119">
      <c r="A36" s="12"/>
      <c r="B36" s="25">
        <v>361.2</v>
      </c>
      <c r="C36" s="20" t="s">
        <v>93</v>
      </c>
      <c r="D36" s="46">
        <v>12431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12431</v>
      </c>
      <c r="O36" s="47">
        <f t="shared" si="2"/>
        <v>2.8426709352847017</v>
      </c>
      <c r="P36" s="9"/>
    </row>
    <row r="37" spans="1:119">
      <c r="A37" s="12"/>
      <c r="B37" s="25">
        <v>362</v>
      </c>
      <c r="C37" s="20" t="s">
        <v>43</v>
      </c>
      <c r="D37" s="46">
        <v>3533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3533</v>
      </c>
      <c r="O37" s="47">
        <f t="shared" si="2"/>
        <v>0.80791218842899615</v>
      </c>
      <c r="P37" s="9"/>
    </row>
    <row r="38" spans="1:119">
      <c r="A38" s="12"/>
      <c r="B38" s="25">
        <v>365</v>
      </c>
      <c r="C38" s="20" t="s">
        <v>95</v>
      </c>
      <c r="D38" s="46">
        <v>45946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45946</v>
      </c>
      <c r="O38" s="47">
        <f t="shared" si="2"/>
        <v>10.506745941001601</v>
      </c>
      <c r="P38" s="9"/>
    </row>
    <row r="39" spans="1:119">
      <c r="A39" s="12"/>
      <c r="B39" s="25">
        <v>366</v>
      </c>
      <c r="C39" s="20" t="s">
        <v>45</v>
      </c>
      <c r="D39" s="46">
        <v>13775</v>
      </c>
      <c r="E39" s="46">
        <v>2964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16739</v>
      </c>
      <c r="O39" s="47">
        <f t="shared" si="2"/>
        <v>3.8278069974845645</v>
      </c>
      <c r="P39" s="9"/>
    </row>
    <row r="40" spans="1:119">
      <c r="A40" s="12"/>
      <c r="B40" s="25">
        <v>369.9</v>
      </c>
      <c r="C40" s="20" t="s">
        <v>46</v>
      </c>
      <c r="D40" s="46">
        <v>31646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"/>
        <v>31646</v>
      </c>
      <c r="O40" s="47">
        <f t="shared" si="2"/>
        <v>7.2366796249714156</v>
      </c>
      <c r="P40" s="9"/>
    </row>
    <row r="41" spans="1:119" ht="15.75">
      <c r="A41" s="29" t="s">
        <v>31</v>
      </c>
      <c r="B41" s="30"/>
      <c r="C41" s="31"/>
      <c r="D41" s="32">
        <f t="shared" ref="D41:M41" si="8">SUM(D42:D43)</f>
        <v>1261260</v>
      </c>
      <c r="E41" s="32">
        <f t="shared" si="8"/>
        <v>100000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si="1"/>
        <v>1361260</v>
      </c>
      <c r="O41" s="45">
        <f t="shared" si="2"/>
        <v>311.28744568945802</v>
      </c>
      <c r="P41" s="9"/>
    </row>
    <row r="42" spans="1:119">
      <c r="A42" s="12"/>
      <c r="B42" s="25">
        <v>381</v>
      </c>
      <c r="C42" s="20" t="s">
        <v>47</v>
      </c>
      <c r="D42" s="46">
        <v>217870</v>
      </c>
      <c r="E42" s="46">
        <v>100000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"/>
        <v>317870</v>
      </c>
      <c r="O42" s="47">
        <f t="shared" si="2"/>
        <v>72.689229361994052</v>
      </c>
      <c r="P42" s="9"/>
    </row>
    <row r="43" spans="1:119" ht="15.75" thickBot="1">
      <c r="A43" s="48"/>
      <c r="B43" s="49">
        <v>392</v>
      </c>
      <c r="C43" s="50" t="s">
        <v>106</v>
      </c>
      <c r="D43" s="46">
        <v>1043390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"/>
        <v>1043390</v>
      </c>
      <c r="O43" s="47">
        <f t="shared" si="2"/>
        <v>238.59821632746397</v>
      </c>
      <c r="P43" s="9"/>
    </row>
    <row r="44" spans="1:119" ht="16.5" thickBot="1">
      <c r="A44" s="14" t="s">
        <v>39</v>
      </c>
      <c r="B44" s="23"/>
      <c r="C44" s="22"/>
      <c r="D44" s="15">
        <f t="shared" ref="D44:M44" si="9">SUM(D5,D12,D19,D25,D32,D34,D41)</f>
        <v>4504320</v>
      </c>
      <c r="E44" s="15">
        <f t="shared" si="9"/>
        <v>1153056</v>
      </c>
      <c r="F44" s="15">
        <f t="shared" si="9"/>
        <v>0</v>
      </c>
      <c r="G44" s="15">
        <f t="shared" si="9"/>
        <v>0</v>
      </c>
      <c r="H44" s="15">
        <f t="shared" si="9"/>
        <v>0</v>
      </c>
      <c r="I44" s="15">
        <f t="shared" si="9"/>
        <v>1223640</v>
      </c>
      <c r="J44" s="15">
        <f t="shared" si="9"/>
        <v>0</v>
      </c>
      <c r="K44" s="15">
        <f t="shared" si="9"/>
        <v>0</v>
      </c>
      <c r="L44" s="15">
        <f t="shared" si="9"/>
        <v>0</v>
      </c>
      <c r="M44" s="15">
        <f t="shared" si="9"/>
        <v>0</v>
      </c>
      <c r="N44" s="15">
        <f t="shared" si="1"/>
        <v>6881016</v>
      </c>
      <c r="O44" s="38">
        <f t="shared" si="2"/>
        <v>1573.5229819345986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51" t="s">
        <v>107</v>
      </c>
      <c r="M46" s="51"/>
      <c r="N46" s="51"/>
      <c r="O46" s="43">
        <v>4373</v>
      </c>
    </row>
    <row r="47" spans="1:119">
      <c r="A47" s="52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  <row r="48" spans="1:119" ht="15.75" customHeight="1" thickBot="1">
      <c r="A48" s="55" t="s">
        <v>60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7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48</v>
      </c>
      <c r="B3" s="65"/>
      <c r="C3" s="66"/>
      <c r="D3" s="70" t="s">
        <v>25</v>
      </c>
      <c r="E3" s="71"/>
      <c r="F3" s="71"/>
      <c r="G3" s="71"/>
      <c r="H3" s="72"/>
      <c r="I3" s="70" t="s">
        <v>26</v>
      </c>
      <c r="J3" s="72"/>
      <c r="K3" s="70" t="s">
        <v>28</v>
      </c>
      <c r="L3" s="72"/>
      <c r="M3" s="36"/>
      <c r="N3" s="37"/>
      <c r="O3" s="73" t="s">
        <v>53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1754026</v>
      </c>
      <c r="E5" s="27">
        <f t="shared" si="0"/>
        <v>556122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2310148</v>
      </c>
      <c r="O5" s="33">
        <f t="shared" ref="O5:O47" si="2">(N5/O$49)</f>
        <v>549.64263621222938</v>
      </c>
      <c r="P5" s="6"/>
    </row>
    <row r="6" spans="1:133">
      <c r="A6" s="12"/>
      <c r="B6" s="25">
        <v>311</v>
      </c>
      <c r="C6" s="20" t="s">
        <v>2</v>
      </c>
      <c r="D6" s="46">
        <v>1617785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1617785</v>
      </c>
      <c r="O6" s="47">
        <f t="shared" si="2"/>
        <v>384.91196764216033</v>
      </c>
      <c r="P6" s="9"/>
    </row>
    <row r="7" spans="1:133">
      <c r="A7" s="12"/>
      <c r="B7" s="25">
        <v>312.10000000000002</v>
      </c>
      <c r="C7" s="20" t="s">
        <v>87</v>
      </c>
      <c r="D7" s="46">
        <v>0</v>
      </c>
      <c r="E7" s="46">
        <v>484918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484918</v>
      </c>
      <c r="O7" s="47">
        <f t="shared" si="2"/>
        <v>115.37425648346419</v>
      </c>
      <c r="P7" s="9"/>
    </row>
    <row r="8" spans="1:133">
      <c r="A8" s="12"/>
      <c r="B8" s="25">
        <v>312.41000000000003</v>
      </c>
      <c r="C8" s="20" t="s">
        <v>10</v>
      </c>
      <c r="D8" s="46">
        <v>0</v>
      </c>
      <c r="E8" s="46">
        <v>71204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71204</v>
      </c>
      <c r="O8" s="47">
        <f t="shared" si="2"/>
        <v>16.941232453009754</v>
      </c>
      <c r="P8" s="9"/>
    </row>
    <row r="9" spans="1:133">
      <c r="A9" s="12"/>
      <c r="B9" s="25">
        <v>315</v>
      </c>
      <c r="C9" s="20" t="s">
        <v>79</v>
      </c>
      <c r="D9" s="46">
        <v>94155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94155</v>
      </c>
      <c r="O9" s="47">
        <f t="shared" si="2"/>
        <v>22.401855817273375</v>
      </c>
      <c r="P9" s="9"/>
    </row>
    <row r="10" spans="1:133">
      <c r="A10" s="12"/>
      <c r="B10" s="25">
        <v>316</v>
      </c>
      <c r="C10" s="20" t="s">
        <v>80</v>
      </c>
      <c r="D10" s="46">
        <v>42036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42036</v>
      </c>
      <c r="O10" s="47">
        <f t="shared" si="2"/>
        <v>10.001427551748751</v>
      </c>
      <c r="P10" s="9"/>
    </row>
    <row r="11" spans="1:133">
      <c r="A11" s="12"/>
      <c r="B11" s="25">
        <v>319</v>
      </c>
      <c r="C11" s="20" t="s">
        <v>88</v>
      </c>
      <c r="D11" s="46">
        <v>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50</v>
      </c>
      <c r="O11" s="47">
        <f t="shared" si="2"/>
        <v>1.1896264572924102E-2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SUM(D13:D18)</f>
        <v>762985</v>
      </c>
      <c r="E12" s="32">
        <f t="shared" si="3"/>
        <v>102204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865189</v>
      </c>
      <c r="O12" s="45">
        <f t="shared" si="2"/>
        <v>205.85034499167261</v>
      </c>
      <c r="P12" s="10"/>
    </row>
    <row r="13" spans="1:133">
      <c r="A13" s="12"/>
      <c r="B13" s="25">
        <v>322</v>
      </c>
      <c r="C13" s="20" t="s">
        <v>0</v>
      </c>
      <c r="D13" s="46">
        <v>318227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318227</v>
      </c>
      <c r="O13" s="47">
        <f t="shared" si="2"/>
        <v>75.714251724958359</v>
      </c>
      <c r="P13" s="9"/>
    </row>
    <row r="14" spans="1:133">
      <c r="A14" s="12"/>
      <c r="B14" s="25">
        <v>323.10000000000002</v>
      </c>
      <c r="C14" s="20" t="s">
        <v>14</v>
      </c>
      <c r="D14" s="46">
        <v>422604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422604</v>
      </c>
      <c r="O14" s="47">
        <f t="shared" si="2"/>
        <v>100.54817987152035</v>
      </c>
      <c r="P14" s="9"/>
    </row>
    <row r="15" spans="1:133">
      <c r="A15" s="12"/>
      <c r="B15" s="25">
        <v>323.39999999999998</v>
      </c>
      <c r="C15" s="20" t="s">
        <v>15</v>
      </c>
      <c r="D15" s="46">
        <v>22154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22154</v>
      </c>
      <c r="O15" s="47">
        <f t="shared" si="2"/>
        <v>5.2709969069712113</v>
      </c>
      <c r="P15" s="9"/>
    </row>
    <row r="16" spans="1:133">
      <c r="A16" s="12"/>
      <c r="B16" s="25">
        <v>324.31</v>
      </c>
      <c r="C16" s="20" t="s">
        <v>89</v>
      </c>
      <c r="D16" s="46">
        <v>0</v>
      </c>
      <c r="E16" s="46">
        <v>52204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52204</v>
      </c>
      <c r="O16" s="47">
        <f t="shared" si="2"/>
        <v>12.420651915298595</v>
      </c>
      <c r="P16" s="9"/>
    </row>
    <row r="17" spans="1:16">
      <c r="A17" s="12"/>
      <c r="B17" s="25">
        <v>324.41000000000003</v>
      </c>
      <c r="C17" s="20" t="s">
        <v>90</v>
      </c>
      <c r="D17" s="46">
        <v>0</v>
      </c>
      <c r="E17" s="46">
        <v>25000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25000</v>
      </c>
      <c r="O17" s="47">
        <f t="shared" si="2"/>
        <v>5.9481322864620507</v>
      </c>
      <c r="P17" s="9"/>
    </row>
    <row r="18" spans="1:16">
      <c r="A18" s="12"/>
      <c r="B18" s="25">
        <v>324.61</v>
      </c>
      <c r="C18" s="20" t="s">
        <v>91</v>
      </c>
      <c r="D18" s="46">
        <v>0</v>
      </c>
      <c r="E18" s="46">
        <v>25000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25000</v>
      </c>
      <c r="O18" s="47">
        <f t="shared" si="2"/>
        <v>5.9481322864620507</v>
      </c>
      <c r="P18" s="9"/>
    </row>
    <row r="19" spans="1:16" ht="15.75">
      <c r="A19" s="29" t="s">
        <v>18</v>
      </c>
      <c r="B19" s="30"/>
      <c r="C19" s="31"/>
      <c r="D19" s="32">
        <f t="shared" ref="D19:M19" si="4">SUM(D20:D26)</f>
        <v>362935</v>
      </c>
      <c r="E19" s="32">
        <f t="shared" si="4"/>
        <v>375130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3185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741250</v>
      </c>
      <c r="O19" s="45">
        <f t="shared" si="2"/>
        <v>176.36212229359981</v>
      </c>
      <c r="P19" s="10"/>
    </row>
    <row r="20" spans="1:16">
      <c r="A20" s="12"/>
      <c r="B20" s="25">
        <v>331.49</v>
      </c>
      <c r="C20" s="20" t="s">
        <v>99</v>
      </c>
      <c r="D20" s="46">
        <v>0</v>
      </c>
      <c r="E20" s="46">
        <v>300000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300000</v>
      </c>
      <c r="O20" s="47">
        <f t="shared" si="2"/>
        <v>71.377587437544605</v>
      </c>
      <c r="P20" s="9"/>
    </row>
    <row r="21" spans="1:16">
      <c r="A21" s="12"/>
      <c r="B21" s="25">
        <v>334.1</v>
      </c>
      <c r="C21" s="20" t="s">
        <v>62</v>
      </c>
      <c r="D21" s="46">
        <v>0</v>
      </c>
      <c r="E21" s="46">
        <v>75130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75130</v>
      </c>
      <c r="O21" s="47">
        <f t="shared" si="2"/>
        <v>17.875327147275755</v>
      </c>
      <c r="P21" s="9"/>
    </row>
    <row r="22" spans="1:16">
      <c r="A22" s="12"/>
      <c r="B22" s="25">
        <v>334.34</v>
      </c>
      <c r="C22" s="20" t="s">
        <v>100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3185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3185</v>
      </c>
      <c r="O22" s="47">
        <f t="shared" si="2"/>
        <v>0.75779205329526533</v>
      </c>
      <c r="P22" s="9"/>
    </row>
    <row r="23" spans="1:16">
      <c r="A23" s="12"/>
      <c r="B23" s="25">
        <v>334.49</v>
      </c>
      <c r="C23" s="20" t="s">
        <v>68</v>
      </c>
      <c r="D23" s="46">
        <v>3836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3836</v>
      </c>
      <c r="O23" s="47">
        <f t="shared" si="2"/>
        <v>0.91268141803473712</v>
      </c>
      <c r="P23" s="9"/>
    </row>
    <row r="24" spans="1:16">
      <c r="A24" s="12"/>
      <c r="B24" s="25">
        <v>334.69</v>
      </c>
      <c r="C24" s="20" t="s">
        <v>63</v>
      </c>
      <c r="D24" s="46">
        <v>3223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3223</v>
      </c>
      <c r="O24" s="47">
        <f t="shared" si="2"/>
        <v>0.76683321437068763</v>
      </c>
      <c r="P24" s="9"/>
    </row>
    <row r="25" spans="1:16">
      <c r="A25" s="12"/>
      <c r="B25" s="25">
        <v>335.12</v>
      </c>
      <c r="C25" s="20" t="s">
        <v>82</v>
      </c>
      <c r="D25" s="46">
        <v>103194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103194</v>
      </c>
      <c r="O25" s="47">
        <f t="shared" si="2"/>
        <v>24.552462526766597</v>
      </c>
      <c r="P25" s="9"/>
    </row>
    <row r="26" spans="1:16">
      <c r="A26" s="12"/>
      <c r="B26" s="25">
        <v>335.18</v>
      </c>
      <c r="C26" s="20" t="s">
        <v>101</v>
      </c>
      <c r="D26" s="46">
        <v>252682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252682</v>
      </c>
      <c r="O26" s="47">
        <f t="shared" si="2"/>
        <v>60.119438496312156</v>
      </c>
      <c r="P26" s="9"/>
    </row>
    <row r="27" spans="1:16" ht="15.75">
      <c r="A27" s="29" t="s">
        <v>29</v>
      </c>
      <c r="B27" s="30"/>
      <c r="C27" s="31"/>
      <c r="D27" s="32">
        <f t="shared" ref="D27:M27" si="5">SUM(D28:D34)</f>
        <v>94181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1211774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1"/>
        <v>1305955</v>
      </c>
      <c r="O27" s="45">
        <f t="shared" si="2"/>
        <v>310.71972400666192</v>
      </c>
      <c r="P27" s="10"/>
    </row>
    <row r="28" spans="1:16">
      <c r="A28" s="12"/>
      <c r="B28" s="25">
        <v>341.1</v>
      </c>
      <c r="C28" s="20" t="s">
        <v>102</v>
      </c>
      <c r="D28" s="46">
        <v>5529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5529</v>
      </c>
      <c r="O28" s="47">
        <f t="shared" si="2"/>
        <v>1.3154889364739473</v>
      </c>
      <c r="P28" s="9"/>
    </row>
    <row r="29" spans="1:16">
      <c r="A29" s="12"/>
      <c r="B29" s="25">
        <v>343.4</v>
      </c>
      <c r="C29" s="20" t="s">
        <v>33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1188225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1188225</v>
      </c>
      <c r="O29" s="47">
        <f t="shared" si="2"/>
        <v>282.7087794432548</v>
      </c>
      <c r="P29" s="9"/>
    </row>
    <row r="30" spans="1:16">
      <c r="A30" s="12"/>
      <c r="B30" s="25">
        <v>343.5</v>
      </c>
      <c r="C30" s="20" t="s">
        <v>34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3676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3676</v>
      </c>
      <c r="O30" s="47">
        <f t="shared" si="2"/>
        <v>0.87461337140137996</v>
      </c>
      <c r="P30" s="9"/>
    </row>
    <row r="31" spans="1:16">
      <c r="A31" s="12"/>
      <c r="B31" s="25">
        <v>344.5</v>
      </c>
      <c r="C31" s="20" t="s">
        <v>84</v>
      </c>
      <c r="D31" s="46">
        <v>79412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79412</v>
      </c>
      <c r="O31" s="47">
        <f t="shared" si="2"/>
        <v>18.894123245300975</v>
      </c>
      <c r="P31" s="9"/>
    </row>
    <row r="32" spans="1:16">
      <c r="A32" s="12"/>
      <c r="B32" s="25">
        <v>347.1</v>
      </c>
      <c r="C32" s="20" t="s">
        <v>37</v>
      </c>
      <c r="D32" s="46">
        <v>6697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6697</v>
      </c>
      <c r="O32" s="47">
        <f t="shared" si="2"/>
        <v>1.5933856768974541</v>
      </c>
      <c r="P32" s="9"/>
    </row>
    <row r="33" spans="1:119">
      <c r="A33" s="12"/>
      <c r="B33" s="25">
        <v>347.2</v>
      </c>
      <c r="C33" s="20" t="s">
        <v>38</v>
      </c>
      <c r="D33" s="46">
        <v>2543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2543</v>
      </c>
      <c r="O33" s="47">
        <f t="shared" si="2"/>
        <v>0.60504401617891979</v>
      </c>
      <c r="P33" s="9"/>
    </row>
    <row r="34" spans="1:119">
      <c r="A34" s="12"/>
      <c r="B34" s="25">
        <v>349</v>
      </c>
      <c r="C34" s="20" t="s">
        <v>58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19873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19873</v>
      </c>
      <c r="O34" s="47">
        <f t="shared" si="2"/>
        <v>4.7282893171544131</v>
      </c>
      <c r="P34" s="9"/>
    </row>
    <row r="35" spans="1:119" ht="15.75">
      <c r="A35" s="29" t="s">
        <v>30</v>
      </c>
      <c r="B35" s="30"/>
      <c r="C35" s="31"/>
      <c r="D35" s="32">
        <f t="shared" ref="D35:M35" si="7">SUM(D36:D36)</f>
        <v>16853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16853</v>
      </c>
      <c r="O35" s="45">
        <f t="shared" si="2"/>
        <v>4.0097549369497978</v>
      </c>
      <c r="P35" s="10"/>
    </row>
    <row r="36" spans="1:119">
      <c r="A36" s="13"/>
      <c r="B36" s="39">
        <v>351.9</v>
      </c>
      <c r="C36" s="21" t="s">
        <v>103</v>
      </c>
      <c r="D36" s="46">
        <v>16853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16853</v>
      </c>
      <c r="O36" s="47">
        <f t="shared" si="2"/>
        <v>4.0097549369497978</v>
      </c>
      <c r="P36" s="9"/>
    </row>
    <row r="37" spans="1:119" ht="15.75">
      <c r="A37" s="29" t="s">
        <v>3</v>
      </c>
      <c r="B37" s="30"/>
      <c r="C37" s="31"/>
      <c r="D37" s="32">
        <f t="shared" ref="D37:M37" si="8">SUM(D38:D44)</f>
        <v>566850</v>
      </c>
      <c r="E37" s="32">
        <f t="shared" si="8"/>
        <v>572285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330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>SUM(D37:M37)</f>
        <v>1139465</v>
      </c>
      <c r="O37" s="45">
        <f t="shared" si="2"/>
        <v>271.10754223173922</v>
      </c>
      <c r="P37" s="10"/>
    </row>
    <row r="38" spans="1:119">
      <c r="A38" s="12"/>
      <c r="B38" s="25">
        <v>361.1</v>
      </c>
      <c r="C38" s="20" t="s">
        <v>42</v>
      </c>
      <c r="D38" s="46">
        <v>8958</v>
      </c>
      <c r="E38" s="46">
        <v>1177</v>
      </c>
      <c r="F38" s="46">
        <v>0</v>
      </c>
      <c r="G38" s="46">
        <v>0</v>
      </c>
      <c r="H38" s="46">
        <v>0</v>
      </c>
      <c r="I38" s="46">
        <v>330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10465</v>
      </c>
      <c r="O38" s="47">
        <f t="shared" si="2"/>
        <v>2.4898881751130144</v>
      </c>
      <c r="P38" s="9"/>
    </row>
    <row r="39" spans="1:119">
      <c r="A39" s="12"/>
      <c r="B39" s="25">
        <v>361.2</v>
      </c>
      <c r="C39" s="20" t="s">
        <v>93</v>
      </c>
      <c r="D39" s="46">
        <v>643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9">SUM(D39:M39)</f>
        <v>643</v>
      </c>
      <c r="O39" s="47">
        <f t="shared" si="2"/>
        <v>0.15298596240780396</v>
      </c>
      <c r="P39" s="9"/>
    </row>
    <row r="40" spans="1:119">
      <c r="A40" s="12"/>
      <c r="B40" s="25">
        <v>362</v>
      </c>
      <c r="C40" s="20" t="s">
        <v>43</v>
      </c>
      <c r="D40" s="46">
        <v>3594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3594</v>
      </c>
      <c r="O40" s="47">
        <f t="shared" si="2"/>
        <v>0.85510349750178449</v>
      </c>
      <c r="P40" s="9"/>
    </row>
    <row r="41" spans="1:119">
      <c r="A41" s="12"/>
      <c r="B41" s="25">
        <v>365</v>
      </c>
      <c r="C41" s="20" t="s">
        <v>95</v>
      </c>
      <c r="D41" s="46">
        <v>541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541</v>
      </c>
      <c r="O41" s="47">
        <f t="shared" si="2"/>
        <v>0.12871758267903879</v>
      </c>
      <c r="P41" s="9"/>
    </row>
    <row r="42" spans="1:119">
      <c r="A42" s="12"/>
      <c r="B42" s="25">
        <v>366</v>
      </c>
      <c r="C42" s="20" t="s">
        <v>45</v>
      </c>
      <c r="D42" s="46">
        <v>106297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106297</v>
      </c>
      <c r="O42" s="47">
        <f t="shared" si="2"/>
        <v>25.290744706162265</v>
      </c>
      <c r="P42" s="9"/>
    </row>
    <row r="43" spans="1:119">
      <c r="A43" s="12"/>
      <c r="B43" s="25">
        <v>369.3</v>
      </c>
      <c r="C43" s="20" t="s">
        <v>96</v>
      </c>
      <c r="D43" s="46">
        <v>435304</v>
      </c>
      <c r="E43" s="46">
        <v>571108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1006412</v>
      </c>
      <c r="O43" s="47">
        <f t="shared" si="2"/>
        <v>239.45086842731382</v>
      </c>
      <c r="P43" s="9"/>
    </row>
    <row r="44" spans="1:119">
      <c r="A44" s="12"/>
      <c r="B44" s="25">
        <v>369.9</v>
      </c>
      <c r="C44" s="20" t="s">
        <v>46</v>
      </c>
      <c r="D44" s="46">
        <v>11513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11513</v>
      </c>
      <c r="O44" s="47">
        <f t="shared" si="2"/>
        <v>2.7392338805615037</v>
      </c>
      <c r="P44" s="9"/>
    </row>
    <row r="45" spans="1:119" ht="15.75">
      <c r="A45" s="29" t="s">
        <v>31</v>
      </c>
      <c r="B45" s="30"/>
      <c r="C45" s="31"/>
      <c r="D45" s="32">
        <f t="shared" ref="D45:M45" si="10">SUM(D46:D46)</f>
        <v>1601108</v>
      </c>
      <c r="E45" s="32">
        <f t="shared" si="10"/>
        <v>2165000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>SUM(D45:M45)</f>
        <v>3766108</v>
      </c>
      <c r="O45" s="45">
        <f t="shared" si="2"/>
        <v>896.05234356412086</v>
      </c>
      <c r="P45" s="9"/>
    </row>
    <row r="46" spans="1:119" ht="15.75" thickBot="1">
      <c r="A46" s="12"/>
      <c r="B46" s="25">
        <v>381</v>
      </c>
      <c r="C46" s="20" t="s">
        <v>47</v>
      </c>
      <c r="D46" s="46">
        <v>1601108</v>
      </c>
      <c r="E46" s="46">
        <v>2165000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3766108</v>
      </c>
      <c r="O46" s="47">
        <f t="shared" si="2"/>
        <v>896.05234356412086</v>
      </c>
      <c r="P46" s="9"/>
    </row>
    <row r="47" spans="1:119" ht="16.5" thickBot="1">
      <c r="A47" s="14" t="s">
        <v>39</v>
      </c>
      <c r="B47" s="23"/>
      <c r="C47" s="22"/>
      <c r="D47" s="15">
        <f t="shared" ref="D47:M47" si="11">SUM(D5,D12,D19,D27,D35,D37,D45)</f>
        <v>5158938</v>
      </c>
      <c r="E47" s="15">
        <f t="shared" si="11"/>
        <v>3770741</v>
      </c>
      <c r="F47" s="15">
        <f t="shared" si="11"/>
        <v>0</v>
      </c>
      <c r="G47" s="15">
        <f t="shared" si="11"/>
        <v>0</v>
      </c>
      <c r="H47" s="15">
        <f t="shared" si="11"/>
        <v>0</v>
      </c>
      <c r="I47" s="15">
        <f t="shared" si="11"/>
        <v>1215289</v>
      </c>
      <c r="J47" s="15">
        <f t="shared" si="11"/>
        <v>0</v>
      </c>
      <c r="K47" s="15">
        <f t="shared" si="11"/>
        <v>0</v>
      </c>
      <c r="L47" s="15">
        <f t="shared" si="11"/>
        <v>0</v>
      </c>
      <c r="M47" s="15">
        <f t="shared" si="11"/>
        <v>0</v>
      </c>
      <c r="N47" s="15">
        <f>SUM(D47:M47)</f>
        <v>10144968</v>
      </c>
      <c r="O47" s="38">
        <f t="shared" si="2"/>
        <v>2413.7444682369737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51" t="s">
        <v>104</v>
      </c>
      <c r="M49" s="51"/>
      <c r="N49" s="51"/>
      <c r="O49" s="43">
        <v>4203</v>
      </c>
    </row>
    <row r="50" spans="1:15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4"/>
    </row>
    <row r="51" spans="1:15" ht="15.75" customHeight="1" thickBot="1">
      <c r="A51" s="55" t="s">
        <v>60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7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2024-05-23T16:23:54Z</cp:lastPrinted>
  <dcterms:created xsi:type="dcterms:W3CDTF">2000-08-31T21:26:31Z</dcterms:created>
  <dcterms:modified xsi:type="dcterms:W3CDTF">2024-07-02T18:43:08Z</dcterms:modified>
</cp:coreProperties>
</file>