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'2007'!$A$1:$O$32</definedName>
    <definedName name="_xlnm.Print_Area" localSheetId="15">'2008'!$A$1:$O$30</definedName>
    <definedName name="_xlnm.Print_Area" localSheetId="14">'2009'!$A$1:$O$30</definedName>
    <definedName name="_xlnm.Print_Area" localSheetId="13">'2010'!$A$1:$O$31</definedName>
    <definedName name="_xlnm.Print_Area" localSheetId="12">'2011'!$A$1:$O$31</definedName>
    <definedName name="_xlnm.Print_Area" localSheetId="11">'2012'!$A$1:$O$30</definedName>
    <definedName name="_xlnm.Print_Area" localSheetId="10">'2013'!$A$1:$O$30</definedName>
    <definedName name="_xlnm.Print_Area" localSheetId="9">'2014'!$A$1:$O$30</definedName>
    <definedName name="_xlnm.Print_Area" localSheetId="8">'2015'!$A$1:$O$30</definedName>
    <definedName name="_xlnm.Print_Area" localSheetId="7">'2016'!$A$1:$O$30</definedName>
    <definedName name="_xlnm.Print_Area" localSheetId="6">'2017'!$A$1:$O$31</definedName>
    <definedName name="_xlnm.Print_Area" localSheetId="5">'2018'!$A$1:$O$31</definedName>
    <definedName name="_xlnm.Print_Area" localSheetId="4">'2019'!$A$1:$O$31</definedName>
    <definedName name="_xlnm.Print_Area" localSheetId="3">'2020'!$A$1:$O$31</definedName>
    <definedName name="_xlnm.Print_Area" localSheetId="2">'2021'!$A$1:$P$31</definedName>
    <definedName name="_xlnm.Print_Area" localSheetId="1">'2022'!$A$1:$P$29</definedName>
    <definedName name="_xlnm.Print_Area" localSheetId="0">'2023'!$A$1:$P$31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7" i="50" l="1"/>
  <c r="F27" i="50"/>
  <c r="G27" i="50"/>
  <c r="H27" i="50"/>
  <c r="I27" i="50"/>
  <c r="J27" i="50"/>
  <c r="K27" i="50"/>
  <c r="L27" i="50"/>
  <c r="M27" i="50"/>
  <c r="N27" i="50"/>
  <c r="D27" i="50"/>
  <c r="O26" i="50" l="1"/>
  <c r="P26" i="50" s="1"/>
  <c r="N25" i="50"/>
  <c r="M25" i="50"/>
  <c r="L25" i="50"/>
  <c r="K25" i="50"/>
  <c r="J25" i="50"/>
  <c r="I25" i="50"/>
  <c r="H25" i="50"/>
  <c r="G25" i="50"/>
  <c r="F25" i="50"/>
  <c r="E25" i="50"/>
  <c r="D25" i="50"/>
  <c r="O24" i="50"/>
  <c r="P24" i="50" s="1"/>
  <c r="O23" i="50"/>
  <c r="P23" i="50" s="1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N19" i="50"/>
  <c r="M19" i="50"/>
  <c r="L19" i="50"/>
  <c r="K19" i="50"/>
  <c r="J19" i="50"/>
  <c r="I19" i="50"/>
  <c r="H19" i="50"/>
  <c r="G19" i="50"/>
  <c r="F19" i="50"/>
  <c r="E19" i="50"/>
  <c r="D19" i="50"/>
  <c r="O18" i="50"/>
  <c r="P18" i="50" s="1"/>
  <c r="O17" i="50"/>
  <c r="P17" i="50" s="1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5" i="50" l="1"/>
  <c r="P25" i="50" s="1"/>
  <c r="O21" i="50"/>
  <c r="P21" i="50" s="1"/>
  <c r="O19" i="50"/>
  <c r="P19" i="50" s="1"/>
  <c r="O15" i="50"/>
  <c r="P15" i="50" s="1"/>
  <c r="O12" i="50"/>
  <c r="P12" i="50" s="1"/>
  <c r="O5" i="50"/>
  <c r="P5" i="50" s="1"/>
  <c r="E25" i="49"/>
  <c r="F25" i="49"/>
  <c r="G25" i="49"/>
  <c r="H25" i="49"/>
  <c r="I25" i="49"/>
  <c r="J25" i="49"/>
  <c r="K25" i="49"/>
  <c r="L25" i="49"/>
  <c r="M25" i="49"/>
  <c r="N25" i="49"/>
  <c r="D25" i="49"/>
  <c r="O27" i="50" l="1"/>
  <c r="P27" i="50" s="1"/>
  <c r="O24" i="49"/>
  <c r="P24" i="49" s="1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9" i="49" l="1"/>
  <c r="P19" i="49" s="1"/>
  <c r="O21" i="49"/>
  <c r="P21" i="49" s="1"/>
  <c r="O15" i="49"/>
  <c r="P15" i="49" s="1"/>
  <c r="O12" i="49"/>
  <c r="P12" i="49" s="1"/>
  <c r="O5" i="49"/>
  <c r="P5" i="49" s="1"/>
  <c r="N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O25" i="48" s="1"/>
  <c r="P25" i="48" s="1"/>
  <c r="D25" i="48"/>
  <c r="O24" i="48"/>
  <c r="P24" i="48"/>
  <c r="O23" i="48"/>
  <c r="P23" i="48" s="1"/>
  <c r="O22" i="48"/>
  <c r="P22" i="48" s="1"/>
  <c r="N21" i="48"/>
  <c r="M21" i="48"/>
  <c r="L21" i="48"/>
  <c r="K21" i="48"/>
  <c r="J21" i="48"/>
  <c r="O21" i="48" s="1"/>
  <c r="P21" i="48" s="1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/>
  <c r="O17" i="48"/>
  <c r="P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D27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O12" i="48" s="1"/>
  <c r="P12" i="48" s="1"/>
  <c r="F12" i="48"/>
  <c r="E12" i="48"/>
  <c r="D12" i="48"/>
  <c r="O11" i="48"/>
  <c r="P11" i="48" s="1"/>
  <c r="O10" i="48"/>
  <c r="P10" i="48" s="1"/>
  <c r="O9" i="48"/>
  <c r="P9" i="48" s="1"/>
  <c r="O8" i="48"/>
  <c r="P8" i="48"/>
  <c r="O7" i="48"/>
  <c r="P7" i="48" s="1"/>
  <c r="O6" i="48"/>
  <c r="P6" i="48" s="1"/>
  <c r="N5" i="48"/>
  <c r="M5" i="48"/>
  <c r="M27" i="48" s="1"/>
  <c r="L5" i="48"/>
  <c r="L27" i="48" s="1"/>
  <c r="K5" i="48"/>
  <c r="K27" i="48" s="1"/>
  <c r="J5" i="48"/>
  <c r="J27" i="48" s="1"/>
  <c r="I5" i="48"/>
  <c r="I27" i="48" s="1"/>
  <c r="H5" i="48"/>
  <c r="H27" i="48" s="1"/>
  <c r="G5" i="48"/>
  <c r="G27" i="48" s="1"/>
  <c r="F5" i="48"/>
  <c r="F27" i="48" s="1"/>
  <c r="E5" i="48"/>
  <c r="E27" i="48" s="1"/>
  <c r="D5" i="48"/>
  <c r="D27" i="46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5" i="46" s="1"/>
  <c r="O25" i="46" s="1"/>
  <c r="N24" i="46"/>
  <c r="O24" i="46" s="1"/>
  <c r="N23" i="46"/>
  <c r="O23" i="46" s="1"/>
  <c r="N22" i="46"/>
  <c r="O22" i="46" s="1"/>
  <c r="M21" i="46"/>
  <c r="L21" i="46"/>
  <c r="K21" i="46"/>
  <c r="J21" i="46"/>
  <c r="I21" i="46"/>
  <c r="H21" i="46"/>
  <c r="N21" i="46" s="1"/>
  <c r="O21" i="46" s="1"/>
  <c r="G21" i="46"/>
  <c r="F21" i="46"/>
  <c r="E21" i="46"/>
  <c r="D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 s="1"/>
  <c r="N16" i="46"/>
  <c r="O16" i="46" s="1"/>
  <c r="M15" i="46"/>
  <c r="L15" i="46"/>
  <c r="N15" i="46" s="1"/>
  <c r="O15" i="46" s="1"/>
  <c r="K15" i="46"/>
  <c r="J15" i="46"/>
  <c r="I15" i="46"/>
  <c r="H15" i="46"/>
  <c r="G15" i="46"/>
  <c r="F15" i="46"/>
  <c r="E15" i="46"/>
  <c r="D15" i="46"/>
  <c r="N14" i="46"/>
  <c r="O14" i="46" s="1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 s="1"/>
  <c r="M5" i="46"/>
  <c r="M27" i="46" s="1"/>
  <c r="L5" i="46"/>
  <c r="L27" i="46" s="1"/>
  <c r="K5" i="46"/>
  <c r="K27" i="46" s="1"/>
  <c r="J5" i="46"/>
  <c r="J27" i="46" s="1"/>
  <c r="I5" i="46"/>
  <c r="I27" i="46" s="1"/>
  <c r="H5" i="46"/>
  <c r="H27" i="46" s="1"/>
  <c r="G5" i="46"/>
  <c r="G27" i="46" s="1"/>
  <c r="F5" i="46"/>
  <c r="F27" i="46" s="1"/>
  <c r="E5" i="46"/>
  <c r="E27" i="46" s="1"/>
  <c r="D5" i="46"/>
  <c r="N26" i="45"/>
  <c r="O26" i="45" s="1"/>
  <c r="M25" i="45"/>
  <c r="L25" i="45"/>
  <c r="K25" i="45"/>
  <c r="J25" i="45"/>
  <c r="N25" i="45" s="1"/>
  <c r="O25" i="45" s="1"/>
  <c r="I25" i="45"/>
  <c r="H25" i="45"/>
  <c r="G25" i="45"/>
  <c r="F25" i="45"/>
  <c r="E25" i="45"/>
  <c r="D25" i="45"/>
  <c r="N24" i="45"/>
  <c r="O24" i="45" s="1"/>
  <c r="N23" i="45"/>
  <c r="O23" i="45" s="1"/>
  <c r="N22" i="45"/>
  <c r="O22" i="45"/>
  <c r="M21" i="45"/>
  <c r="L21" i="45"/>
  <c r="K21" i="45"/>
  <c r="J21" i="45"/>
  <c r="I21" i="45"/>
  <c r="H21" i="45"/>
  <c r="G21" i="45"/>
  <c r="N21" i="45" s="1"/>
  <c r="O21" i="45" s="1"/>
  <c r="F21" i="45"/>
  <c r="E21" i="45"/>
  <c r="D21" i="45"/>
  <c r="N20" i="45"/>
  <c r="O20" i="45"/>
  <c r="M19" i="45"/>
  <c r="L19" i="45"/>
  <c r="K19" i="45"/>
  <c r="J19" i="45"/>
  <c r="I19" i="45"/>
  <c r="H19" i="45"/>
  <c r="G19" i="45"/>
  <c r="N19" i="45" s="1"/>
  <c r="O19" i="45" s="1"/>
  <c r="F19" i="45"/>
  <c r="E19" i="45"/>
  <c r="D19" i="45"/>
  <c r="N18" i="45"/>
  <c r="O18" i="45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N15" i="45" s="1"/>
  <c r="O15" i="45" s="1"/>
  <c r="E15" i="45"/>
  <c r="D15" i="45"/>
  <c r="N14" i="45"/>
  <c r="O14" i="45" s="1"/>
  <c r="N13" i="45"/>
  <c r="O13" i="45" s="1"/>
  <c r="M12" i="45"/>
  <c r="L12" i="45"/>
  <c r="K12" i="45"/>
  <c r="J12" i="45"/>
  <c r="I12" i="45"/>
  <c r="H12" i="45"/>
  <c r="H27" i="45" s="1"/>
  <c r="G12" i="45"/>
  <c r="F12" i="45"/>
  <c r="E12" i="45"/>
  <c r="D12" i="45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M27" i="45" s="1"/>
  <c r="L5" i="45"/>
  <c r="L27" i="45" s="1"/>
  <c r="K5" i="45"/>
  <c r="K27" i="45" s="1"/>
  <c r="J5" i="45"/>
  <c r="J27" i="45" s="1"/>
  <c r="I5" i="45"/>
  <c r="I27" i="45" s="1"/>
  <c r="H5" i="45"/>
  <c r="G5" i="45"/>
  <c r="G27" i="45" s="1"/>
  <c r="F5" i="45"/>
  <c r="F27" i="45" s="1"/>
  <c r="E5" i="45"/>
  <c r="E27" i="45" s="1"/>
  <c r="D5" i="45"/>
  <c r="D27" i="45" s="1"/>
  <c r="I27" i="44"/>
  <c r="D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5" i="44" s="1"/>
  <c r="O25" i="44" s="1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N21" i="44" s="1"/>
  <c r="O21" i="44" s="1"/>
  <c r="G21" i="44"/>
  <c r="F21" i="44"/>
  <c r="E21" i="44"/>
  <c r="D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/>
  <c r="M12" i="44"/>
  <c r="L12" i="44"/>
  <c r="K12" i="44"/>
  <c r="J12" i="44"/>
  <c r="I12" i="44"/>
  <c r="H12" i="44"/>
  <c r="G12" i="44"/>
  <c r="N12" i="44" s="1"/>
  <c r="O12" i="44" s="1"/>
  <c r="F12" i="44"/>
  <c r="E12" i="44"/>
  <c r="D12" i="44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M27" i="44" s="1"/>
  <c r="L5" i="44"/>
  <c r="L27" i="44" s="1"/>
  <c r="K5" i="44"/>
  <c r="K27" i="44" s="1"/>
  <c r="J5" i="44"/>
  <c r="J27" i="44" s="1"/>
  <c r="I5" i="44"/>
  <c r="H5" i="44"/>
  <c r="H27" i="44" s="1"/>
  <c r="G5" i="44"/>
  <c r="G27" i="44" s="1"/>
  <c r="F5" i="44"/>
  <c r="F27" i="44" s="1"/>
  <c r="E5" i="44"/>
  <c r="E27" i="44" s="1"/>
  <c r="D5" i="44"/>
  <c r="N26" i="43"/>
  <c r="O26" i="43" s="1"/>
  <c r="M25" i="43"/>
  <c r="L25" i="43"/>
  <c r="K25" i="43"/>
  <c r="J25" i="43"/>
  <c r="N25" i="43" s="1"/>
  <c r="O25" i="43" s="1"/>
  <c r="I25" i="43"/>
  <c r="H25" i="43"/>
  <c r="G25" i="43"/>
  <c r="F25" i="43"/>
  <c r="E25" i="43"/>
  <c r="D25" i="43"/>
  <c r="N24" i="43"/>
  <c r="O24" i="43" s="1"/>
  <c r="N23" i="43"/>
  <c r="O23" i="43" s="1"/>
  <c r="N22" i="43"/>
  <c r="O22" i="43"/>
  <c r="M21" i="43"/>
  <c r="L21" i="43"/>
  <c r="K21" i="43"/>
  <c r="J21" i="43"/>
  <c r="I21" i="43"/>
  <c r="H21" i="43"/>
  <c r="G21" i="43"/>
  <c r="N21" i="43" s="1"/>
  <c r="O21" i="43" s="1"/>
  <c r="F21" i="43"/>
  <c r="E21" i="43"/>
  <c r="D21" i="43"/>
  <c r="N20" i="43"/>
  <c r="O20" i="43"/>
  <c r="M19" i="43"/>
  <c r="L19" i="43"/>
  <c r="K19" i="43"/>
  <c r="J19" i="43"/>
  <c r="I19" i="43"/>
  <c r="H19" i="43"/>
  <c r="G19" i="43"/>
  <c r="F19" i="43"/>
  <c r="E19" i="43"/>
  <c r="D19" i="43"/>
  <c r="N18" i="43"/>
  <c r="O18" i="43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N15" i="43" s="1"/>
  <c r="O15" i="43" s="1"/>
  <c r="E15" i="43"/>
  <c r="D15" i="43"/>
  <c r="N14" i="43"/>
  <c r="O14" i="43" s="1"/>
  <c r="N13" i="43"/>
  <c r="O13" i="43" s="1"/>
  <c r="M12" i="43"/>
  <c r="L12" i="43"/>
  <c r="K12" i="43"/>
  <c r="J12" i="43"/>
  <c r="I12" i="43"/>
  <c r="H12" i="43"/>
  <c r="H27" i="43" s="1"/>
  <c r="G12" i="43"/>
  <c r="F12" i="43"/>
  <c r="E12" i="43"/>
  <c r="D12" i="43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M27" i="43" s="1"/>
  <c r="L5" i="43"/>
  <c r="L27" i="43" s="1"/>
  <c r="K5" i="43"/>
  <c r="K27" i="43" s="1"/>
  <c r="J5" i="43"/>
  <c r="J27" i="43" s="1"/>
  <c r="I5" i="43"/>
  <c r="I27" i="43" s="1"/>
  <c r="H5" i="43"/>
  <c r="G5" i="43"/>
  <c r="G27" i="43" s="1"/>
  <c r="F5" i="43"/>
  <c r="N5" i="43" s="1"/>
  <c r="O5" i="43" s="1"/>
  <c r="E5" i="43"/>
  <c r="E27" i="43" s="1"/>
  <c r="D5" i="43"/>
  <c r="D27" i="43" s="1"/>
  <c r="I26" i="42"/>
  <c r="D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4" i="42" s="1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M19" i="42"/>
  <c r="L19" i="42"/>
  <c r="K19" i="42"/>
  <c r="J19" i="42"/>
  <c r="I19" i="42"/>
  <c r="H19" i="42"/>
  <c r="G19" i="42"/>
  <c r="F19" i="42"/>
  <c r="N19" i="42" s="1"/>
  <c r="O19" i="42" s="1"/>
  <c r="E19" i="42"/>
  <c r="D19" i="42"/>
  <c r="N18" i="42"/>
  <c r="O18" i="42" s="1"/>
  <c r="N17" i="42"/>
  <c r="O17" i="42" s="1"/>
  <c r="N16" i="42"/>
  <c r="O16" i="42" s="1"/>
  <c r="M15" i="42"/>
  <c r="L15" i="42"/>
  <c r="K15" i="42"/>
  <c r="J15" i="42"/>
  <c r="N15" i="42" s="1"/>
  <c r="O15" i="42" s="1"/>
  <c r="I15" i="42"/>
  <c r="H15" i="42"/>
  <c r="G15" i="42"/>
  <c r="F15" i="42"/>
  <c r="E15" i="42"/>
  <c r="D15" i="42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N12" i="42" s="1"/>
  <c r="O12" i="42" s="1"/>
  <c r="D12" i="42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M26" i="42" s="1"/>
  <c r="L5" i="42"/>
  <c r="L26" i="42" s="1"/>
  <c r="K5" i="42"/>
  <c r="K26" i="42" s="1"/>
  <c r="J5" i="42"/>
  <c r="J26" i="42" s="1"/>
  <c r="I5" i="42"/>
  <c r="H5" i="42"/>
  <c r="H26" i="42" s="1"/>
  <c r="G5" i="42"/>
  <c r="G26" i="42" s="1"/>
  <c r="F5" i="42"/>
  <c r="F26" i="42" s="1"/>
  <c r="E5" i="42"/>
  <c r="E26" i="42" s="1"/>
  <c r="D5" i="42"/>
  <c r="E26" i="41"/>
  <c r="N25" i="41"/>
  <c r="O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M21" i="41"/>
  <c r="L21" i="41"/>
  <c r="K21" i="41"/>
  <c r="J21" i="41"/>
  <c r="N21" i="41" s="1"/>
  <c r="O21" i="41" s="1"/>
  <c r="I21" i="41"/>
  <c r="H21" i="41"/>
  <c r="G21" i="41"/>
  <c r="F21" i="41"/>
  <c r="E21" i="41"/>
  <c r="D21" i="41"/>
  <c r="N20" i="41"/>
  <c r="O20" i="41" s="1"/>
  <c r="M19" i="41"/>
  <c r="L19" i="41"/>
  <c r="K19" i="41"/>
  <c r="J19" i="41"/>
  <c r="J26" i="41" s="1"/>
  <c r="I19" i="41"/>
  <c r="H19" i="41"/>
  <c r="G19" i="41"/>
  <c r="F19" i="41"/>
  <c r="E19" i="41"/>
  <c r="D19" i="41"/>
  <c r="N18" i="41"/>
  <c r="O18" i="41" s="1"/>
  <c r="N17" i="41"/>
  <c r="O17" i="41" s="1"/>
  <c r="N16" i="41"/>
  <c r="O16" i="41"/>
  <c r="M15" i="41"/>
  <c r="L15" i="41"/>
  <c r="K15" i="41"/>
  <c r="J15" i="41"/>
  <c r="I15" i="41"/>
  <c r="H15" i="41"/>
  <c r="G15" i="41"/>
  <c r="N15" i="41" s="1"/>
  <c r="O15" i="41" s="1"/>
  <c r="F15" i="41"/>
  <c r="E15" i="41"/>
  <c r="D15" i="41"/>
  <c r="N14" i="41"/>
  <c r="O14" i="41"/>
  <c r="N13" i="41"/>
  <c r="O13" i="41" s="1"/>
  <c r="M12" i="41"/>
  <c r="L12" i="41"/>
  <c r="K12" i="41"/>
  <c r="J12" i="41"/>
  <c r="I12" i="41"/>
  <c r="I26" i="41" s="1"/>
  <c r="H12" i="41"/>
  <c r="G12" i="41"/>
  <c r="F12" i="41"/>
  <c r="E12" i="41"/>
  <c r="D12" i="41"/>
  <c r="N12" i="41" s="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M26" i="41" s="1"/>
  <c r="L5" i="41"/>
  <c r="L26" i="41" s="1"/>
  <c r="K5" i="41"/>
  <c r="K26" i="41" s="1"/>
  <c r="J5" i="41"/>
  <c r="I5" i="41"/>
  <c r="H5" i="41"/>
  <c r="H26" i="41" s="1"/>
  <c r="G5" i="41"/>
  <c r="N5" i="41" s="1"/>
  <c r="O5" i="41" s="1"/>
  <c r="F5" i="41"/>
  <c r="F26" i="41" s="1"/>
  <c r="E5" i="41"/>
  <c r="D5" i="41"/>
  <c r="D26" i="41" s="1"/>
  <c r="N27" i="40"/>
  <c r="O27" i="40"/>
  <c r="M26" i="40"/>
  <c r="L26" i="40"/>
  <c r="K26" i="40"/>
  <c r="J26" i="40"/>
  <c r="I26" i="40"/>
  <c r="H26" i="40"/>
  <c r="G26" i="40"/>
  <c r="N26" i="40" s="1"/>
  <c r="O26" i="40" s="1"/>
  <c r="F26" i="40"/>
  <c r="E26" i="40"/>
  <c r="D26" i="40"/>
  <c r="N25" i="40"/>
  <c r="O25" i="40" s="1"/>
  <c r="N24" i="40"/>
  <c r="O24" i="40" s="1"/>
  <c r="N23" i="40"/>
  <c r="O23" i="40" s="1"/>
  <c r="M22" i="40"/>
  <c r="L22" i="40"/>
  <c r="K22" i="40"/>
  <c r="J22" i="40"/>
  <c r="I22" i="40"/>
  <c r="H22" i="40"/>
  <c r="H28" i="40" s="1"/>
  <c r="G22" i="40"/>
  <c r="F22" i="40"/>
  <c r="E22" i="40"/>
  <c r="D22" i="40"/>
  <c r="N21" i="40"/>
  <c r="O21" i="40" s="1"/>
  <c r="M20" i="40"/>
  <c r="L20" i="40"/>
  <c r="K20" i="40"/>
  <c r="J20" i="40"/>
  <c r="N20" i="40" s="1"/>
  <c r="O20" i="40" s="1"/>
  <c r="I20" i="40"/>
  <c r="H20" i="40"/>
  <c r="G20" i="40"/>
  <c r="F20" i="40"/>
  <c r="E20" i="40"/>
  <c r="D20" i="40"/>
  <c r="N19" i="40"/>
  <c r="O19" i="40" s="1"/>
  <c r="N18" i="40"/>
  <c r="O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F28" i="40" s="1"/>
  <c r="E15" i="40"/>
  <c r="D15" i="40"/>
  <c r="N15" i="40" s="1"/>
  <c r="O15" i="40" s="1"/>
  <c r="N14" i="40"/>
  <c r="O14" i="40" s="1"/>
  <c r="N13" i="40"/>
  <c r="O13" i="40" s="1"/>
  <c r="M12" i="40"/>
  <c r="L12" i="40"/>
  <c r="K12" i="40"/>
  <c r="J12" i="40"/>
  <c r="N12" i="40" s="1"/>
  <c r="O12" i="40" s="1"/>
  <c r="I12" i="40"/>
  <c r="H12" i="40"/>
  <c r="G12" i="40"/>
  <c r="F12" i="40"/>
  <c r="E12" i="40"/>
  <c r="D12" i="40"/>
  <c r="D28" i="40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/>
  <c r="M5" i="40"/>
  <c r="M28" i="40" s="1"/>
  <c r="L5" i="40"/>
  <c r="L28" i="40"/>
  <c r="K5" i="40"/>
  <c r="K28" i="40" s="1"/>
  <c r="J5" i="40"/>
  <c r="J28" i="40" s="1"/>
  <c r="I5" i="40"/>
  <c r="I28" i="40" s="1"/>
  <c r="H5" i="40"/>
  <c r="G5" i="40"/>
  <c r="G28" i="40" s="1"/>
  <c r="F5" i="40"/>
  <c r="E5" i="40"/>
  <c r="N5" i="40" s="1"/>
  <c r="O5" i="40" s="1"/>
  <c r="D5" i="40"/>
  <c r="N25" i="39"/>
  <c r="O25" i="39" s="1"/>
  <c r="M24" i="39"/>
  <c r="L24" i="39"/>
  <c r="K24" i="39"/>
  <c r="J24" i="39"/>
  <c r="I24" i="39"/>
  <c r="H24" i="39"/>
  <c r="G24" i="39"/>
  <c r="F24" i="39"/>
  <c r="N24" i="39" s="1"/>
  <c r="O24" i="39" s="1"/>
  <c r="E24" i="39"/>
  <c r="D24" i="39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E26" i="39" s="1"/>
  <c r="D21" i="39"/>
  <c r="N20" i="39"/>
  <c r="O20" i="39" s="1"/>
  <c r="M19" i="39"/>
  <c r="L19" i="39"/>
  <c r="N19" i="39" s="1"/>
  <c r="O19" i="39" s="1"/>
  <c r="K19" i="39"/>
  <c r="J19" i="39"/>
  <c r="I19" i="39"/>
  <c r="H19" i="39"/>
  <c r="G19" i="39"/>
  <c r="F19" i="39"/>
  <c r="E19" i="39"/>
  <c r="D19" i="39"/>
  <c r="N18" i="39"/>
  <c r="O18" i="39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F26" i="39" s="1"/>
  <c r="E15" i="39"/>
  <c r="N15" i="39" s="1"/>
  <c r="O15" i="39" s="1"/>
  <c r="D15" i="39"/>
  <c r="N14" i="39"/>
  <c r="O14" i="39" s="1"/>
  <c r="N13" i="39"/>
  <c r="O13" i="39" s="1"/>
  <c r="M12" i="39"/>
  <c r="L12" i="39"/>
  <c r="K12" i="39"/>
  <c r="J12" i="39"/>
  <c r="N12" i="39" s="1"/>
  <c r="O12" i="39" s="1"/>
  <c r="I12" i="39"/>
  <c r="H12" i="39"/>
  <c r="G12" i="39"/>
  <c r="F12" i="39"/>
  <c r="E12" i="39"/>
  <c r="D12" i="39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M26" i="39" s="1"/>
  <c r="L5" i="39"/>
  <c r="L26" i="39"/>
  <c r="K5" i="39"/>
  <c r="K26" i="39" s="1"/>
  <c r="J5" i="39"/>
  <c r="J26" i="39" s="1"/>
  <c r="I5" i="39"/>
  <c r="I26" i="39" s="1"/>
  <c r="H5" i="39"/>
  <c r="H26" i="39" s="1"/>
  <c r="G5" i="39"/>
  <c r="G26" i="39" s="1"/>
  <c r="F5" i="39"/>
  <c r="N5" i="39"/>
  <c r="O5" i="39" s="1"/>
  <c r="E5" i="39"/>
  <c r="D5" i="39"/>
  <c r="N25" i="38"/>
  <c r="O25" i="38" s="1"/>
  <c r="M24" i="38"/>
  <c r="L24" i="38"/>
  <c r="K24" i="38"/>
  <c r="J24" i="38"/>
  <c r="I24" i="38"/>
  <c r="H24" i="38"/>
  <c r="N24" i="38" s="1"/>
  <c r="O24" i="38" s="1"/>
  <c r="G24" i="38"/>
  <c r="F24" i="38"/>
  <c r="E24" i="38"/>
  <c r="D24" i="38"/>
  <c r="N23" i="38"/>
  <c r="O23" i="38" s="1"/>
  <c r="N22" i="38"/>
  <c r="O22" i="38" s="1"/>
  <c r="M21" i="38"/>
  <c r="L21" i="38"/>
  <c r="N21" i="38" s="1"/>
  <c r="O21" i="38" s="1"/>
  <c r="K21" i="38"/>
  <c r="J21" i="38"/>
  <c r="I21" i="38"/>
  <c r="H21" i="38"/>
  <c r="G21" i="38"/>
  <c r="F21" i="38"/>
  <c r="E21" i="38"/>
  <c r="D21" i="38"/>
  <c r="N20" i="38"/>
  <c r="O20" i="38"/>
  <c r="M19" i="38"/>
  <c r="L19" i="38"/>
  <c r="K19" i="38"/>
  <c r="J19" i="38"/>
  <c r="I19" i="38"/>
  <c r="H19" i="38"/>
  <c r="G19" i="38"/>
  <c r="N19" i="38" s="1"/>
  <c r="O19" i="38" s="1"/>
  <c r="F19" i="38"/>
  <c r="E19" i="38"/>
  <c r="D19" i="38"/>
  <c r="N18" i="38"/>
  <c r="O18" i="38" s="1"/>
  <c r="N17" i="38"/>
  <c r="O17" i="38"/>
  <c r="N16" i="38"/>
  <c r="O16" i="38" s="1"/>
  <c r="M15" i="38"/>
  <c r="L15" i="38"/>
  <c r="K15" i="38"/>
  <c r="J15" i="38"/>
  <c r="I15" i="38"/>
  <c r="H15" i="38"/>
  <c r="N15" i="38" s="1"/>
  <c r="O15" i="38" s="1"/>
  <c r="G15" i="38"/>
  <c r="F15" i="38"/>
  <c r="E15" i="38"/>
  <c r="D15" i="38"/>
  <c r="N14" i="38"/>
  <c r="O14" i="38" s="1"/>
  <c r="N13" i="38"/>
  <c r="O13" i="38" s="1"/>
  <c r="M12" i="38"/>
  <c r="L12" i="38"/>
  <c r="L26" i="38" s="1"/>
  <c r="K12" i="38"/>
  <c r="J12" i="38"/>
  <c r="I12" i="38"/>
  <c r="H12" i="38"/>
  <c r="G12" i="38"/>
  <c r="F12" i="38"/>
  <c r="E12" i="38"/>
  <c r="E26" i="38" s="1"/>
  <c r="D12" i="38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M26" i="38"/>
  <c r="L5" i="38"/>
  <c r="K5" i="38"/>
  <c r="K26" i="38"/>
  <c r="J5" i="38"/>
  <c r="J26" i="38"/>
  <c r="I5" i="38"/>
  <c r="N5" i="38" s="1"/>
  <c r="O5" i="38" s="1"/>
  <c r="H5" i="38"/>
  <c r="H26" i="38" s="1"/>
  <c r="G5" i="38"/>
  <c r="G26" i="38"/>
  <c r="F5" i="38"/>
  <c r="F26" i="38"/>
  <c r="E5" i="38"/>
  <c r="D5" i="38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4" i="37" s="1"/>
  <c r="O24" i="37" s="1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1" i="37" s="1"/>
  <c r="O21" i="37" s="1"/>
  <c r="N20" i="37"/>
  <c r="O20" i="37" s="1"/>
  <c r="M19" i="37"/>
  <c r="L19" i="37"/>
  <c r="K19" i="37"/>
  <c r="J19" i="37"/>
  <c r="J26" i="37" s="1"/>
  <c r="I19" i="37"/>
  <c r="H19" i="37"/>
  <c r="G19" i="37"/>
  <c r="F19" i="37"/>
  <c r="E19" i="37"/>
  <c r="N19" i="37" s="1"/>
  <c r="O19" i="37" s="1"/>
  <c r="D19" i="37"/>
  <c r="N18" i="37"/>
  <c r="O18" i="37" s="1"/>
  <c r="N17" i="37"/>
  <c r="O17" i="37"/>
  <c r="N16" i="37"/>
  <c r="O16" i="37" s="1"/>
  <c r="M15" i="37"/>
  <c r="L15" i="37"/>
  <c r="K15" i="37"/>
  <c r="K26" i="37" s="1"/>
  <c r="J15" i="37"/>
  <c r="I15" i="37"/>
  <c r="H15" i="37"/>
  <c r="G15" i="37"/>
  <c r="F15" i="37"/>
  <c r="E15" i="37"/>
  <c r="D15" i="37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E26" i="37" s="1"/>
  <c r="D12" i="37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M26" i="37"/>
  <c r="L5" i="37"/>
  <c r="L26" i="37"/>
  <c r="K5" i="37"/>
  <c r="J5" i="37"/>
  <c r="I5" i="37"/>
  <c r="I26" i="37"/>
  <c r="H5" i="37"/>
  <c r="N5" i="37" s="1"/>
  <c r="O5" i="37" s="1"/>
  <c r="G5" i="37"/>
  <c r="G26" i="37"/>
  <c r="F5" i="37"/>
  <c r="F26" i="37"/>
  <c r="E5" i="37"/>
  <c r="D5" i="37"/>
  <c r="D26" i="37"/>
  <c r="N25" i="36"/>
  <c r="O25" i="36" s="1"/>
  <c r="M24" i="36"/>
  <c r="L24" i="36"/>
  <c r="K24" i="36"/>
  <c r="J24" i="36"/>
  <c r="I24" i="36"/>
  <c r="H24" i="36"/>
  <c r="G24" i="36"/>
  <c r="F24" i="36"/>
  <c r="N24" i="36" s="1"/>
  <c r="O24" i="36" s="1"/>
  <c r="E24" i="36"/>
  <c r="D24" i="36"/>
  <c r="N23" i="36"/>
  <c r="O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 s="1"/>
  <c r="M19" i="36"/>
  <c r="L19" i="36"/>
  <c r="K19" i="36"/>
  <c r="J19" i="36"/>
  <c r="I19" i="36"/>
  <c r="H19" i="36"/>
  <c r="G19" i="36"/>
  <c r="G26" i="36" s="1"/>
  <c r="F19" i="36"/>
  <c r="E19" i="36"/>
  <c r="D19" i="36"/>
  <c r="N19" i="36" s="1"/>
  <c r="O19" i="36" s="1"/>
  <c r="N18" i="36"/>
  <c r="O18" i="36"/>
  <c r="N17" i="36"/>
  <c r="O17" i="36" s="1"/>
  <c r="N16" i="36"/>
  <c r="O16" i="36" s="1"/>
  <c r="M15" i="36"/>
  <c r="M26" i="36" s="1"/>
  <c r="L15" i="36"/>
  <c r="K15" i="36"/>
  <c r="J15" i="36"/>
  <c r="I15" i="36"/>
  <c r="H15" i="36"/>
  <c r="G15" i="36"/>
  <c r="F15" i="36"/>
  <c r="N15" i="36" s="1"/>
  <c r="O15" i="36" s="1"/>
  <c r="E15" i="36"/>
  <c r="D15" i="36"/>
  <c r="N14" i="36"/>
  <c r="O14" i="36"/>
  <c r="N13" i="36"/>
  <c r="O13" i="36" s="1"/>
  <c r="M12" i="36"/>
  <c r="L12" i="36"/>
  <c r="K12" i="36"/>
  <c r="J12" i="36"/>
  <c r="I12" i="36"/>
  <c r="H12" i="36"/>
  <c r="G12" i="36"/>
  <c r="F12" i="36"/>
  <c r="E12" i="36"/>
  <c r="E26" i="36"/>
  <c r="D12" i="36"/>
  <c r="N12" i="36" s="1"/>
  <c r="O12" i="36" s="1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L26" i="36" s="1"/>
  <c r="K5" i="36"/>
  <c r="K26" i="36"/>
  <c r="J5" i="36"/>
  <c r="J26" i="36"/>
  <c r="I5" i="36"/>
  <c r="I26" i="36" s="1"/>
  <c r="H5" i="36"/>
  <c r="H26" i="36"/>
  <c r="G5" i="36"/>
  <c r="F5" i="36"/>
  <c r="F26" i="36" s="1"/>
  <c r="E5" i="36"/>
  <c r="D5" i="36"/>
  <c r="N5" i="36" s="1"/>
  <c r="O5" i="36" s="1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N24" i="35" s="1"/>
  <c r="O24" i="35" s="1"/>
  <c r="D24" i="35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N19" i="35" s="1"/>
  <c r="O19" i="35" s="1"/>
  <c r="D19" i="35"/>
  <c r="N18" i="35"/>
  <c r="O18" i="35"/>
  <c r="N17" i="35"/>
  <c r="O17" i="35" s="1"/>
  <c r="N16" i="35"/>
  <c r="O16" i="35" s="1"/>
  <c r="M15" i="35"/>
  <c r="L15" i="35"/>
  <c r="K15" i="35"/>
  <c r="J15" i="35"/>
  <c r="I15" i="35"/>
  <c r="H15" i="35"/>
  <c r="G15" i="35"/>
  <c r="G27" i="35" s="1"/>
  <c r="F15" i="35"/>
  <c r="F27" i="35" s="1"/>
  <c r="E15" i="35"/>
  <c r="D15" i="35"/>
  <c r="N15" i="35" s="1"/>
  <c r="O15" i="35" s="1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 s="1"/>
  <c r="N10" i="35"/>
  <c r="O10" i="35"/>
  <c r="N9" i="35"/>
  <c r="O9" i="35" s="1"/>
  <c r="N8" i="35"/>
  <c r="O8" i="35" s="1"/>
  <c r="N7" i="35"/>
  <c r="O7" i="35"/>
  <c r="N6" i="35"/>
  <c r="O6" i="35" s="1"/>
  <c r="M5" i="35"/>
  <c r="M27" i="35" s="1"/>
  <c r="L5" i="35"/>
  <c r="L27" i="35"/>
  <c r="K5" i="35"/>
  <c r="K27" i="35" s="1"/>
  <c r="J5" i="35"/>
  <c r="J27" i="35" s="1"/>
  <c r="I5" i="35"/>
  <c r="I27" i="35" s="1"/>
  <c r="H5" i="35"/>
  <c r="H27" i="35" s="1"/>
  <c r="G5" i="35"/>
  <c r="F5" i="35"/>
  <c r="E5" i="35"/>
  <c r="N5" i="35" s="1"/>
  <c r="O5" i="35" s="1"/>
  <c r="D5" i="35"/>
  <c r="D27" i="35" s="1"/>
  <c r="N26" i="34"/>
  <c r="O26" i="34"/>
  <c r="N25" i="34"/>
  <c r="O25" i="34" s="1"/>
  <c r="M24" i="34"/>
  <c r="L24" i="34"/>
  <c r="K24" i="34"/>
  <c r="J24" i="34"/>
  <c r="N24" i="34" s="1"/>
  <c r="O24" i="34" s="1"/>
  <c r="I24" i="34"/>
  <c r="H24" i="34"/>
  <c r="G24" i="34"/>
  <c r="F24" i="34"/>
  <c r="E24" i="34"/>
  <c r="D24" i="34"/>
  <c r="N23" i="34"/>
  <c r="O23" i="34" s="1"/>
  <c r="N22" i="34"/>
  <c r="O22" i="34"/>
  <c r="M21" i="34"/>
  <c r="L21" i="34"/>
  <c r="K21" i="34"/>
  <c r="J21" i="34"/>
  <c r="I21" i="34"/>
  <c r="H21" i="34"/>
  <c r="G21" i="34"/>
  <c r="F21" i="34"/>
  <c r="E21" i="34"/>
  <c r="D21" i="34"/>
  <c r="D27" i="34" s="1"/>
  <c r="N20" i="34"/>
  <c r="O20" i="34" s="1"/>
  <c r="M19" i="34"/>
  <c r="L19" i="34"/>
  <c r="K19" i="34"/>
  <c r="J19" i="34"/>
  <c r="I19" i="34"/>
  <c r="H19" i="34"/>
  <c r="G19" i="34"/>
  <c r="F19" i="34"/>
  <c r="E19" i="34"/>
  <c r="N19" i="34" s="1"/>
  <c r="O19" i="34" s="1"/>
  <c r="D19" i="34"/>
  <c r="N18" i="34"/>
  <c r="O18" i="34" s="1"/>
  <c r="N17" i="34"/>
  <c r="O17" i="34" s="1"/>
  <c r="N16" i="34"/>
  <c r="O16" i="34" s="1"/>
  <c r="M15" i="34"/>
  <c r="L15" i="34"/>
  <c r="L27" i="34" s="1"/>
  <c r="K15" i="34"/>
  <c r="N15" i="34" s="1"/>
  <c r="O15" i="34" s="1"/>
  <c r="J15" i="34"/>
  <c r="I15" i="34"/>
  <c r="H15" i="34"/>
  <c r="G15" i="34"/>
  <c r="F15" i="34"/>
  <c r="E15" i="34"/>
  <c r="D15" i="34"/>
  <c r="N14" i="34"/>
  <c r="O14" i="34"/>
  <c r="N13" i="34"/>
  <c r="O13" i="34" s="1"/>
  <c r="M12" i="34"/>
  <c r="L12" i="34"/>
  <c r="K12" i="34"/>
  <c r="J12" i="34"/>
  <c r="I12" i="34"/>
  <c r="H12" i="34"/>
  <c r="G12" i="34"/>
  <c r="F12" i="34"/>
  <c r="F27" i="34"/>
  <c r="E12" i="34"/>
  <c r="D12" i="34"/>
  <c r="N12" i="34" s="1"/>
  <c r="O12" i="34" s="1"/>
  <c r="N11" i="34"/>
  <c r="O11" i="34" s="1"/>
  <c r="N10" i="34"/>
  <c r="O10" i="34"/>
  <c r="N9" i="34"/>
  <c r="O9" i="34" s="1"/>
  <c r="N8" i="34"/>
  <c r="O8" i="34" s="1"/>
  <c r="N7" i="34"/>
  <c r="O7" i="34"/>
  <c r="N6" i="34"/>
  <c r="O6" i="34" s="1"/>
  <c r="M5" i="34"/>
  <c r="M27" i="34" s="1"/>
  <c r="L5" i="34"/>
  <c r="K5" i="34"/>
  <c r="J5" i="34"/>
  <c r="I5" i="34"/>
  <c r="H5" i="34"/>
  <c r="N5" i="34" s="1"/>
  <c r="O5" i="34" s="1"/>
  <c r="H27" i="34"/>
  <c r="G5" i="34"/>
  <c r="F5" i="34"/>
  <c r="E5" i="34"/>
  <c r="D5" i="34"/>
  <c r="E24" i="33"/>
  <c r="F24" i="33"/>
  <c r="G24" i="33"/>
  <c r="H24" i="33"/>
  <c r="I24" i="33"/>
  <c r="J24" i="33"/>
  <c r="K24" i="33"/>
  <c r="L24" i="33"/>
  <c r="M24" i="33"/>
  <c r="D24" i="33"/>
  <c r="N24" i="33" s="1"/>
  <c r="O24" i="33" s="1"/>
  <c r="E21" i="33"/>
  <c r="F21" i="33"/>
  <c r="G21" i="33"/>
  <c r="H21" i="33"/>
  <c r="I21" i="33"/>
  <c r="J21" i="33"/>
  <c r="K21" i="33"/>
  <c r="L21" i="33"/>
  <c r="M21" i="33"/>
  <c r="E19" i="33"/>
  <c r="F19" i="33"/>
  <c r="G19" i="33"/>
  <c r="H19" i="33"/>
  <c r="N19" i="33" s="1"/>
  <c r="O19" i="33" s="1"/>
  <c r="I19" i="33"/>
  <c r="J19" i="33"/>
  <c r="K19" i="33"/>
  <c r="L19" i="33"/>
  <c r="L26" i="33" s="1"/>
  <c r="M19" i="33"/>
  <c r="M26" i="33" s="1"/>
  <c r="E15" i="33"/>
  <c r="F15" i="33"/>
  <c r="G15" i="33"/>
  <c r="H15" i="33"/>
  <c r="I15" i="33"/>
  <c r="J15" i="33"/>
  <c r="K15" i="33"/>
  <c r="L15" i="33"/>
  <c r="M15" i="33"/>
  <c r="E12" i="33"/>
  <c r="E26" i="33" s="1"/>
  <c r="F12" i="33"/>
  <c r="G12" i="33"/>
  <c r="H12" i="33"/>
  <c r="I12" i="33"/>
  <c r="J12" i="33"/>
  <c r="K12" i="33"/>
  <c r="L12" i="33"/>
  <c r="M12" i="33"/>
  <c r="E5" i="33"/>
  <c r="F5" i="33"/>
  <c r="F26" i="33"/>
  <c r="G5" i="33"/>
  <c r="G26" i="33" s="1"/>
  <c r="H5" i="33"/>
  <c r="H26" i="33" s="1"/>
  <c r="I5" i="33"/>
  <c r="I26" i="33" s="1"/>
  <c r="J5" i="33"/>
  <c r="J26" i="33" s="1"/>
  <c r="K5" i="33"/>
  <c r="K26" i="33" s="1"/>
  <c r="L5" i="33"/>
  <c r="M5" i="33"/>
  <c r="D21" i="33"/>
  <c r="N21" i="33"/>
  <c r="O21" i="33" s="1"/>
  <c r="D19" i="33"/>
  <c r="D15" i="33"/>
  <c r="N15" i="33" s="1"/>
  <c r="O15" i="33" s="1"/>
  <c r="D12" i="33"/>
  <c r="D26" i="33" s="1"/>
  <c r="D5" i="33"/>
  <c r="N25" i="33"/>
  <c r="O25" i="33"/>
  <c r="N22" i="33"/>
  <c r="O22" i="33" s="1"/>
  <c r="N23" i="33"/>
  <c r="O23" i="33" s="1"/>
  <c r="N20" i="33"/>
  <c r="O20" i="33"/>
  <c r="N14" i="33"/>
  <c r="O14" i="33" s="1"/>
  <c r="N7" i="33"/>
  <c r="O7" i="33"/>
  <c r="N8" i="33"/>
  <c r="O8" i="33"/>
  <c r="N9" i="33"/>
  <c r="O9" i="33" s="1"/>
  <c r="N10" i="33"/>
  <c r="O10" i="33" s="1"/>
  <c r="N11" i="33"/>
  <c r="O11" i="33"/>
  <c r="N6" i="33"/>
  <c r="O6" i="33" s="1"/>
  <c r="N16" i="33"/>
  <c r="O16" i="33"/>
  <c r="N17" i="33"/>
  <c r="O17" i="33"/>
  <c r="N18" i="33"/>
  <c r="O18" i="33" s="1"/>
  <c r="N13" i="33"/>
  <c r="O13" i="33" s="1"/>
  <c r="G27" i="34"/>
  <c r="D26" i="38"/>
  <c r="D26" i="39"/>
  <c r="I27" i="34"/>
  <c r="N19" i="41"/>
  <c r="O19" i="41" s="1"/>
  <c r="N23" i="41"/>
  <c r="O23" i="41" s="1"/>
  <c r="N21" i="42"/>
  <c r="O21" i="42" s="1"/>
  <c r="N5" i="42"/>
  <c r="O5" i="42" s="1"/>
  <c r="N19" i="43"/>
  <c r="O19" i="43" s="1"/>
  <c r="N12" i="43"/>
  <c r="O12" i="43" s="1"/>
  <c r="N19" i="44"/>
  <c r="O19" i="44" s="1"/>
  <c r="N15" i="44"/>
  <c r="O15" i="44" s="1"/>
  <c r="N12" i="45"/>
  <c r="O12" i="45" s="1"/>
  <c r="N5" i="45"/>
  <c r="O5" i="45" s="1"/>
  <c r="N19" i="46"/>
  <c r="O19" i="46" s="1"/>
  <c r="N12" i="46"/>
  <c r="O12" i="46" s="1"/>
  <c r="O19" i="48"/>
  <c r="P19" i="48" s="1"/>
  <c r="O15" i="48"/>
  <c r="P15" i="48" s="1"/>
  <c r="O25" i="49" l="1"/>
  <c r="P25" i="49" s="1"/>
  <c r="N26" i="39"/>
  <c r="O26" i="39" s="1"/>
  <c r="O27" i="48"/>
  <c r="P27" i="48" s="1"/>
  <c r="N26" i="38"/>
  <c r="O26" i="38" s="1"/>
  <c r="N26" i="37"/>
  <c r="O26" i="37" s="1"/>
  <c r="N27" i="46"/>
  <c r="O27" i="46" s="1"/>
  <c r="N27" i="44"/>
  <c r="O27" i="44" s="1"/>
  <c r="N27" i="45"/>
  <c r="O27" i="45" s="1"/>
  <c r="N26" i="33"/>
  <c r="O26" i="33" s="1"/>
  <c r="N27" i="35"/>
  <c r="O27" i="35" s="1"/>
  <c r="N26" i="42"/>
  <c r="O26" i="42" s="1"/>
  <c r="H26" i="37"/>
  <c r="E28" i="40"/>
  <c r="N28" i="40" s="1"/>
  <c r="O28" i="40" s="1"/>
  <c r="N5" i="44"/>
  <c r="O5" i="44" s="1"/>
  <c r="E27" i="35"/>
  <c r="J27" i="34"/>
  <c r="N21" i="34"/>
  <c r="O21" i="34" s="1"/>
  <c r="N12" i="37"/>
  <c r="O12" i="37" s="1"/>
  <c r="F27" i="43"/>
  <c r="N27" i="43" s="1"/>
  <c r="O27" i="43" s="1"/>
  <c r="N12" i="38"/>
  <c r="O12" i="38" s="1"/>
  <c r="G26" i="41"/>
  <c r="N26" i="41" s="1"/>
  <c r="O26" i="41" s="1"/>
  <c r="N5" i="33"/>
  <c r="O5" i="33" s="1"/>
  <c r="N12" i="33"/>
  <c r="O12" i="33" s="1"/>
  <c r="I26" i="38"/>
  <c r="N15" i="37"/>
  <c r="O15" i="37" s="1"/>
  <c r="E27" i="34"/>
  <c r="N27" i="34" s="1"/>
  <c r="O27" i="34" s="1"/>
  <c r="N21" i="39"/>
  <c r="O21" i="39" s="1"/>
  <c r="N22" i="40"/>
  <c r="O22" i="40" s="1"/>
  <c r="K27" i="34"/>
  <c r="O5" i="48"/>
  <c r="P5" i="48" s="1"/>
  <c r="N5" i="46"/>
  <c r="O5" i="46" s="1"/>
  <c r="D26" i="36"/>
  <c r="N26" i="36" s="1"/>
  <c r="O26" i="36" s="1"/>
</calcChain>
</file>

<file path=xl/sharedStrings.xml><?xml version="1.0" encoding="utf-8"?>
<sst xmlns="http://schemas.openxmlformats.org/spreadsheetml/2006/main" count="726" uniqueCount="94">
  <si>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</si>
  <si>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</si>
  <si>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</si>
  <si>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</si>
  <si>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</si>
  <si>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</si>
  <si>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</si>
  <si>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</si>
  <si>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</si>
  <si>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</si>
  <si>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</si>
  <si>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</si>
  <si>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</si>
  <si>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</si>
  <si>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</si>
  <si>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</si>
  <si>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</si>
  <si>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</si>
  <si>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</si>
  <si>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</si>
  <si>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</si>
  <si>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</si>
  <si>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</si>
  <si>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</si>
  <si>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</si>
  <si>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</si>
  <si>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</si>
  <si>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Protective Inspections</t>
  </si>
  <si>
    <t>Physical Environment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</si>
  <si>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</si>
  <si>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</si>
  <si>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</si>
  <si>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</si>
  <si>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</si>
  <si>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</si>
  <si>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</si>
  <si>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</si>
  <si>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</si>
  <si>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</si>
  <si>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</si>
  <si>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Indian Rocks Beach Expenditures Reported by Account Code and Fund Type</t>
  </si>
  <si>
    <t>Local Fiscal Year Ended September 30, 2010</t>
  </si>
  <si>
    <t>Special Items (Loss)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</si>
  <si>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</si>
  <si>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</si>
  <si>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</si>
  <si>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</si>
  <si>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</si>
  <si>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</si>
  <si>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</si>
  <si>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</si>
  <si>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</si>
  <si>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</si>
  <si>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</si>
  <si>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</si>
  <si>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</si>
  <si>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</si>
  <si>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</si>
  <si>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</si>
  <si>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</si>
  <si>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</si>
  <si>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</si>
  <si>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</si>
  <si>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Flood Control / Stormwater Management</t>
  </si>
  <si>
    <t>Special Recreation Facilities</t>
  </si>
  <si>
    <t>2007 Municipal Population:</t>
  </si>
  <si>
    <t>Local Fiscal Year Ended September 30, 2015</t>
  </si>
  <si>
    <t>Flood Control / Stormwater Control</t>
  </si>
  <si>
    <t>2015 Municipal Population:</t>
  </si>
  <si>
    <t>Local Fiscal Year Ended September 30, 2016</t>
  </si>
  <si>
    <t>Other Culture / Recreation</t>
  </si>
  <si>
    <t>2016 Municipal Population:</t>
  </si>
  <si>
    <t>Local Fiscal Year Ended September 30, 2017</t>
  </si>
  <si>
    <t>Special Events</t>
  </si>
  <si>
    <t>2017 Municipal Population:</t>
  </si>
  <si>
    <t>Local Fiscal Year Ended September 30, 2018</t>
  </si>
  <si>
    <t>2018 Municipal Population:</t>
  </si>
  <si>
    <t>Local Fiscal Year Ended September 30, 2019</t>
  </si>
  <si>
    <t>Other Transportation</t>
  </si>
  <si>
    <t>2019 Municipal Population:</t>
  </si>
  <si>
    <t>Local Fiscal Year Ended September 30, 2020</t>
  </si>
  <si>
    <t>Special Facilities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</si>
  <si>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</si>
  <si>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</si>
  <si>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</si>
  <si>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</si>
  <si>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</si>
  <si>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</si>
  <si>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Other Transportation Systems / Services</t>
  </si>
  <si>
    <t>Inter-fund Group Transfers Out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</si>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</sst>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92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85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SUM(D6:D11)</f>
        <v>1578743</v>
      </c>
      <c r="E5" s="24">
        <f>SUM(E6:E11)</f>
        <v>0</v>
      </c>
      <c r="F5" s="24">
        <f>SUM(F6:F11)</f>
        <v>0</v>
      </c>
      <c r="G5" s="24">
        <f>SUM(G6:G11)</f>
        <v>0</v>
      </c>
      <c r="H5" s="24">
        <f>SUM(H6:H11)</f>
        <v>0</v>
      </c>
      <c r="I5" s="24">
        <f>SUM(I6:I11)</f>
        <v>0</v>
      </c>
      <c r="J5" s="24">
        <f>SUM(J6:J11)</f>
        <v>0</v>
      </c>
      <c r="K5" s="24">
        <f>SUM(K6:K11)</f>
        <v>0</v>
      </c>
      <c r="L5" s="24">
        <f>SUM(L6:L11)</f>
        <v>0</v>
      </c>
      <c r="M5" s="24">
        <f>SUM(M6:M11)</f>
        <v>0</v>
      </c>
      <c r="N5" s="24">
        <f>SUM(N6:N11)</f>
        <v>0</v>
      </c>
      <c r="O5" s="25">
        <f>SUM(D5:N5)</f>
        <v>1578743</v>
      </c>
      <c r="P5" s="30">
        <f>(O5/P$29)</f>
        <v>424.73580844767287</v>
      </c>
      <c r="Q5" s="6"/>
    </row>
    <row r="6" spans="1:134">
      <c r="A6" s="12"/>
      <c r="B6" s="42">
        <v>511</v>
      </c>
      <c r="C6" s="19" t="s">
        <v>19</v>
      </c>
      <c r="D6" s="43">
        <v>53489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53489</v>
      </c>
      <c r="P6" s="44">
        <f>(O6/P$29)</f>
        <v>14.390368576809255</v>
      </c>
      <c r="Q6" s="9"/>
    </row>
    <row r="7" spans="1:134">
      <c r="A7" s="12"/>
      <c r="B7" s="42">
        <v>512</v>
      </c>
      <c r="C7" s="19" t="s">
        <v>20</v>
      </c>
      <c r="D7" s="43">
        <v>330145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0">SUM(D7:N7)</f>
        <v>330145</v>
      </c>
      <c r="P7" s="44">
        <f>(O7/P$29)</f>
        <v>88.820285176217382</v>
      </c>
      <c r="Q7" s="9"/>
    </row>
    <row r="8" spans="1:134">
      <c r="A8" s="12"/>
      <c r="B8" s="42">
        <v>513</v>
      </c>
      <c r="C8" s="19" t="s">
        <v>21</v>
      </c>
      <c r="D8" s="43">
        <v>366158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366158</v>
      </c>
      <c r="P8" s="44">
        <f>(O8/P$29)</f>
        <v>98.50901264460586</v>
      </c>
      <c r="Q8" s="9"/>
    </row>
    <row r="9" spans="1:134">
      <c r="A9" s="12"/>
      <c r="B9" s="42">
        <v>514</v>
      </c>
      <c r="C9" s="19" t="s">
        <v>22</v>
      </c>
      <c r="D9" s="43">
        <v>157519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157519</v>
      </c>
      <c r="P9" s="44">
        <f>(O9/P$29)</f>
        <v>42.377993005111648</v>
      </c>
      <c r="Q9" s="9"/>
    </row>
    <row r="10" spans="1:134">
      <c r="A10" s="12"/>
      <c r="B10" s="42">
        <v>515</v>
      </c>
      <c r="C10" s="19" t="s">
        <v>23</v>
      </c>
      <c r="D10" s="43">
        <v>88785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88785</v>
      </c>
      <c r="P10" s="44">
        <f>(O10/P$29)</f>
        <v>23.886198547215496</v>
      </c>
      <c r="Q10" s="9"/>
    </row>
    <row r="11" spans="1:134">
      <c r="A11" s="12"/>
      <c r="B11" s="42">
        <v>519</v>
      </c>
      <c r="C11" s="19" t="s">
        <v>24</v>
      </c>
      <c r="D11" s="43">
        <v>582647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582647</v>
      </c>
      <c r="P11" s="44">
        <f>(O11/P$29)</f>
        <v>156.75195049771321</v>
      </c>
      <c r="Q11" s="9"/>
    </row>
    <row r="12" spans="1:134" ht="15.75">
      <c r="A12" s="26" t="s">
        <v>25</v>
      </c>
      <c r="B12" s="27"/>
      <c r="C12" s="28"/>
      <c r="D12" s="29">
        <f>SUM(D13:D14)</f>
        <v>1326959</v>
      </c>
      <c r="E12" s="29">
        <f>SUM(E13:E14)</f>
        <v>0</v>
      </c>
      <c r="F12" s="29">
        <f>SUM(F13:F14)</f>
        <v>0</v>
      </c>
      <c r="G12" s="29">
        <f>SUM(G13:G14)</f>
        <v>0</v>
      </c>
      <c r="H12" s="29">
        <f>SUM(H13:H14)</f>
        <v>0</v>
      </c>
      <c r="I12" s="29">
        <f>SUM(I13:I14)</f>
        <v>0</v>
      </c>
      <c r="J12" s="29">
        <f>SUM(J13:J14)</f>
        <v>0</v>
      </c>
      <c r="K12" s="29">
        <f>SUM(K13:K14)</f>
        <v>0</v>
      </c>
      <c r="L12" s="29">
        <f>SUM(L13:L14)</f>
        <v>0</v>
      </c>
      <c r="M12" s="29">
        <f>SUM(M13:M14)</f>
        <v>0</v>
      </c>
      <c r="N12" s="29">
        <f>SUM(N13:N14)</f>
        <v>0</v>
      </c>
      <c r="O12" s="40">
        <f>SUM(D12:N12)</f>
        <v>1326959</v>
      </c>
      <c r="P12" s="41">
        <f>(O12/P$29)</f>
        <v>356.99730965832663</v>
      </c>
      <c r="Q12" s="10"/>
    </row>
    <row r="13" spans="1:134">
      <c r="A13" s="12"/>
      <c r="B13" s="42">
        <v>521</v>
      </c>
      <c r="C13" s="19" t="s">
        <v>26</v>
      </c>
      <c r="D13" s="43">
        <v>1189395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1189395</v>
      </c>
      <c r="P13" s="44">
        <f>(O13/P$29)</f>
        <v>319.98789346246974</v>
      </c>
      <c r="Q13" s="9"/>
    </row>
    <row r="14" spans="1:134">
      <c r="A14" s="12"/>
      <c r="B14" s="42">
        <v>524</v>
      </c>
      <c r="C14" s="19" t="s">
        <v>27</v>
      </c>
      <c r="D14" s="43">
        <v>137564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1">SUM(D14:N14)</f>
        <v>137564</v>
      </c>
      <c r="P14" s="44">
        <f>(O14/P$29)</f>
        <v>37.009416195856872</v>
      </c>
      <c r="Q14" s="9"/>
    </row>
    <row r="15" spans="1:134" ht="15.75">
      <c r="A15" s="26" t="s">
        <v>28</v>
      </c>
      <c r="B15" s="27"/>
      <c r="C15" s="28"/>
      <c r="D15" s="29">
        <f>SUM(D16:D18)</f>
        <v>619499</v>
      </c>
      <c r="E15" s="29">
        <f>SUM(E16:E18)</f>
        <v>1257575</v>
      </c>
      <c r="F15" s="29">
        <f>SUM(F16:F18)</f>
        <v>0</v>
      </c>
      <c r="G15" s="29">
        <f>SUM(G16:G18)</f>
        <v>0</v>
      </c>
      <c r="H15" s="29">
        <f>SUM(H16:H18)</f>
        <v>0</v>
      </c>
      <c r="I15" s="29">
        <f>SUM(I16:I18)</f>
        <v>1655333</v>
      </c>
      <c r="J15" s="29">
        <f>SUM(J16:J18)</f>
        <v>0</v>
      </c>
      <c r="K15" s="29">
        <f>SUM(K16:K18)</f>
        <v>0</v>
      </c>
      <c r="L15" s="29">
        <f>SUM(L16:L18)</f>
        <v>0</v>
      </c>
      <c r="M15" s="29">
        <f>SUM(M16:M18)</f>
        <v>0</v>
      </c>
      <c r="N15" s="29">
        <f>SUM(N16:N18)</f>
        <v>0</v>
      </c>
      <c r="O15" s="40">
        <f>SUM(D15:N15)</f>
        <v>3532407</v>
      </c>
      <c r="P15" s="41">
        <f>(O15/P$29)</f>
        <v>950.33817594834545</v>
      </c>
      <c r="Q15" s="10"/>
    </row>
    <row r="16" spans="1:134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1655333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4" si="2">SUM(D16:N16)</f>
        <v>1655333</v>
      </c>
      <c r="P16" s="44">
        <f>(O16/P$29)</f>
        <v>445.34113532418615</v>
      </c>
      <c r="Q16" s="9"/>
    </row>
    <row r="17" spans="1:120">
      <c r="A17" s="12"/>
      <c r="B17" s="42">
        <v>538</v>
      </c>
      <c r="C17" s="19" t="s">
        <v>63</v>
      </c>
      <c r="D17" s="43">
        <v>430528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2"/>
        <v>430528</v>
      </c>
      <c r="P17" s="44">
        <f>(O17/P$29)</f>
        <v>115.82674199623352</v>
      </c>
      <c r="Q17" s="9"/>
    </row>
    <row r="18" spans="1:120">
      <c r="A18" s="12"/>
      <c r="B18" s="42">
        <v>539</v>
      </c>
      <c r="C18" s="19" t="s">
        <v>31</v>
      </c>
      <c r="D18" s="43">
        <v>188971</v>
      </c>
      <c r="E18" s="43">
        <v>1257575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2"/>
        <v>1446546</v>
      </c>
      <c r="P18" s="44">
        <f>(O18/P$29)</f>
        <v>389.17029862792577</v>
      </c>
      <c r="Q18" s="9"/>
    </row>
    <row r="19" spans="1:120" ht="15.75">
      <c r="A19" s="26" t="s">
        <v>32</v>
      </c>
      <c r="B19" s="27"/>
      <c r="C19" s="28"/>
      <c r="D19" s="29">
        <f>SUM(D20:D20)</f>
        <v>0</v>
      </c>
      <c r="E19" s="29">
        <f>SUM(E20:E20)</f>
        <v>583887</v>
      </c>
      <c r="F19" s="29">
        <f>SUM(F20:F20)</f>
        <v>0</v>
      </c>
      <c r="G19" s="29">
        <f>SUM(G20:G20)</f>
        <v>0</v>
      </c>
      <c r="H19" s="29">
        <f>SUM(H20:H20)</f>
        <v>0</v>
      </c>
      <c r="I19" s="29">
        <f>SUM(I20:I20)</f>
        <v>0</v>
      </c>
      <c r="J19" s="29">
        <f>SUM(J20:J20)</f>
        <v>0</v>
      </c>
      <c r="K19" s="29">
        <f>SUM(K20:K20)</f>
        <v>0</v>
      </c>
      <c r="L19" s="29">
        <f>SUM(L20:L20)</f>
        <v>0</v>
      </c>
      <c r="M19" s="29">
        <f>SUM(M20:M20)</f>
        <v>0</v>
      </c>
      <c r="N19" s="29">
        <f>SUM(N20:N20)</f>
        <v>0</v>
      </c>
      <c r="O19" s="29">
        <f t="shared" si="2"/>
        <v>583887</v>
      </c>
      <c r="P19" s="41">
        <f>(O19/P$29)</f>
        <v>157.08555286521388</v>
      </c>
      <c r="Q19" s="10"/>
    </row>
    <row r="20" spans="1:120">
      <c r="A20" s="12"/>
      <c r="B20" s="42">
        <v>549</v>
      </c>
      <c r="C20" s="19" t="s">
        <v>88</v>
      </c>
      <c r="D20" s="43">
        <v>0</v>
      </c>
      <c r="E20" s="43">
        <v>583887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583887</v>
      </c>
      <c r="P20" s="44">
        <f>(O20/P$29)</f>
        <v>157.08555286521388</v>
      </c>
      <c r="Q20" s="9"/>
    </row>
    <row r="21" spans="1:120" ht="15.75">
      <c r="A21" s="26" t="s">
        <v>34</v>
      </c>
      <c r="B21" s="27"/>
      <c r="C21" s="28"/>
      <c r="D21" s="29">
        <f>SUM(D22:D24)</f>
        <v>700822</v>
      </c>
      <c r="E21" s="29">
        <f>SUM(E22:E24)</f>
        <v>177955</v>
      </c>
      <c r="F21" s="29">
        <f>SUM(F22:F24)</f>
        <v>0</v>
      </c>
      <c r="G21" s="29">
        <f>SUM(G22:G24)</f>
        <v>0</v>
      </c>
      <c r="H21" s="29">
        <f>SUM(H22:H24)</f>
        <v>0</v>
      </c>
      <c r="I21" s="29">
        <f>SUM(I22:I24)</f>
        <v>0</v>
      </c>
      <c r="J21" s="29">
        <f>SUM(J22:J24)</f>
        <v>0</v>
      </c>
      <c r="K21" s="29">
        <f>SUM(K22:K24)</f>
        <v>0</v>
      </c>
      <c r="L21" s="29">
        <f>SUM(L22:L24)</f>
        <v>0</v>
      </c>
      <c r="M21" s="29">
        <f>SUM(M22:M24)</f>
        <v>0</v>
      </c>
      <c r="N21" s="29">
        <f>SUM(N22:N24)</f>
        <v>0</v>
      </c>
      <c r="O21" s="29">
        <f>SUM(D21:N21)</f>
        <v>878777</v>
      </c>
      <c r="P21" s="41">
        <f>(O21/P$29)</f>
        <v>236.42103847188594</v>
      </c>
      <c r="Q21" s="9"/>
    </row>
    <row r="22" spans="1:120">
      <c r="A22" s="12"/>
      <c r="B22" s="42">
        <v>571</v>
      </c>
      <c r="C22" s="19" t="s">
        <v>35</v>
      </c>
      <c r="D22" s="43">
        <v>114631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114631</v>
      </c>
      <c r="P22" s="44">
        <f>(O22/P$29)</f>
        <v>30.839655636265807</v>
      </c>
      <c r="Q22" s="9"/>
    </row>
    <row r="23" spans="1:120">
      <c r="A23" s="12"/>
      <c r="B23" s="42">
        <v>572</v>
      </c>
      <c r="C23" s="19" t="s">
        <v>36</v>
      </c>
      <c r="D23" s="43">
        <v>546719</v>
      </c>
      <c r="E23" s="43">
        <v>177955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2"/>
        <v>724674</v>
      </c>
      <c r="P23" s="44">
        <f>(O23/P$29)</f>
        <v>194.96206618240515</v>
      </c>
      <c r="Q23" s="9"/>
    </row>
    <row r="24" spans="1:120">
      <c r="A24" s="12"/>
      <c r="B24" s="42">
        <v>575</v>
      </c>
      <c r="C24" s="19" t="s">
        <v>64</v>
      </c>
      <c r="D24" s="43">
        <v>39472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2"/>
        <v>39472</v>
      </c>
      <c r="P24" s="44">
        <f>(O24/P$29)</f>
        <v>10.619316653214959</v>
      </c>
      <c r="Q24" s="9"/>
    </row>
    <row r="25" spans="1:120" ht="15.75">
      <c r="A25" s="26" t="s">
        <v>38</v>
      </c>
      <c r="B25" s="27"/>
      <c r="C25" s="28"/>
      <c r="D25" s="29">
        <f>SUM(D26:D26)</f>
        <v>0</v>
      </c>
      <c r="E25" s="29">
        <f>SUM(E26:E26)</f>
        <v>0</v>
      </c>
      <c r="F25" s="29">
        <f>SUM(F26:F26)</f>
        <v>0</v>
      </c>
      <c r="G25" s="29">
        <f>SUM(G26:G26)</f>
        <v>0</v>
      </c>
      <c r="H25" s="29">
        <f>SUM(H26:H26)</f>
        <v>0</v>
      </c>
      <c r="I25" s="29">
        <f>SUM(I26:I26)</f>
        <v>148860</v>
      </c>
      <c r="J25" s="29">
        <f>SUM(J26:J26)</f>
        <v>0</v>
      </c>
      <c r="K25" s="29">
        <f>SUM(K26:K26)</f>
        <v>0</v>
      </c>
      <c r="L25" s="29">
        <f>SUM(L26:L26)</f>
        <v>0</v>
      </c>
      <c r="M25" s="29">
        <f>SUM(M26:M26)</f>
        <v>0</v>
      </c>
      <c r="N25" s="29">
        <f>SUM(N26:N26)</f>
        <v>0</v>
      </c>
      <c r="O25" s="29">
        <f>SUM(D25:N25)</f>
        <v>148860</v>
      </c>
      <c r="P25" s="41">
        <f>(O25/P$29)</f>
        <v>40.048426150121067</v>
      </c>
      <c r="Q25" s="9"/>
    </row>
    <row r="26" spans="1:120" ht="15.75" thickBot="1">
      <c r="A26" s="12"/>
      <c r="B26" s="42">
        <v>581</v>
      </c>
      <c r="C26" s="19" t="s">
        <v>89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148860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>SUM(D26:N26)</f>
        <v>148860</v>
      </c>
      <c r="P26" s="44">
        <f>(O26/P$29)</f>
        <v>40.048426150121067</v>
      </c>
      <c r="Q26" s="9"/>
    </row>
    <row r="27" spans="1:120" ht="16.5" thickBot="1">
      <c r="A27" s="13" t="s">
        <v>10</v>
      </c>
      <c r="B27" s="21"/>
      <c r="C27" s="20"/>
      <c r="D27" s="14">
        <f>SUM(D5,D12,D15,D19,D21,D25)</f>
        <v>4226023</v>
      </c>
      <c r="E27" s="14">
        <f t="shared" ref="E27:N27" si="3">SUM(E5,E12,E15,E19,E21,E25)</f>
        <v>2019417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1804193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>SUM(D27:N27)</f>
        <v>8049633</v>
      </c>
      <c r="P27" s="35">
        <f>(O27/P$29)</f>
        <v>2165.6263115415659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90" t="s">
        <v>93</v>
      </c>
      <c r="N29" s="90"/>
      <c r="O29" s="90"/>
      <c r="P29" s="39">
        <v>3717</v>
      </c>
    </row>
    <row r="30" spans="1:120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3"/>
    </row>
    <row r="31" spans="1:120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1218272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6" si="1">SUM(D5:M5)</f>
        <v>1218272</v>
      </c>
      <c r="O5" s="58">
        <f t="shared" ref="O5:O26" si="2">(N5/O$28)</f>
        <v>291.73180076628353</v>
      </c>
      <c r="P5" s="59"/>
    </row>
    <row r="6" spans="1:133">
      <c r="A6" s="61"/>
      <c r="B6" s="62">
        <v>511</v>
      </c>
      <c r="C6" s="63" t="s">
        <v>19</v>
      </c>
      <c r="D6" s="64">
        <v>40558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40558</v>
      </c>
      <c r="O6" s="65">
        <f t="shared" si="2"/>
        <v>9.7121647509578537</v>
      </c>
      <c r="P6" s="66"/>
    </row>
    <row r="7" spans="1:133">
      <c r="A7" s="61"/>
      <c r="B7" s="62">
        <v>512</v>
      </c>
      <c r="C7" s="63" t="s">
        <v>20</v>
      </c>
      <c r="D7" s="64">
        <v>204589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204589</v>
      </c>
      <c r="O7" s="65">
        <f t="shared" si="2"/>
        <v>48.991618773946357</v>
      </c>
      <c r="P7" s="66"/>
    </row>
    <row r="8" spans="1:133">
      <c r="A8" s="61"/>
      <c r="B8" s="62">
        <v>513</v>
      </c>
      <c r="C8" s="63" t="s">
        <v>21</v>
      </c>
      <c r="D8" s="64">
        <v>268316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268316</v>
      </c>
      <c r="O8" s="65">
        <f t="shared" si="2"/>
        <v>64.251915708812263</v>
      </c>
      <c r="P8" s="66"/>
    </row>
    <row r="9" spans="1:133">
      <c r="A9" s="61"/>
      <c r="B9" s="62">
        <v>514</v>
      </c>
      <c r="C9" s="63" t="s">
        <v>22</v>
      </c>
      <c r="D9" s="64">
        <v>54518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54518</v>
      </c>
      <c r="O9" s="65">
        <f t="shared" si="2"/>
        <v>13.05507662835249</v>
      </c>
      <c r="P9" s="66"/>
    </row>
    <row r="10" spans="1:133">
      <c r="A10" s="61"/>
      <c r="B10" s="62">
        <v>515</v>
      </c>
      <c r="C10" s="63" t="s">
        <v>23</v>
      </c>
      <c r="D10" s="64">
        <v>182153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182153</v>
      </c>
      <c r="O10" s="65">
        <f t="shared" si="2"/>
        <v>43.619013409961688</v>
      </c>
      <c r="P10" s="66"/>
    </row>
    <row r="11" spans="1:133">
      <c r="A11" s="61"/>
      <c r="B11" s="62">
        <v>519</v>
      </c>
      <c r="C11" s="63" t="s">
        <v>54</v>
      </c>
      <c r="D11" s="64">
        <v>468138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468138</v>
      </c>
      <c r="O11" s="65">
        <f t="shared" si="2"/>
        <v>112.10201149425288</v>
      </c>
      <c r="P11" s="66"/>
    </row>
    <row r="12" spans="1:133" ht="15.75">
      <c r="A12" s="67" t="s">
        <v>25</v>
      </c>
      <c r="B12" s="68"/>
      <c r="C12" s="69"/>
      <c r="D12" s="70">
        <f t="shared" ref="D12:M12" si="3">SUM(D13:D14)</f>
        <v>1107473</v>
      </c>
      <c r="E12" s="70">
        <f t="shared" si="3"/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1107473</v>
      </c>
      <c r="O12" s="72">
        <f t="shared" si="2"/>
        <v>265.19947318007661</v>
      </c>
      <c r="P12" s="73"/>
    </row>
    <row r="13" spans="1:133">
      <c r="A13" s="61"/>
      <c r="B13" s="62">
        <v>521</v>
      </c>
      <c r="C13" s="63" t="s">
        <v>26</v>
      </c>
      <c r="D13" s="64">
        <v>966379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966379</v>
      </c>
      <c r="O13" s="65">
        <f t="shared" si="2"/>
        <v>231.4125957854406</v>
      </c>
      <c r="P13" s="66"/>
    </row>
    <row r="14" spans="1:133">
      <c r="A14" s="61"/>
      <c r="B14" s="62">
        <v>524</v>
      </c>
      <c r="C14" s="63" t="s">
        <v>27</v>
      </c>
      <c r="D14" s="64">
        <v>141094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141094</v>
      </c>
      <c r="O14" s="65">
        <f t="shared" si="2"/>
        <v>33.786877394636015</v>
      </c>
      <c r="P14" s="66"/>
    </row>
    <row r="15" spans="1:133" ht="15.75">
      <c r="A15" s="67" t="s">
        <v>28</v>
      </c>
      <c r="B15" s="68"/>
      <c r="C15" s="69"/>
      <c r="D15" s="70">
        <f t="shared" ref="D15:M15" si="4">SUM(D16:D18)</f>
        <v>99624</v>
      </c>
      <c r="E15" s="70">
        <f t="shared" si="4"/>
        <v>132395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2627466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1">
        <f t="shared" si="1"/>
        <v>2859485</v>
      </c>
      <c r="O15" s="72">
        <f t="shared" si="2"/>
        <v>684.74257662835248</v>
      </c>
      <c r="P15" s="73"/>
    </row>
    <row r="16" spans="1:133">
      <c r="A16" s="61"/>
      <c r="B16" s="62">
        <v>534</v>
      </c>
      <c r="C16" s="63" t="s">
        <v>55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1067846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1067846</v>
      </c>
      <c r="O16" s="65">
        <f t="shared" si="2"/>
        <v>255.71024904214559</v>
      </c>
      <c r="P16" s="66"/>
    </row>
    <row r="17" spans="1:119">
      <c r="A17" s="61"/>
      <c r="B17" s="62">
        <v>536</v>
      </c>
      <c r="C17" s="63" t="s">
        <v>56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1559620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1559620</v>
      </c>
      <c r="O17" s="65">
        <f t="shared" si="2"/>
        <v>373.47222222222223</v>
      </c>
      <c r="P17" s="66"/>
    </row>
    <row r="18" spans="1:119">
      <c r="A18" s="61"/>
      <c r="B18" s="62">
        <v>539</v>
      </c>
      <c r="C18" s="63" t="s">
        <v>31</v>
      </c>
      <c r="D18" s="64">
        <v>99624</v>
      </c>
      <c r="E18" s="64">
        <v>132395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232019</v>
      </c>
      <c r="O18" s="65">
        <f t="shared" si="2"/>
        <v>55.560105363984675</v>
      </c>
      <c r="P18" s="66"/>
    </row>
    <row r="19" spans="1:119" ht="15.75">
      <c r="A19" s="67" t="s">
        <v>32</v>
      </c>
      <c r="B19" s="68"/>
      <c r="C19" s="69"/>
      <c r="D19" s="70">
        <f t="shared" ref="D19:M19" si="5">SUM(D20:D20)</f>
        <v>135345</v>
      </c>
      <c r="E19" s="70">
        <f t="shared" si="5"/>
        <v>37696</v>
      </c>
      <c r="F19" s="70">
        <f t="shared" si="5"/>
        <v>0</v>
      </c>
      <c r="G19" s="70">
        <f t="shared" si="5"/>
        <v>0</v>
      </c>
      <c r="H19" s="70">
        <f t="shared" si="5"/>
        <v>0</v>
      </c>
      <c r="I19" s="70">
        <f t="shared" si="5"/>
        <v>0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0">
        <f t="shared" si="1"/>
        <v>173041</v>
      </c>
      <c r="O19" s="72">
        <f t="shared" si="2"/>
        <v>41.437021072796938</v>
      </c>
      <c r="P19" s="73"/>
    </row>
    <row r="20" spans="1:119">
      <c r="A20" s="61"/>
      <c r="B20" s="62">
        <v>541</v>
      </c>
      <c r="C20" s="63" t="s">
        <v>57</v>
      </c>
      <c r="D20" s="64">
        <v>135345</v>
      </c>
      <c r="E20" s="64">
        <v>37696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173041</v>
      </c>
      <c r="O20" s="65">
        <f t="shared" si="2"/>
        <v>41.437021072796938</v>
      </c>
      <c r="P20" s="66"/>
    </row>
    <row r="21" spans="1:119" ht="15.75">
      <c r="A21" s="67" t="s">
        <v>34</v>
      </c>
      <c r="B21" s="68"/>
      <c r="C21" s="69"/>
      <c r="D21" s="70">
        <f t="shared" ref="D21:M21" si="6">SUM(D22:D23)</f>
        <v>493120</v>
      </c>
      <c r="E21" s="70">
        <f t="shared" si="6"/>
        <v>13042</v>
      </c>
      <c r="F21" s="70">
        <f t="shared" si="6"/>
        <v>0</v>
      </c>
      <c r="G21" s="70">
        <f t="shared" si="6"/>
        <v>0</v>
      </c>
      <c r="H21" s="70">
        <f t="shared" si="6"/>
        <v>0</v>
      </c>
      <c r="I21" s="70">
        <f t="shared" si="6"/>
        <v>0</v>
      </c>
      <c r="J21" s="70">
        <f t="shared" si="6"/>
        <v>0</v>
      </c>
      <c r="K21" s="70">
        <f t="shared" si="6"/>
        <v>0</v>
      </c>
      <c r="L21" s="70">
        <f t="shared" si="6"/>
        <v>0</v>
      </c>
      <c r="M21" s="70">
        <f t="shared" si="6"/>
        <v>0</v>
      </c>
      <c r="N21" s="70">
        <f t="shared" si="1"/>
        <v>506162</v>
      </c>
      <c r="O21" s="72">
        <f t="shared" si="2"/>
        <v>121.2073754789272</v>
      </c>
      <c r="P21" s="66"/>
    </row>
    <row r="22" spans="1:119">
      <c r="A22" s="61"/>
      <c r="B22" s="62">
        <v>571</v>
      </c>
      <c r="C22" s="63" t="s">
        <v>35</v>
      </c>
      <c r="D22" s="64">
        <v>85532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85532</v>
      </c>
      <c r="O22" s="65">
        <f t="shared" si="2"/>
        <v>20.481800766283524</v>
      </c>
      <c r="P22" s="66"/>
    </row>
    <row r="23" spans="1:119">
      <c r="A23" s="61"/>
      <c r="B23" s="62">
        <v>572</v>
      </c>
      <c r="C23" s="63" t="s">
        <v>58</v>
      </c>
      <c r="D23" s="64">
        <v>407588</v>
      </c>
      <c r="E23" s="64">
        <v>13042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420630</v>
      </c>
      <c r="O23" s="65">
        <f t="shared" si="2"/>
        <v>100.72557471264368</v>
      </c>
      <c r="P23" s="66"/>
    </row>
    <row r="24" spans="1:119" ht="15.75">
      <c r="A24" s="67" t="s">
        <v>59</v>
      </c>
      <c r="B24" s="68"/>
      <c r="C24" s="69"/>
      <c r="D24" s="70">
        <f t="shared" ref="D24:M24" si="7">SUM(D25:D25)</f>
        <v>0</v>
      </c>
      <c r="E24" s="70">
        <f t="shared" si="7"/>
        <v>0</v>
      </c>
      <c r="F24" s="70">
        <f t="shared" si="7"/>
        <v>0</v>
      </c>
      <c r="G24" s="70">
        <f t="shared" si="7"/>
        <v>0</v>
      </c>
      <c r="H24" s="70">
        <f t="shared" si="7"/>
        <v>0</v>
      </c>
      <c r="I24" s="70">
        <f t="shared" si="7"/>
        <v>230932</v>
      </c>
      <c r="J24" s="70">
        <f t="shared" si="7"/>
        <v>0</v>
      </c>
      <c r="K24" s="70">
        <f t="shared" si="7"/>
        <v>0</v>
      </c>
      <c r="L24" s="70">
        <f t="shared" si="7"/>
        <v>0</v>
      </c>
      <c r="M24" s="70">
        <f t="shared" si="7"/>
        <v>0</v>
      </c>
      <c r="N24" s="70">
        <f t="shared" si="1"/>
        <v>230932</v>
      </c>
      <c r="O24" s="72">
        <f t="shared" si="2"/>
        <v>55.299808429118777</v>
      </c>
      <c r="P24" s="66"/>
    </row>
    <row r="25" spans="1:119" ht="15.75" thickBot="1">
      <c r="A25" s="61"/>
      <c r="B25" s="62">
        <v>581</v>
      </c>
      <c r="C25" s="63" t="s">
        <v>60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230932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230932</v>
      </c>
      <c r="O25" s="65">
        <f t="shared" si="2"/>
        <v>55.299808429118777</v>
      </c>
      <c r="P25" s="66"/>
    </row>
    <row r="26" spans="1:119" ht="16.5" thickBot="1">
      <c r="A26" s="74" t="s">
        <v>10</v>
      </c>
      <c r="B26" s="75"/>
      <c r="C26" s="76"/>
      <c r="D26" s="77">
        <f>SUM(D5,D12,D15,D19,D21,D24)</f>
        <v>3053834</v>
      </c>
      <c r="E26" s="77">
        <f t="shared" ref="E26:M26" si="8">SUM(E5,E12,E15,E19,E21,E24)</f>
        <v>183133</v>
      </c>
      <c r="F26" s="77">
        <f t="shared" si="8"/>
        <v>0</v>
      </c>
      <c r="G26" s="77">
        <f t="shared" si="8"/>
        <v>0</v>
      </c>
      <c r="H26" s="77">
        <f t="shared" si="8"/>
        <v>0</v>
      </c>
      <c r="I26" s="77">
        <f t="shared" si="8"/>
        <v>2858398</v>
      </c>
      <c r="J26" s="77">
        <f t="shared" si="8"/>
        <v>0</v>
      </c>
      <c r="K26" s="77">
        <f t="shared" si="8"/>
        <v>0</v>
      </c>
      <c r="L26" s="77">
        <f t="shared" si="8"/>
        <v>0</v>
      </c>
      <c r="M26" s="77">
        <f t="shared" si="8"/>
        <v>0</v>
      </c>
      <c r="N26" s="77">
        <f t="shared" si="1"/>
        <v>6095365</v>
      </c>
      <c r="O26" s="78">
        <f t="shared" si="2"/>
        <v>1459.6180555555557</v>
      </c>
      <c r="P26" s="59"/>
      <c r="Q26" s="79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</row>
    <row r="27" spans="1:119">
      <c r="A27" s="81"/>
      <c r="B27" s="82"/>
      <c r="C27" s="82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</row>
    <row r="28" spans="1:119">
      <c r="A28" s="85"/>
      <c r="B28" s="86"/>
      <c r="C28" s="86"/>
      <c r="D28" s="87"/>
      <c r="E28" s="87"/>
      <c r="F28" s="87"/>
      <c r="G28" s="87"/>
      <c r="H28" s="87"/>
      <c r="I28" s="87"/>
      <c r="J28" s="87"/>
      <c r="K28" s="87"/>
      <c r="L28" s="114" t="s">
        <v>61</v>
      </c>
      <c r="M28" s="114"/>
      <c r="N28" s="114"/>
      <c r="O28" s="88">
        <v>4176</v>
      </c>
    </row>
    <row r="29" spans="1:119">
      <c r="A29" s="115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7"/>
    </row>
    <row r="30" spans="1:119" ht="15.75" customHeight="1" thickBot="1">
      <c r="A30" s="118" t="s">
        <v>44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2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1054558</v>
      </c>
      <c r="E5" s="24">
        <f t="shared" si="0"/>
        <v>268938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1323496</v>
      </c>
      <c r="O5" s="30">
        <f t="shared" ref="O5:O26" si="2">(N5/O$28)</f>
        <v>317.23298178331737</v>
      </c>
      <c r="P5" s="6"/>
    </row>
    <row r="6" spans="1:133">
      <c r="A6" s="12"/>
      <c r="B6" s="42">
        <v>511</v>
      </c>
      <c r="C6" s="19" t="s">
        <v>19</v>
      </c>
      <c r="D6" s="43">
        <v>43702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43702</v>
      </c>
      <c r="O6" s="44">
        <f t="shared" si="2"/>
        <v>10.475071907957814</v>
      </c>
      <c r="P6" s="9"/>
    </row>
    <row r="7" spans="1:133">
      <c r="A7" s="12"/>
      <c r="B7" s="42">
        <v>512</v>
      </c>
      <c r="C7" s="19" t="s">
        <v>20</v>
      </c>
      <c r="D7" s="43">
        <v>178400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178400</v>
      </c>
      <c r="O7" s="44">
        <f t="shared" si="2"/>
        <v>42.761265580057525</v>
      </c>
      <c r="P7" s="9"/>
    </row>
    <row r="8" spans="1:133">
      <c r="A8" s="12"/>
      <c r="B8" s="42">
        <v>513</v>
      </c>
      <c r="C8" s="19" t="s">
        <v>21</v>
      </c>
      <c r="D8" s="43">
        <v>254878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254878</v>
      </c>
      <c r="O8" s="44">
        <f t="shared" si="2"/>
        <v>61.092521572387341</v>
      </c>
      <c r="P8" s="9"/>
    </row>
    <row r="9" spans="1:133">
      <c r="A9" s="12"/>
      <c r="B9" s="42">
        <v>514</v>
      </c>
      <c r="C9" s="19" t="s">
        <v>22</v>
      </c>
      <c r="D9" s="43">
        <v>55229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55229</v>
      </c>
      <c r="O9" s="44">
        <f t="shared" si="2"/>
        <v>13.238015340364333</v>
      </c>
      <c r="P9" s="9"/>
    </row>
    <row r="10" spans="1:133">
      <c r="A10" s="12"/>
      <c r="B10" s="42">
        <v>515</v>
      </c>
      <c r="C10" s="19" t="s">
        <v>23</v>
      </c>
      <c r="D10" s="43">
        <v>183290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183290</v>
      </c>
      <c r="O10" s="44">
        <f t="shared" si="2"/>
        <v>43.933365292425698</v>
      </c>
      <c r="P10" s="9"/>
    </row>
    <row r="11" spans="1:133">
      <c r="A11" s="12"/>
      <c r="B11" s="42">
        <v>519</v>
      </c>
      <c r="C11" s="19" t="s">
        <v>24</v>
      </c>
      <c r="D11" s="43">
        <v>339059</v>
      </c>
      <c r="E11" s="43">
        <v>268938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607997</v>
      </c>
      <c r="O11" s="44">
        <f t="shared" si="2"/>
        <v>145.73274209012465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1103065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1103065</v>
      </c>
      <c r="O12" s="41">
        <f t="shared" si="2"/>
        <v>264.39717162032599</v>
      </c>
      <c r="P12" s="10"/>
    </row>
    <row r="13" spans="1:133">
      <c r="A13" s="12"/>
      <c r="B13" s="42">
        <v>521</v>
      </c>
      <c r="C13" s="19" t="s">
        <v>26</v>
      </c>
      <c r="D13" s="43">
        <v>955566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955566</v>
      </c>
      <c r="O13" s="44">
        <f t="shared" si="2"/>
        <v>229.04266538830296</v>
      </c>
      <c r="P13" s="9"/>
    </row>
    <row r="14" spans="1:133">
      <c r="A14" s="12"/>
      <c r="B14" s="42">
        <v>524</v>
      </c>
      <c r="C14" s="19" t="s">
        <v>27</v>
      </c>
      <c r="D14" s="43">
        <v>147499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147499</v>
      </c>
      <c r="O14" s="44">
        <f t="shared" si="2"/>
        <v>35.354506232023013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202375</v>
      </c>
      <c r="E15" s="29">
        <f t="shared" si="4"/>
        <v>362620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2882228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3447223</v>
      </c>
      <c r="O15" s="41">
        <f t="shared" si="2"/>
        <v>826.27588686481306</v>
      </c>
      <c r="P15" s="10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1137788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1137788</v>
      </c>
      <c r="O16" s="44">
        <f t="shared" si="2"/>
        <v>272.72003835091084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1744440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1744440</v>
      </c>
      <c r="O17" s="44">
        <f t="shared" si="2"/>
        <v>418.13039309683603</v>
      </c>
      <c r="P17" s="9"/>
    </row>
    <row r="18" spans="1:119">
      <c r="A18" s="12"/>
      <c r="B18" s="42">
        <v>539</v>
      </c>
      <c r="C18" s="19" t="s">
        <v>31</v>
      </c>
      <c r="D18" s="43">
        <v>202375</v>
      </c>
      <c r="E18" s="43">
        <v>362620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564995</v>
      </c>
      <c r="O18" s="44">
        <f t="shared" si="2"/>
        <v>135.42545541706616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174393</v>
      </c>
      <c r="E19" s="29">
        <f t="shared" si="5"/>
        <v>34601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208994</v>
      </c>
      <c r="O19" s="41">
        <f t="shared" si="2"/>
        <v>50.094439117929049</v>
      </c>
      <c r="P19" s="10"/>
    </row>
    <row r="20" spans="1:119">
      <c r="A20" s="12"/>
      <c r="B20" s="42">
        <v>541</v>
      </c>
      <c r="C20" s="19" t="s">
        <v>33</v>
      </c>
      <c r="D20" s="43">
        <v>174393</v>
      </c>
      <c r="E20" s="43">
        <v>34601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208994</v>
      </c>
      <c r="O20" s="44">
        <f t="shared" si="2"/>
        <v>50.094439117929049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469489</v>
      </c>
      <c r="E21" s="29">
        <f t="shared" si="6"/>
        <v>95589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565078</v>
      </c>
      <c r="O21" s="41">
        <f t="shared" si="2"/>
        <v>135.44534995206135</v>
      </c>
      <c r="P21" s="9"/>
    </row>
    <row r="22" spans="1:119">
      <c r="A22" s="12"/>
      <c r="B22" s="42">
        <v>571</v>
      </c>
      <c r="C22" s="19" t="s">
        <v>35</v>
      </c>
      <c r="D22" s="43">
        <v>84276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84276</v>
      </c>
      <c r="O22" s="44">
        <f t="shared" si="2"/>
        <v>20.200383509108342</v>
      </c>
      <c r="P22" s="9"/>
    </row>
    <row r="23" spans="1:119">
      <c r="A23" s="12"/>
      <c r="B23" s="42">
        <v>572</v>
      </c>
      <c r="C23" s="19" t="s">
        <v>36</v>
      </c>
      <c r="D23" s="43">
        <v>385213</v>
      </c>
      <c r="E23" s="43">
        <v>95589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480802</v>
      </c>
      <c r="O23" s="44">
        <f t="shared" si="2"/>
        <v>115.24496644295301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232902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232902</v>
      </c>
      <c r="O24" s="41">
        <f t="shared" si="2"/>
        <v>55.825023969319268</v>
      </c>
      <c r="P24" s="9"/>
    </row>
    <row r="25" spans="1:119" ht="15.75" thickBot="1">
      <c r="A25" s="12"/>
      <c r="B25" s="42">
        <v>581</v>
      </c>
      <c r="C25" s="19" t="s">
        <v>37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232902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232902</v>
      </c>
      <c r="O25" s="44">
        <f t="shared" si="2"/>
        <v>55.825023969319268</v>
      </c>
      <c r="P25" s="9"/>
    </row>
    <row r="26" spans="1:119" ht="16.5" thickBot="1">
      <c r="A26" s="13" t="s">
        <v>10</v>
      </c>
      <c r="B26" s="21"/>
      <c r="C26" s="20"/>
      <c r="D26" s="14">
        <f>SUM(D5,D12,D15,D19,D21,D24)</f>
        <v>3003880</v>
      </c>
      <c r="E26" s="14">
        <f t="shared" ref="E26:M26" si="8">SUM(E5,E12,E15,E19,E21,E24)</f>
        <v>761748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3115130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6880758</v>
      </c>
      <c r="O26" s="35">
        <f t="shared" si="2"/>
        <v>1649.2708533077659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52</v>
      </c>
      <c r="M28" s="90"/>
      <c r="N28" s="90"/>
      <c r="O28" s="39">
        <v>4172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44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1076955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1076955</v>
      </c>
      <c r="O5" s="30">
        <f t="shared" ref="O5:O26" si="2">(N5/O$28)</f>
        <v>261.84172137126183</v>
      </c>
      <c r="P5" s="6"/>
    </row>
    <row r="6" spans="1:133">
      <c r="A6" s="12"/>
      <c r="B6" s="42">
        <v>511</v>
      </c>
      <c r="C6" s="19" t="s">
        <v>19</v>
      </c>
      <c r="D6" s="43">
        <v>46345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46345</v>
      </c>
      <c r="O6" s="44">
        <f t="shared" si="2"/>
        <v>11.267930950644299</v>
      </c>
      <c r="P6" s="9"/>
    </row>
    <row r="7" spans="1:133">
      <c r="A7" s="12"/>
      <c r="B7" s="42">
        <v>512</v>
      </c>
      <c r="C7" s="19" t="s">
        <v>20</v>
      </c>
      <c r="D7" s="43">
        <v>181334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181334</v>
      </c>
      <c r="O7" s="44">
        <f t="shared" si="2"/>
        <v>44.088013615365909</v>
      </c>
      <c r="P7" s="9"/>
    </row>
    <row r="8" spans="1:133">
      <c r="A8" s="12"/>
      <c r="B8" s="42">
        <v>513</v>
      </c>
      <c r="C8" s="19" t="s">
        <v>21</v>
      </c>
      <c r="D8" s="43">
        <v>272942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272942</v>
      </c>
      <c r="O8" s="44">
        <f t="shared" si="2"/>
        <v>66.360807196693415</v>
      </c>
      <c r="P8" s="9"/>
    </row>
    <row r="9" spans="1:133">
      <c r="A9" s="12"/>
      <c r="B9" s="42">
        <v>514</v>
      </c>
      <c r="C9" s="19" t="s">
        <v>22</v>
      </c>
      <c r="D9" s="43">
        <v>54903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54903</v>
      </c>
      <c r="O9" s="44">
        <f t="shared" si="2"/>
        <v>13.348650619985412</v>
      </c>
      <c r="P9" s="9"/>
    </row>
    <row r="10" spans="1:133">
      <c r="A10" s="12"/>
      <c r="B10" s="42">
        <v>515</v>
      </c>
      <c r="C10" s="19" t="s">
        <v>23</v>
      </c>
      <c r="D10" s="43">
        <v>177728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177728</v>
      </c>
      <c r="O10" s="44">
        <f t="shared" si="2"/>
        <v>43.211281303185025</v>
      </c>
      <c r="P10" s="9"/>
    </row>
    <row r="11" spans="1:133">
      <c r="A11" s="12"/>
      <c r="B11" s="42">
        <v>519</v>
      </c>
      <c r="C11" s="19" t="s">
        <v>24</v>
      </c>
      <c r="D11" s="43">
        <v>343703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343703</v>
      </c>
      <c r="O11" s="44">
        <f t="shared" si="2"/>
        <v>83.565037685387793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985648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985648</v>
      </c>
      <c r="O12" s="41">
        <f t="shared" si="2"/>
        <v>239.64211038171652</v>
      </c>
      <c r="P12" s="10"/>
    </row>
    <row r="13" spans="1:133">
      <c r="A13" s="12"/>
      <c r="B13" s="42">
        <v>521</v>
      </c>
      <c r="C13" s="19" t="s">
        <v>26</v>
      </c>
      <c r="D13" s="43">
        <v>859529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859529</v>
      </c>
      <c r="O13" s="44">
        <f t="shared" si="2"/>
        <v>208.97860442499393</v>
      </c>
      <c r="P13" s="9"/>
    </row>
    <row r="14" spans="1:133">
      <c r="A14" s="12"/>
      <c r="B14" s="42">
        <v>524</v>
      </c>
      <c r="C14" s="19" t="s">
        <v>27</v>
      </c>
      <c r="D14" s="43">
        <v>126119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126119</v>
      </c>
      <c r="O14" s="44">
        <f t="shared" si="2"/>
        <v>30.663505956722588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193520</v>
      </c>
      <c r="E15" s="29">
        <f t="shared" si="4"/>
        <v>1077717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2333518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3604755</v>
      </c>
      <c r="O15" s="41">
        <f t="shared" si="2"/>
        <v>876.42961342086073</v>
      </c>
      <c r="P15" s="10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986070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986070</v>
      </c>
      <c r="O16" s="44">
        <f t="shared" si="2"/>
        <v>239.74471188913202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1347448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1347448</v>
      </c>
      <c r="O17" s="44">
        <f t="shared" si="2"/>
        <v>327.60709944079747</v>
      </c>
      <c r="P17" s="9"/>
    </row>
    <row r="18" spans="1:119">
      <c r="A18" s="12"/>
      <c r="B18" s="42">
        <v>539</v>
      </c>
      <c r="C18" s="19" t="s">
        <v>31</v>
      </c>
      <c r="D18" s="43">
        <v>193520</v>
      </c>
      <c r="E18" s="43">
        <v>1077717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1271237</v>
      </c>
      <c r="O18" s="44">
        <f t="shared" si="2"/>
        <v>309.07780209093119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167525</v>
      </c>
      <c r="E19" s="29">
        <f t="shared" si="5"/>
        <v>38554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206079</v>
      </c>
      <c r="O19" s="41">
        <f t="shared" si="2"/>
        <v>50.10430342815463</v>
      </c>
      <c r="P19" s="10"/>
    </row>
    <row r="20" spans="1:119">
      <c r="A20" s="12"/>
      <c r="B20" s="42">
        <v>541</v>
      </c>
      <c r="C20" s="19" t="s">
        <v>33</v>
      </c>
      <c r="D20" s="43">
        <v>167525</v>
      </c>
      <c r="E20" s="43">
        <v>38554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206079</v>
      </c>
      <c r="O20" s="44">
        <f t="shared" si="2"/>
        <v>50.10430342815463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450561</v>
      </c>
      <c r="E21" s="29">
        <f t="shared" si="6"/>
        <v>21995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472556</v>
      </c>
      <c r="O21" s="41">
        <f t="shared" si="2"/>
        <v>114.89326525650377</v>
      </c>
      <c r="P21" s="9"/>
    </row>
    <row r="22" spans="1:119">
      <c r="A22" s="12"/>
      <c r="B22" s="42">
        <v>571</v>
      </c>
      <c r="C22" s="19" t="s">
        <v>35</v>
      </c>
      <c r="D22" s="43">
        <v>78652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78652</v>
      </c>
      <c r="O22" s="44">
        <f t="shared" si="2"/>
        <v>19.122781424750791</v>
      </c>
      <c r="P22" s="9"/>
    </row>
    <row r="23" spans="1:119">
      <c r="A23" s="12"/>
      <c r="B23" s="42">
        <v>572</v>
      </c>
      <c r="C23" s="19" t="s">
        <v>36</v>
      </c>
      <c r="D23" s="43">
        <v>371909</v>
      </c>
      <c r="E23" s="43">
        <v>21995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393904</v>
      </c>
      <c r="O23" s="44">
        <f t="shared" si="2"/>
        <v>95.770483831752983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SUM(D25:D25)</f>
        <v>10000</v>
      </c>
      <c r="E24" s="29">
        <f t="shared" si="7"/>
        <v>50000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210057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270057</v>
      </c>
      <c r="O24" s="41">
        <f t="shared" si="2"/>
        <v>65.659372720641869</v>
      </c>
      <c r="P24" s="9"/>
    </row>
    <row r="25" spans="1:119" ht="15.75" thickBot="1">
      <c r="A25" s="12"/>
      <c r="B25" s="42">
        <v>581</v>
      </c>
      <c r="C25" s="19" t="s">
        <v>37</v>
      </c>
      <c r="D25" s="43">
        <v>10000</v>
      </c>
      <c r="E25" s="43">
        <v>50000</v>
      </c>
      <c r="F25" s="43">
        <v>0</v>
      </c>
      <c r="G25" s="43">
        <v>0</v>
      </c>
      <c r="H25" s="43">
        <v>0</v>
      </c>
      <c r="I25" s="43">
        <v>210057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270057</v>
      </c>
      <c r="O25" s="44">
        <f t="shared" si="2"/>
        <v>65.659372720641869</v>
      </c>
      <c r="P25" s="9"/>
    </row>
    <row r="26" spans="1:119" ht="16.5" thickBot="1">
      <c r="A26" s="13" t="s">
        <v>10</v>
      </c>
      <c r="B26" s="21"/>
      <c r="C26" s="20"/>
      <c r="D26" s="14">
        <f>SUM(D5,D12,D15,D19,D21,D24)</f>
        <v>2884209</v>
      </c>
      <c r="E26" s="14">
        <f t="shared" ref="E26:M26" si="8">SUM(E5,E12,E15,E19,E21,E24)</f>
        <v>1188266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2543575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6616050</v>
      </c>
      <c r="O26" s="35">
        <f t="shared" si="2"/>
        <v>1608.5703865791393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48</v>
      </c>
      <c r="M28" s="90"/>
      <c r="N28" s="90"/>
      <c r="O28" s="39">
        <v>4113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44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1062602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1062602</v>
      </c>
      <c r="O5" s="30">
        <f t="shared" ref="O5:O27" si="2">(N5/O$29)</f>
        <v>259.04485616772308</v>
      </c>
      <c r="P5" s="6"/>
    </row>
    <row r="6" spans="1:133">
      <c r="A6" s="12"/>
      <c r="B6" s="42">
        <v>511</v>
      </c>
      <c r="C6" s="19" t="s">
        <v>19</v>
      </c>
      <c r="D6" s="43">
        <v>40674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40674</v>
      </c>
      <c r="O6" s="44">
        <f t="shared" si="2"/>
        <v>9.9156509019990242</v>
      </c>
      <c r="P6" s="9"/>
    </row>
    <row r="7" spans="1:133">
      <c r="A7" s="12"/>
      <c r="B7" s="42">
        <v>512</v>
      </c>
      <c r="C7" s="19" t="s">
        <v>20</v>
      </c>
      <c r="D7" s="43">
        <v>180090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180090</v>
      </c>
      <c r="O7" s="44">
        <f t="shared" si="2"/>
        <v>43.902974158946854</v>
      </c>
      <c r="P7" s="9"/>
    </row>
    <row r="8" spans="1:133">
      <c r="A8" s="12"/>
      <c r="B8" s="42">
        <v>513</v>
      </c>
      <c r="C8" s="19" t="s">
        <v>21</v>
      </c>
      <c r="D8" s="43">
        <v>267281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267281</v>
      </c>
      <c r="O8" s="44">
        <f t="shared" si="2"/>
        <v>65.158703071672349</v>
      </c>
      <c r="P8" s="9"/>
    </row>
    <row r="9" spans="1:133">
      <c r="A9" s="12"/>
      <c r="B9" s="42">
        <v>514</v>
      </c>
      <c r="C9" s="19" t="s">
        <v>22</v>
      </c>
      <c r="D9" s="43">
        <v>42374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42374</v>
      </c>
      <c r="O9" s="44">
        <f t="shared" si="2"/>
        <v>10.33008288639688</v>
      </c>
      <c r="P9" s="9"/>
    </row>
    <row r="10" spans="1:133">
      <c r="A10" s="12"/>
      <c r="B10" s="42">
        <v>515</v>
      </c>
      <c r="C10" s="19" t="s">
        <v>23</v>
      </c>
      <c r="D10" s="43">
        <v>177792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177792</v>
      </c>
      <c r="O10" s="44">
        <f t="shared" si="2"/>
        <v>43.342759629449048</v>
      </c>
      <c r="P10" s="9"/>
    </row>
    <row r="11" spans="1:133">
      <c r="A11" s="12"/>
      <c r="B11" s="42">
        <v>519</v>
      </c>
      <c r="C11" s="19" t="s">
        <v>24</v>
      </c>
      <c r="D11" s="43">
        <v>354391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354391</v>
      </c>
      <c r="O11" s="44">
        <f t="shared" si="2"/>
        <v>86.3946855192589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977021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977021</v>
      </c>
      <c r="O12" s="41">
        <f t="shared" si="2"/>
        <v>238.18161872257434</v>
      </c>
      <c r="P12" s="10"/>
    </row>
    <row r="13" spans="1:133">
      <c r="A13" s="12"/>
      <c r="B13" s="42">
        <v>521</v>
      </c>
      <c r="C13" s="19" t="s">
        <v>26</v>
      </c>
      <c r="D13" s="43">
        <v>852503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852503</v>
      </c>
      <c r="O13" s="44">
        <f t="shared" si="2"/>
        <v>207.82618235007314</v>
      </c>
      <c r="P13" s="9"/>
    </row>
    <row r="14" spans="1:133">
      <c r="A14" s="12"/>
      <c r="B14" s="42">
        <v>524</v>
      </c>
      <c r="C14" s="19" t="s">
        <v>27</v>
      </c>
      <c r="D14" s="43">
        <v>124518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124518</v>
      </c>
      <c r="O14" s="44">
        <f t="shared" si="2"/>
        <v>30.35543637250122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198397</v>
      </c>
      <c r="E15" s="29">
        <f t="shared" si="4"/>
        <v>293035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2370396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2861828</v>
      </c>
      <c r="O15" s="41">
        <f t="shared" si="2"/>
        <v>697.66650414431979</v>
      </c>
      <c r="P15" s="10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1081317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1081317</v>
      </c>
      <c r="O16" s="44">
        <f t="shared" si="2"/>
        <v>263.60726474890299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1289079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1289079</v>
      </c>
      <c r="O17" s="44">
        <f t="shared" si="2"/>
        <v>314.25621647976595</v>
      </c>
      <c r="P17" s="9"/>
    </row>
    <row r="18" spans="1:119">
      <c r="A18" s="12"/>
      <c r="B18" s="42">
        <v>539</v>
      </c>
      <c r="C18" s="19" t="s">
        <v>31</v>
      </c>
      <c r="D18" s="43">
        <v>198397</v>
      </c>
      <c r="E18" s="43">
        <v>293035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491432</v>
      </c>
      <c r="O18" s="44">
        <f t="shared" si="2"/>
        <v>119.8030229156509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127066</v>
      </c>
      <c r="E19" s="29">
        <f t="shared" si="5"/>
        <v>37747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164813</v>
      </c>
      <c r="O19" s="41">
        <f t="shared" si="2"/>
        <v>40.178693320331547</v>
      </c>
      <c r="P19" s="10"/>
    </row>
    <row r="20" spans="1:119">
      <c r="A20" s="12"/>
      <c r="B20" s="42">
        <v>541</v>
      </c>
      <c r="C20" s="19" t="s">
        <v>33</v>
      </c>
      <c r="D20" s="43">
        <v>127066</v>
      </c>
      <c r="E20" s="43">
        <v>37747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164813</v>
      </c>
      <c r="O20" s="44">
        <f t="shared" si="2"/>
        <v>40.178693320331547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505414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505414</v>
      </c>
      <c r="O21" s="41">
        <f t="shared" si="2"/>
        <v>123.21160409556315</v>
      </c>
      <c r="P21" s="9"/>
    </row>
    <row r="22" spans="1:119">
      <c r="A22" s="12"/>
      <c r="B22" s="42">
        <v>571</v>
      </c>
      <c r="C22" s="19" t="s">
        <v>35</v>
      </c>
      <c r="D22" s="43">
        <v>79086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79086</v>
      </c>
      <c r="O22" s="44">
        <f t="shared" si="2"/>
        <v>19.27986348122867</v>
      </c>
      <c r="P22" s="9"/>
    </row>
    <row r="23" spans="1:119">
      <c r="A23" s="12"/>
      <c r="B23" s="42">
        <v>572</v>
      </c>
      <c r="C23" s="19" t="s">
        <v>36</v>
      </c>
      <c r="D23" s="43">
        <v>426328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426328</v>
      </c>
      <c r="O23" s="44">
        <f t="shared" si="2"/>
        <v>103.93174061433447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SUM(D25:D26)</f>
        <v>29744</v>
      </c>
      <c r="E24" s="29">
        <f t="shared" si="7"/>
        <v>38494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68238</v>
      </c>
      <c r="O24" s="41">
        <f t="shared" si="2"/>
        <v>16.635299853729887</v>
      </c>
      <c r="P24" s="9"/>
    </row>
    <row r="25" spans="1:119">
      <c r="A25" s="12"/>
      <c r="B25" s="42">
        <v>581</v>
      </c>
      <c r="C25" s="19" t="s">
        <v>37</v>
      </c>
      <c r="D25" s="43">
        <v>0</v>
      </c>
      <c r="E25" s="43">
        <v>38494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38494</v>
      </c>
      <c r="O25" s="44">
        <f t="shared" si="2"/>
        <v>9.384202827888835</v>
      </c>
      <c r="P25" s="9"/>
    </row>
    <row r="26" spans="1:119" ht="15.75" thickBot="1">
      <c r="A26" s="12"/>
      <c r="B26" s="42">
        <v>593</v>
      </c>
      <c r="C26" s="19" t="s">
        <v>42</v>
      </c>
      <c r="D26" s="43">
        <v>29744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29744</v>
      </c>
      <c r="O26" s="44">
        <f t="shared" si="2"/>
        <v>7.2510970258410534</v>
      </c>
      <c r="P26" s="9"/>
    </row>
    <row r="27" spans="1:119" ht="16.5" thickBot="1">
      <c r="A27" s="13" t="s">
        <v>10</v>
      </c>
      <c r="B27" s="21"/>
      <c r="C27" s="20"/>
      <c r="D27" s="14">
        <f>SUM(D5,D12,D15,D19,D21,D24)</f>
        <v>2900244</v>
      </c>
      <c r="E27" s="14">
        <f t="shared" ref="E27:M27" si="8">SUM(E5,E12,E15,E19,E21,E24)</f>
        <v>369276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2370396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5639916</v>
      </c>
      <c r="O27" s="35">
        <f t="shared" si="2"/>
        <v>1374.9185763042419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46</v>
      </c>
      <c r="M29" s="90"/>
      <c r="N29" s="90"/>
      <c r="O29" s="39">
        <v>4102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1145527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1145527</v>
      </c>
      <c r="O5" s="30">
        <f t="shared" ref="O5:O27" si="2">(N5/O$29)</f>
        <v>278.51373693168006</v>
      </c>
      <c r="P5" s="6"/>
    </row>
    <row r="6" spans="1:133">
      <c r="A6" s="12"/>
      <c r="B6" s="42">
        <v>511</v>
      </c>
      <c r="C6" s="19" t="s">
        <v>19</v>
      </c>
      <c r="D6" s="43">
        <v>33197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33197</v>
      </c>
      <c r="O6" s="44">
        <f t="shared" si="2"/>
        <v>8.0712375395088749</v>
      </c>
      <c r="P6" s="9"/>
    </row>
    <row r="7" spans="1:133">
      <c r="A7" s="12"/>
      <c r="B7" s="42">
        <v>512</v>
      </c>
      <c r="C7" s="19" t="s">
        <v>20</v>
      </c>
      <c r="D7" s="43">
        <v>174290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174290</v>
      </c>
      <c r="O7" s="44">
        <f t="shared" si="2"/>
        <v>42.375395088743012</v>
      </c>
      <c r="P7" s="9"/>
    </row>
    <row r="8" spans="1:133">
      <c r="A8" s="12"/>
      <c r="B8" s="42">
        <v>513</v>
      </c>
      <c r="C8" s="19" t="s">
        <v>21</v>
      </c>
      <c r="D8" s="43">
        <v>266928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266928</v>
      </c>
      <c r="O8" s="44">
        <f t="shared" si="2"/>
        <v>64.898614150255284</v>
      </c>
      <c r="P8" s="9"/>
    </row>
    <row r="9" spans="1:133">
      <c r="A9" s="12"/>
      <c r="B9" s="42">
        <v>514</v>
      </c>
      <c r="C9" s="19" t="s">
        <v>22</v>
      </c>
      <c r="D9" s="43">
        <v>60935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60935</v>
      </c>
      <c r="O9" s="44">
        <f t="shared" si="2"/>
        <v>14.815220034038415</v>
      </c>
      <c r="P9" s="9"/>
    </row>
    <row r="10" spans="1:133">
      <c r="A10" s="12"/>
      <c r="B10" s="42">
        <v>515</v>
      </c>
      <c r="C10" s="19" t="s">
        <v>23</v>
      </c>
      <c r="D10" s="43">
        <v>208003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208003</v>
      </c>
      <c r="O10" s="44">
        <f t="shared" si="2"/>
        <v>50.572088499878433</v>
      </c>
      <c r="P10" s="9"/>
    </row>
    <row r="11" spans="1:133">
      <c r="A11" s="12"/>
      <c r="B11" s="42">
        <v>519</v>
      </c>
      <c r="C11" s="19" t="s">
        <v>24</v>
      </c>
      <c r="D11" s="43">
        <v>402174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402174</v>
      </c>
      <c r="O11" s="44">
        <f t="shared" si="2"/>
        <v>97.781181619256017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972479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972479</v>
      </c>
      <c r="O12" s="41">
        <f t="shared" si="2"/>
        <v>236.44031120836374</v>
      </c>
      <c r="P12" s="10"/>
    </row>
    <row r="13" spans="1:133">
      <c r="A13" s="12"/>
      <c r="B13" s="42">
        <v>521</v>
      </c>
      <c r="C13" s="19" t="s">
        <v>26</v>
      </c>
      <c r="D13" s="43">
        <v>837385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837385</v>
      </c>
      <c r="O13" s="44">
        <f t="shared" si="2"/>
        <v>203.59469973255531</v>
      </c>
      <c r="P13" s="9"/>
    </row>
    <row r="14" spans="1:133">
      <c r="A14" s="12"/>
      <c r="B14" s="42">
        <v>524</v>
      </c>
      <c r="C14" s="19" t="s">
        <v>27</v>
      </c>
      <c r="D14" s="43">
        <v>135094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135094</v>
      </c>
      <c r="O14" s="44">
        <f t="shared" si="2"/>
        <v>32.845611475808411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196170</v>
      </c>
      <c r="E15" s="29">
        <f t="shared" si="4"/>
        <v>554255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2138744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2889169</v>
      </c>
      <c r="O15" s="41">
        <f t="shared" si="2"/>
        <v>702.44809141745679</v>
      </c>
      <c r="P15" s="10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908422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908422</v>
      </c>
      <c r="O16" s="44">
        <f t="shared" si="2"/>
        <v>220.86603452467784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1230322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1230322</v>
      </c>
      <c r="O17" s="44">
        <f t="shared" si="2"/>
        <v>299.13007537077561</v>
      </c>
      <c r="P17" s="9"/>
    </row>
    <row r="18" spans="1:119">
      <c r="A18" s="12"/>
      <c r="B18" s="42">
        <v>539</v>
      </c>
      <c r="C18" s="19" t="s">
        <v>31</v>
      </c>
      <c r="D18" s="43">
        <v>196170</v>
      </c>
      <c r="E18" s="43">
        <v>554255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750425</v>
      </c>
      <c r="O18" s="44">
        <f t="shared" si="2"/>
        <v>182.45198152200339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141826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141826</v>
      </c>
      <c r="O19" s="41">
        <f t="shared" si="2"/>
        <v>34.4823729637734</v>
      </c>
      <c r="P19" s="10"/>
    </row>
    <row r="20" spans="1:119">
      <c r="A20" s="12"/>
      <c r="B20" s="42">
        <v>541</v>
      </c>
      <c r="C20" s="19" t="s">
        <v>33</v>
      </c>
      <c r="D20" s="43">
        <v>141826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141826</v>
      </c>
      <c r="O20" s="44">
        <f t="shared" si="2"/>
        <v>34.4823729637734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438538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438538</v>
      </c>
      <c r="O21" s="41">
        <f t="shared" si="2"/>
        <v>106.62241672744955</v>
      </c>
      <c r="P21" s="9"/>
    </row>
    <row r="22" spans="1:119">
      <c r="A22" s="12"/>
      <c r="B22" s="42">
        <v>571</v>
      </c>
      <c r="C22" s="19" t="s">
        <v>35</v>
      </c>
      <c r="D22" s="43">
        <v>77281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77281</v>
      </c>
      <c r="O22" s="44">
        <f t="shared" si="2"/>
        <v>18.789448091417455</v>
      </c>
      <c r="P22" s="9"/>
    </row>
    <row r="23" spans="1:119">
      <c r="A23" s="12"/>
      <c r="B23" s="42">
        <v>572</v>
      </c>
      <c r="C23" s="19" t="s">
        <v>36</v>
      </c>
      <c r="D23" s="43">
        <v>361257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361257</v>
      </c>
      <c r="O23" s="44">
        <f t="shared" si="2"/>
        <v>87.832968636032092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SUM(D25:D26)</f>
        <v>6544</v>
      </c>
      <c r="E24" s="29">
        <f t="shared" si="7"/>
        <v>65000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183262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254806</v>
      </c>
      <c r="O24" s="41">
        <f t="shared" si="2"/>
        <v>61.951373693168001</v>
      </c>
      <c r="P24" s="9"/>
    </row>
    <row r="25" spans="1:119">
      <c r="A25" s="12"/>
      <c r="B25" s="42">
        <v>581</v>
      </c>
      <c r="C25" s="19" t="s">
        <v>37</v>
      </c>
      <c r="D25" s="43">
        <v>0</v>
      </c>
      <c r="E25" s="43">
        <v>65000</v>
      </c>
      <c r="F25" s="43">
        <v>0</v>
      </c>
      <c r="G25" s="43">
        <v>0</v>
      </c>
      <c r="H25" s="43">
        <v>0</v>
      </c>
      <c r="I25" s="43">
        <v>183262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248262</v>
      </c>
      <c r="O25" s="44">
        <f t="shared" si="2"/>
        <v>60.36032093362509</v>
      </c>
      <c r="P25" s="9"/>
    </row>
    <row r="26" spans="1:119" ht="15.75" thickBot="1">
      <c r="A26" s="12"/>
      <c r="B26" s="42">
        <v>593</v>
      </c>
      <c r="C26" s="19" t="s">
        <v>42</v>
      </c>
      <c r="D26" s="43">
        <v>6544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6544</v>
      </c>
      <c r="O26" s="44">
        <f t="shared" si="2"/>
        <v>1.5910527595429127</v>
      </c>
      <c r="P26" s="9"/>
    </row>
    <row r="27" spans="1:119" ht="16.5" thickBot="1">
      <c r="A27" s="13" t="s">
        <v>10</v>
      </c>
      <c r="B27" s="21"/>
      <c r="C27" s="20"/>
      <c r="D27" s="14">
        <f>SUM(D5,D12,D15,D19,D21,D24)</f>
        <v>2901084</v>
      </c>
      <c r="E27" s="14">
        <f t="shared" ref="E27:M27" si="8">SUM(E5,E12,E15,E19,E21,E24)</f>
        <v>619255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2322006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5842345</v>
      </c>
      <c r="O27" s="35">
        <f t="shared" si="2"/>
        <v>1420.4583029418916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43</v>
      </c>
      <c r="M29" s="90"/>
      <c r="N29" s="90"/>
      <c r="O29" s="39">
        <v>4113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A31:O31"/>
    <mergeCell ref="L29:N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1200827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1200827</v>
      </c>
      <c r="O5" s="30">
        <f t="shared" ref="O5:O26" si="2">(N5/O$28)</f>
        <v>230.44079831126464</v>
      </c>
      <c r="P5" s="6"/>
    </row>
    <row r="6" spans="1:133">
      <c r="A6" s="12"/>
      <c r="B6" s="42">
        <v>511</v>
      </c>
      <c r="C6" s="19" t="s">
        <v>19</v>
      </c>
      <c r="D6" s="43">
        <v>30822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30822</v>
      </c>
      <c r="O6" s="44">
        <f t="shared" si="2"/>
        <v>5.9147956246401838</v>
      </c>
      <c r="P6" s="9"/>
    </row>
    <row r="7" spans="1:133">
      <c r="A7" s="12"/>
      <c r="B7" s="42">
        <v>512</v>
      </c>
      <c r="C7" s="19" t="s">
        <v>20</v>
      </c>
      <c r="D7" s="43">
        <v>132580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132580</v>
      </c>
      <c r="O7" s="44">
        <f t="shared" si="2"/>
        <v>25.442333525235078</v>
      </c>
      <c r="P7" s="9"/>
    </row>
    <row r="8" spans="1:133">
      <c r="A8" s="12"/>
      <c r="B8" s="42">
        <v>513</v>
      </c>
      <c r="C8" s="19" t="s">
        <v>21</v>
      </c>
      <c r="D8" s="43">
        <v>374853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374853</v>
      </c>
      <c r="O8" s="44">
        <f t="shared" si="2"/>
        <v>71.934945308002298</v>
      </c>
      <c r="P8" s="9"/>
    </row>
    <row r="9" spans="1:133">
      <c r="A9" s="12"/>
      <c r="B9" s="42">
        <v>514</v>
      </c>
      <c r="C9" s="19" t="s">
        <v>22</v>
      </c>
      <c r="D9" s="43">
        <v>58555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58555</v>
      </c>
      <c r="O9" s="44">
        <f t="shared" si="2"/>
        <v>11.236806754941471</v>
      </c>
      <c r="P9" s="9"/>
    </row>
    <row r="10" spans="1:133">
      <c r="A10" s="12"/>
      <c r="B10" s="42">
        <v>515</v>
      </c>
      <c r="C10" s="19" t="s">
        <v>23</v>
      </c>
      <c r="D10" s="43">
        <v>265885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265885</v>
      </c>
      <c r="O10" s="44">
        <f t="shared" si="2"/>
        <v>51.023795816541927</v>
      </c>
      <c r="P10" s="9"/>
    </row>
    <row r="11" spans="1:133">
      <c r="A11" s="12"/>
      <c r="B11" s="42">
        <v>519</v>
      </c>
      <c r="C11" s="19" t="s">
        <v>24</v>
      </c>
      <c r="D11" s="43">
        <v>338132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338132</v>
      </c>
      <c r="O11" s="44">
        <f t="shared" si="2"/>
        <v>64.888121281903665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944311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944311</v>
      </c>
      <c r="O12" s="41">
        <f t="shared" si="2"/>
        <v>181.2149299558626</v>
      </c>
      <c r="P12" s="10"/>
    </row>
    <row r="13" spans="1:133">
      <c r="A13" s="12"/>
      <c r="B13" s="42">
        <v>521</v>
      </c>
      <c r="C13" s="19" t="s">
        <v>26</v>
      </c>
      <c r="D13" s="43">
        <v>808560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808560</v>
      </c>
      <c r="O13" s="44">
        <f t="shared" si="2"/>
        <v>155.16407599309153</v>
      </c>
      <c r="P13" s="9"/>
    </row>
    <row r="14" spans="1:133">
      <c r="A14" s="12"/>
      <c r="B14" s="42">
        <v>524</v>
      </c>
      <c r="C14" s="19" t="s">
        <v>27</v>
      </c>
      <c r="D14" s="43">
        <v>135751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135751</v>
      </c>
      <c r="O14" s="44">
        <f t="shared" si="2"/>
        <v>26.050853962771061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183433</v>
      </c>
      <c r="E15" s="29">
        <f t="shared" si="4"/>
        <v>0</v>
      </c>
      <c r="F15" s="29">
        <f t="shared" si="4"/>
        <v>0</v>
      </c>
      <c r="G15" s="29">
        <f t="shared" si="4"/>
        <v>356950</v>
      </c>
      <c r="H15" s="29">
        <f t="shared" si="4"/>
        <v>0</v>
      </c>
      <c r="I15" s="29">
        <f t="shared" si="4"/>
        <v>1997206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2537589</v>
      </c>
      <c r="O15" s="41">
        <f t="shared" si="2"/>
        <v>486.96776050662061</v>
      </c>
      <c r="P15" s="10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1126120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1126120</v>
      </c>
      <c r="O16" s="44">
        <f t="shared" si="2"/>
        <v>216.10439454999042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871086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871086</v>
      </c>
      <c r="O17" s="44">
        <f t="shared" si="2"/>
        <v>167.1629245826137</v>
      </c>
      <c r="P17" s="9"/>
    </row>
    <row r="18" spans="1:119">
      <c r="A18" s="12"/>
      <c r="B18" s="42">
        <v>539</v>
      </c>
      <c r="C18" s="19" t="s">
        <v>31</v>
      </c>
      <c r="D18" s="43">
        <v>183433</v>
      </c>
      <c r="E18" s="43">
        <v>0</v>
      </c>
      <c r="F18" s="43">
        <v>0</v>
      </c>
      <c r="G18" s="43">
        <v>356950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540383</v>
      </c>
      <c r="O18" s="44">
        <f t="shared" si="2"/>
        <v>103.70044137401651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136963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136963</v>
      </c>
      <c r="O19" s="41">
        <f t="shared" si="2"/>
        <v>26.283438879293801</v>
      </c>
      <c r="P19" s="10"/>
    </row>
    <row r="20" spans="1:119">
      <c r="A20" s="12"/>
      <c r="B20" s="42">
        <v>541</v>
      </c>
      <c r="C20" s="19" t="s">
        <v>33</v>
      </c>
      <c r="D20" s="43">
        <v>136963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136963</v>
      </c>
      <c r="O20" s="44">
        <f t="shared" si="2"/>
        <v>26.283438879293801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448710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448710</v>
      </c>
      <c r="O21" s="41">
        <f t="shared" si="2"/>
        <v>86.108232584916522</v>
      </c>
      <c r="P21" s="9"/>
    </row>
    <row r="22" spans="1:119">
      <c r="A22" s="12"/>
      <c r="B22" s="42">
        <v>571</v>
      </c>
      <c r="C22" s="19" t="s">
        <v>35</v>
      </c>
      <c r="D22" s="43">
        <v>76532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76532</v>
      </c>
      <c r="O22" s="44">
        <f t="shared" si="2"/>
        <v>14.68662444828248</v>
      </c>
      <c r="P22" s="9"/>
    </row>
    <row r="23" spans="1:119">
      <c r="A23" s="12"/>
      <c r="B23" s="42">
        <v>572</v>
      </c>
      <c r="C23" s="19" t="s">
        <v>36</v>
      </c>
      <c r="D23" s="43">
        <v>372178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372178</v>
      </c>
      <c r="O23" s="44">
        <f t="shared" si="2"/>
        <v>71.421608136634049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SUM(D25:D25)</f>
        <v>29767</v>
      </c>
      <c r="E24" s="29">
        <f t="shared" si="7"/>
        <v>0</v>
      </c>
      <c r="F24" s="29">
        <f t="shared" si="7"/>
        <v>0</v>
      </c>
      <c r="G24" s="29">
        <f t="shared" si="7"/>
        <v>425000</v>
      </c>
      <c r="H24" s="29">
        <f t="shared" si="7"/>
        <v>0</v>
      </c>
      <c r="I24" s="29">
        <f t="shared" si="7"/>
        <v>175879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630646</v>
      </c>
      <c r="O24" s="41">
        <f t="shared" si="2"/>
        <v>121.02206870082517</v>
      </c>
      <c r="P24" s="9"/>
    </row>
    <row r="25" spans="1:119" ht="15.75" thickBot="1">
      <c r="A25" s="12"/>
      <c r="B25" s="42">
        <v>581</v>
      </c>
      <c r="C25" s="19" t="s">
        <v>37</v>
      </c>
      <c r="D25" s="43">
        <v>29767</v>
      </c>
      <c r="E25" s="43">
        <v>0</v>
      </c>
      <c r="F25" s="43">
        <v>0</v>
      </c>
      <c r="G25" s="43">
        <v>425000</v>
      </c>
      <c r="H25" s="43">
        <v>0</v>
      </c>
      <c r="I25" s="43">
        <v>175879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630646</v>
      </c>
      <c r="O25" s="44">
        <f t="shared" si="2"/>
        <v>121.02206870082517</v>
      </c>
      <c r="P25" s="9"/>
    </row>
    <row r="26" spans="1:119" ht="16.5" thickBot="1">
      <c r="A26" s="13" t="s">
        <v>10</v>
      </c>
      <c r="B26" s="21"/>
      <c r="C26" s="20"/>
      <c r="D26" s="14">
        <f>SUM(D5,D12,D15,D19,D21,D24)</f>
        <v>2944011</v>
      </c>
      <c r="E26" s="14">
        <f t="shared" ref="E26:M26" si="8">SUM(E5,E12,E15,E19,E21,E24)</f>
        <v>0</v>
      </c>
      <c r="F26" s="14">
        <f t="shared" si="8"/>
        <v>0</v>
      </c>
      <c r="G26" s="14">
        <f t="shared" si="8"/>
        <v>781950</v>
      </c>
      <c r="H26" s="14">
        <f t="shared" si="8"/>
        <v>0</v>
      </c>
      <c r="I26" s="14">
        <f t="shared" si="8"/>
        <v>2173085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5899046</v>
      </c>
      <c r="O26" s="35">
        <f t="shared" si="2"/>
        <v>1132.0372289387833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39</v>
      </c>
      <c r="M28" s="90"/>
      <c r="N28" s="90"/>
      <c r="O28" s="39">
        <v>5211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thickBot="1">
      <c r="A30" s="94" t="s">
        <v>44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A30:O30"/>
    <mergeCell ref="A29:O29"/>
    <mergeCell ref="L28:N2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1170063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1170063</v>
      </c>
      <c r="O5" s="30">
        <f t="shared" ref="O5:O26" si="2">(N5/O$28)</f>
        <v>222.65708848715508</v>
      </c>
      <c r="P5" s="6"/>
    </row>
    <row r="6" spans="1:133">
      <c r="A6" s="12"/>
      <c r="B6" s="42">
        <v>511</v>
      </c>
      <c r="C6" s="19" t="s">
        <v>19</v>
      </c>
      <c r="D6" s="43">
        <v>38394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38394</v>
      </c>
      <c r="O6" s="44">
        <f t="shared" si="2"/>
        <v>7.3061845861084684</v>
      </c>
      <c r="P6" s="9"/>
    </row>
    <row r="7" spans="1:133">
      <c r="A7" s="12"/>
      <c r="B7" s="42">
        <v>512</v>
      </c>
      <c r="C7" s="19" t="s">
        <v>20</v>
      </c>
      <c r="D7" s="43">
        <v>112371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112371</v>
      </c>
      <c r="O7" s="44">
        <f t="shared" si="2"/>
        <v>21.383634633682206</v>
      </c>
      <c r="P7" s="9"/>
    </row>
    <row r="8" spans="1:133">
      <c r="A8" s="12"/>
      <c r="B8" s="42">
        <v>513</v>
      </c>
      <c r="C8" s="19" t="s">
        <v>21</v>
      </c>
      <c r="D8" s="43">
        <v>366447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366447</v>
      </c>
      <c r="O8" s="44">
        <f t="shared" si="2"/>
        <v>69.733016175071356</v>
      </c>
      <c r="P8" s="9"/>
    </row>
    <row r="9" spans="1:133">
      <c r="A9" s="12"/>
      <c r="B9" s="42">
        <v>514</v>
      </c>
      <c r="C9" s="19" t="s">
        <v>22</v>
      </c>
      <c r="D9" s="43">
        <v>105553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105553</v>
      </c>
      <c r="O9" s="44">
        <f t="shared" si="2"/>
        <v>20.086203615604187</v>
      </c>
      <c r="P9" s="9"/>
    </row>
    <row r="10" spans="1:133">
      <c r="A10" s="12"/>
      <c r="B10" s="42">
        <v>515</v>
      </c>
      <c r="C10" s="19" t="s">
        <v>23</v>
      </c>
      <c r="D10" s="43">
        <v>216238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216238</v>
      </c>
      <c r="O10" s="44">
        <f t="shared" si="2"/>
        <v>41.149000951474783</v>
      </c>
      <c r="P10" s="9"/>
    </row>
    <row r="11" spans="1:133">
      <c r="A11" s="12"/>
      <c r="B11" s="42">
        <v>519</v>
      </c>
      <c r="C11" s="19" t="s">
        <v>24</v>
      </c>
      <c r="D11" s="43">
        <v>331060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331060</v>
      </c>
      <c r="O11" s="44">
        <f t="shared" si="2"/>
        <v>62.999048525214079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958199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958199</v>
      </c>
      <c r="O12" s="41">
        <f t="shared" si="2"/>
        <v>182.34043767840151</v>
      </c>
      <c r="P12" s="10"/>
    </row>
    <row r="13" spans="1:133">
      <c r="A13" s="12"/>
      <c r="B13" s="42">
        <v>521</v>
      </c>
      <c r="C13" s="19" t="s">
        <v>26</v>
      </c>
      <c r="D13" s="43">
        <v>807624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807624</v>
      </c>
      <c r="O13" s="44">
        <f t="shared" si="2"/>
        <v>153.68677450047574</v>
      </c>
      <c r="P13" s="9"/>
    </row>
    <row r="14" spans="1:133">
      <c r="A14" s="12"/>
      <c r="B14" s="42">
        <v>524</v>
      </c>
      <c r="C14" s="19" t="s">
        <v>27</v>
      </c>
      <c r="D14" s="43">
        <v>150575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150575</v>
      </c>
      <c r="O14" s="44">
        <f t="shared" si="2"/>
        <v>28.653663177925786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170123</v>
      </c>
      <c r="E15" s="29">
        <f t="shared" si="4"/>
        <v>228776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2214973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2613872</v>
      </c>
      <c r="O15" s="41">
        <f t="shared" si="2"/>
        <v>497.40666032350146</v>
      </c>
      <c r="P15" s="10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972046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972046</v>
      </c>
      <c r="O16" s="44">
        <f t="shared" si="2"/>
        <v>184.97545195052331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1242927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1242927</v>
      </c>
      <c r="O17" s="44">
        <f t="shared" si="2"/>
        <v>236.52274024738344</v>
      </c>
      <c r="P17" s="9"/>
    </row>
    <row r="18" spans="1:119">
      <c r="A18" s="12"/>
      <c r="B18" s="42">
        <v>539</v>
      </c>
      <c r="C18" s="19" t="s">
        <v>31</v>
      </c>
      <c r="D18" s="43">
        <v>170123</v>
      </c>
      <c r="E18" s="43">
        <v>228776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398899</v>
      </c>
      <c r="O18" s="44">
        <f t="shared" si="2"/>
        <v>75.908468125594666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160159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160159</v>
      </c>
      <c r="O19" s="41">
        <f t="shared" si="2"/>
        <v>30.47745004757374</v>
      </c>
      <c r="P19" s="10"/>
    </row>
    <row r="20" spans="1:119">
      <c r="A20" s="12"/>
      <c r="B20" s="42">
        <v>541</v>
      </c>
      <c r="C20" s="19" t="s">
        <v>33</v>
      </c>
      <c r="D20" s="43">
        <v>160159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160159</v>
      </c>
      <c r="O20" s="44">
        <f t="shared" si="2"/>
        <v>30.47745004757374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452412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452412</v>
      </c>
      <c r="O21" s="41">
        <f t="shared" si="2"/>
        <v>86.091722169362512</v>
      </c>
      <c r="P21" s="9"/>
    </row>
    <row r="22" spans="1:119">
      <c r="A22" s="12"/>
      <c r="B22" s="42">
        <v>571</v>
      </c>
      <c r="C22" s="19" t="s">
        <v>35</v>
      </c>
      <c r="D22" s="43">
        <v>63410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63410</v>
      </c>
      <c r="O22" s="44">
        <f t="shared" si="2"/>
        <v>12.066603235014272</v>
      </c>
      <c r="P22" s="9"/>
    </row>
    <row r="23" spans="1:119">
      <c r="A23" s="12"/>
      <c r="B23" s="42">
        <v>572</v>
      </c>
      <c r="C23" s="19" t="s">
        <v>36</v>
      </c>
      <c r="D23" s="43">
        <v>389002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389002</v>
      </c>
      <c r="O23" s="44">
        <f t="shared" si="2"/>
        <v>74.025118934348242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178349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178349</v>
      </c>
      <c r="O24" s="41">
        <f t="shared" si="2"/>
        <v>33.938915318744051</v>
      </c>
      <c r="P24" s="9"/>
    </row>
    <row r="25" spans="1:119" ht="15.75" thickBot="1">
      <c r="A25" s="12"/>
      <c r="B25" s="42">
        <v>581</v>
      </c>
      <c r="C25" s="19" t="s">
        <v>37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178349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178349</v>
      </c>
      <c r="O25" s="44">
        <f t="shared" si="2"/>
        <v>33.938915318744051</v>
      </c>
      <c r="P25" s="9"/>
    </row>
    <row r="26" spans="1:119" ht="16.5" thickBot="1">
      <c r="A26" s="13" t="s">
        <v>10</v>
      </c>
      <c r="B26" s="21"/>
      <c r="C26" s="20"/>
      <c r="D26" s="14">
        <f>SUM(D5,D12,D15,D19,D21,D24)</f>
        <v>2910956</v>
      </c>
      <c r="E26" s="14">
        <f t="shared" ref="E26:M26" si="8">SUM(E5,E12,E15,E19,E21,E24)</f>
        <v>228776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2393322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5533054</v>
      </c>
      <c r="O26" s="35">
        <f t="shared" si="2"/>
        <v>1052.9122740247383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50</v>
      </c>
      <c r="M28" s="90"/>
      <c r="N28" s="90"/>
      <c r="O28" s="39">
        <v>5255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44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1065289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1065289</v>
      </c>
      <c r="O5" s="30">
        <f t="shared" ref="O5:O28" si="2">(N5/O$30)</f>
        <v>200.99792452830189</v>
      </c>
      <c r="P5" s="6"/>
    </row>
    <row r="6" spans="1:133">
      <c r="A6" s="12"/>
      <c r="B6" s="42">
        <v>511</v>
      </c>
      <c r="C6" s="19" t="s">
        <v>19</v>
      </c>
      <c r="D6" s="43">
        <v>39810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39810</v>
      </c>
      <c r="O6" s="44">
        <f t="shared" si="2"/>
        <v>7.5113207547169809</v>
      </c>
      <c r="P6" s="9"/>
    </row>
    <row r="7" spans="1:133">
      <c r="A7" s="12"/>
      <c r="B7" s="42">
        <v>512</v>
      </c>
      <c r="C7" s="19" t="s">
        <v>20</v>
      </c>
      <c r="D7" s="43">
        <v>379345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379345</v>
      </c>
      <c r="O7" s="44">
        <f t="shared" si="2"/>
        <v>71.574528301886787</v>
      </c>
      <c r="P7" s="9"/>
    </row>
    <row r="8" spans="1:133">
      <c r="A8" s="12"/>
      <c r="B8" s="42">
        <v>513</v>
      </c>
      <c r="C8" s="19" t="s">
        <v>21</v>
      </c>
      <c r="D8" s="43">
        <v>341759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341759</v>
      </c>
      <c r="O8" s="44">
        <f t="shared" si="2"/>
        <v>64.482830188679245</v>
      </c>
      <c r="P8" s="9"/>
    </row>
    <row r="9" spans="1:133">
      <c r="A9" s="12"/>
      <c r="B9" s="42">
        <v>514</v>
      </c>
      <c r="C9" s="19" t="s">
        <v>22</v>
      </c>
      <c r="D9" s="43">
        <v>67282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67282</v>
      </c>
      <c r="O9" s="44">
        <f t="shared" si="2"/>
        <v>12.694716981132075</v>
      </c>
      <c r="P9" s="9"/>
    </row>
    <row r="10" spans="1:133">
      <c r="A10" s="12"/>
      <c r="B10" s="42">
        <v>515</v>
      </c>
      <c r="C10" s="19" t="s">
        <v>23</v>
      </c>
      <c r="D10" s="43">
        <v>170597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170597</v>
      </c>
      <c r="O10" s="44">
        <f t="shared" si="2"/>
        <v>32.188113207547168</v>
      </c>
      <c r="P10" s="9"/>
    </row>
    <row r="11" spans="1:133">
      <c r="A11" s="12"/>
      <c r="B11" s="42">
        <v>519</v>
      </c>
      <c r="C11" s="19" t="s">
        <v>24</v>
      </c>
      <c r="D11" s="43">
        <v>66496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66496</v>
      </c>
      <c r="O11" s="44">
        <f t="shared" si="2"/>
        <v>12.546415094339622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929600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929600</v>
      </c>
      <c r="O12" s="41">
        <f t="shared" si="2"/>
        <v>175.39622641509433</v>
      </c>
      <c r="P12" s="10"/>
    </row>
    <row r="13" spans="1:133">
      <c r="A13" s="12"/>
      <c r="B13" s="42">
        <v>521</v>
      </c>
      <c r="C13" s="19" t="s">
        <v>26</v>
      </c>
      <c r="D13" s="43">
        <v>761811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761811</v>
      </c>
      <c r="O13" s="44">
        <f t="shared" si="2"/>
        <v>143.73792452830187</v>
      </c>
      <c r="P13" s="9"/>
    </row>
    <row r="14" spans="1:133">
      <c r="A14" s="12"/>
      <c r="B14" s="42">
        <v>524</v>
      </c>
      <c r="C14" s="19" t="s">
        <v>27</v>
      </c>
      <c r="D14" s="43">
        <v>167789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167789</v>
      </c>
      <c r="O14" s="44">
        <f t="shared" si="2"/>
        <v>31.658301886792454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191543</v>
      </c>
      <c r="E15" s="29">
        <f t="shared" si="4"/>
        <v>249059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2151769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2592371</v>
      </c>
      <c r="O15" s="41">
        <f t="shared" si="2"/>
        <v>489.12660377358492</v>
      </c>
      <c r="P15" s="10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881557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881557</v>
      </c>
      <c r="O16" s="44">
        <f t="shared" si="2"/>
        <v>166.33150943396225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1270212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1270212</v>
      </c>
      <c r="O17" s="44">
        <f t="shared" si="2"/>
        <v>239.66264150943397</v>
      </c>
      <c r="P17" s="9"/>
    </row>
    <row r="18" spans="1:119">
      <c r="A18" s="12"/>
      <c r="B18" s="42">
        <v>538</v>
      </c>
      <c r="C18" s="19" t="s">
        <v>63</v>
      </c>
      <c r="D18" s="43">
        <v>185553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185553</v>
      </c>
      <c r="O18" s="44">
        <f t="shared" si="2"/>
        <v>35.01</v>
      </c>
      <c r="P18" s="9"/>
    </row>
    <row r="19" spans="1:119">
      <c r="A19" s="12"/>
      <c r="B19" s="42">
        <v>539</v>
      </c>
      <c r="C19" s="19" t="s">
        <v>31</v>
      </c>
      <c r="D19" s="43">
        <v>5990</v>
      </c>
      <c r="E19" s="43">
        <v>249059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255049</v>
      </c>
      <c r="O19" s="44">
        <f t="shared" si="2"/>
        <v>48.122452830188678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165912</v>
      </c>
      <c r="E20" s="29">
        <f t="shared" si="5"/>
        <v>162693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328605</v>
      </c>
      <c r="O20" s="41">
        <f t="shared" si="2"/>
        <v>62.000943396226418</v>
      </c>
      <c r="P20" s="10"/>
    </row>
    <row r="21" spans="1:119">
      <c r="A21" s="12"/>
      <c r="B21" s="42">
        <v>541</v>
      </c>
      <c r="C21" s="19" t="s">
        <v>33</v>
      </c>
      <c r="D21" s="43">
        <v>165912</v>
      </c>
      <c r="E21" s="43">
        <v>162693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328605</v>
      </c>
      <c r="O21" s="44">
        <f t="shared" si="2"/>
        <v>62.000943396226418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SUM(D23:D25)</f>
        <v>671056</v>
      </c>
      <c r="E22" s="29">
        <f t="shared" si="6"/>
        <v>96420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767476</v>
      </c>
      <c r="O22" s="41">
        <f t="shared" si="2"/>
        <v>144.80679245283019</v>
      </c>
      <c r="P22" s="9"/>
    </row>
    <row r="23" spans="1:119">
      <c r="A23" s="12"/>
      <c r="B23" s="42">
        <v>571</v>
      </c>
      <c r="C23" s="19" t="s">
        <v>35</v>
      </c>
      <c r="D23" s="43">
        <v>28046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28046</v>
      </c>
      <c r="O23" s="44">
        <f t="shared" si="2"/>
        <v>5.2916981132075476</v>
      </c>
      <c r="P23" s="9"/>
    </row>
    <row r="24" spans="1:119">
      <c r="A24" s="12"/>
      <c r="B24" s="42">
        <v>572</v>
      </c>
      <c r="C24" s="19" t="s">
        <v>36</v>
      </c>
      <c r="D24" s="43">
        <v>562916</v>
      </c>
      <c r="E24" s="43">
        <v>96420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659336</v>
      </c>
      <c r="O24" s="44">
        <f t="shared" si="2"/>
        <v>124.40301886792453</v>
      </c>
      <c r="P24" s="9"/>
    </row>
    <row r="25" spans="1:119">
      <c r="A25" s="12"/>
      <c r="B25" s="42">
        <v>575</v>
      </c>
      <c r="C25" s="19" t="s">
        <v>64</v>
      </c>
      <c r="D25" s="43">
        <v>80094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80094</v>
      </c>
      <c r="O25" s="44">
        <f t="shared" si="2"/>
        <v>15.112075471698112</v>
      </c>
      <c r="P25" s="9"/>
    </row>
    <row r="26" spans="1:119" ht="15.75">
      <c r="A26" s="26" t="s">
        <v>38</v>
      </c>
      <c r="B26" s="27"/>
      <c r="C26" s="28"/>
      <c r="D26" s="29">
        <f t="shared" ref="D26:M26" si="7">SUM(D27:D27)</f>
        <v>0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137228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137228</v>
      </c>
      <c r="O26" s="41">
        <f t="shared" si="2"/>
        <v>25.892075471698114</v>
      </c>
      <c r="P26" s="9"/>
    </row>
    <row r="27" spans="1:119" ht="15.75" thickBot="1">
      <c r="A27" s="12"/>
      <c r="B27" s="42">
        <v>581</v>
      </c>
      <c r="C27" s="19" t="s">
        <v>37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137228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137228</v>
      </c>
      <c r="O27" s="44">
        <f t="shared" si="2"/>
        <v>25.892075471698114</v>
      </c>
      <c r="P27" s="9"/>
    </row>
    <row r="28" spans="1:119" ht="16.5" thickBot="1">
      <c r="A28" s="13" t="s">
        <v>10</v>
      </c>
      <c r="B28" s="21"/>
      <c r="C28" s="20"/>
      <c r="D28" s="14">
        <f>SUM(D5,D12,D15,D20,D22,D26)</f>
        <v>3023400</v>
      </c>
      <c r="E28" s="14">
        <f t="shared" ref="E28:M28" si="8">SUM(E5,E12,E15,E20,E22,E26)</f>
        <v>508172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2288997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5820569</v>
      </c>
      <c r="O28" s="35">
        <f t="shared" si="2"/>
        <v>1098.2205660377358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65</v>
      </c>
      <c r="M30" s="90"/>
      <c r="N30" s="90"/>
      <c r="O30" s="39">
        <v>5300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44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90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85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1435156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1435156</v>
      </c>
      <c r="P5" s="30">
        <f t="shared" ref="P5:P25" si="1">(O5/P$27)</f>
        <v>385.89835977413281</v>
      </c>
      <c r="Q5" s="6"/>
    </row>
    <row r="6" spans="1:134">
      <c r="A6" s="12"/>
      <c r="B6" s="42">
        <v>511</v>
      </c>
      <c r="C6" s="19" t="s">
        <v>19</v>
      </c>
      <c r="D6" s="43">
        <v>51850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51850</v>
      </c>
      <c r="P6" s="44">
        <f t="shared" si="1"/>
        <v>13.941919870933047</v>
      </c>
      <c r="Q6" s="9"/>
    </row>
    <row r="7" spans="1:134">
      <c r="A7" s="12"/>
      <c r="B7" s="42">
        <v>512</v>
      </c>
      <c r="C7" s="19" t="s">
        <v>20</v>
      </c>
      <c r="D7" s="43">
        <v>294892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294892</v>
      </c>
      <c r="P7" s="44">
        <f t="shared" si="1"/>
        <v>79.293358429685398</v>
      </c>
      <c r="Q7" s="9"/>
    </row>
    <row r="8" spans="1:134">
      <c r="A8" s="12"/>
      <c r="B8" s="42">
        <v>513</v>
      </c>
      <c r="C8" s="19" t="s">
        <v>21</v>
      </c>
      <c r="D8" s="43">
        <v>353706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353706</v>
      </c>
      <c r="P8" s="44">
        <f t="shared" si="1"/>
        <v>95.107824684054847</v>
      </c>
      <c r="Q8" s="9"/>
    </row>
    <row r="9" spans="1:134">
      <c r="A9" s="12"/>
      <c r="B9" s="42">
        <v>514</v>
      </c>
      <c r="C9" s="19" t="s">
        <v>22</v>
      </c>
      <c r="D9" s="43">
        <v>80674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80674</v>
      </c>
      <c r="P9" s="44">
        <f t="shared" si="1"/>
        <v>21.692390427534285</v>
      </c>
      <c r="Q9" s="9"/>
    </row>
    <row r="10" spans="1:134">
      <c r="A10" s="12"/>
      <c r="B10" s="42">
        <v>515</v>
      </c>
      <c r="C10" s="19" t="s">
        <v>23</v>
      </c>
      <c r="D10" s="43">
        <v>70229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70229</v>
      </c>
      <c r="P10" s="44">
        <f t="shared" si="1"/>
        <v>18.883839741866094</v>
      </c>
      <c r="Q10" s="9"/>
    </row>
    <row r="11" spans="1:134">
      <c r="A11" s="12"/>
      <c r="B11" s="42">
        <v>519</v>
      </c>
      <c r="C11" s="19" t="s">
        <v>24</v>
      </c>
      <c r="D11" s="43">
        <v>583805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583805</v>
      </c>
      <c r="P11" s="44">
        <f t="shared" si="1"/>
        <v>156.97902662005916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SUM(D13:D14)</f>
        <v>1264261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1264261</v>
      </c>
      <c r="P12" s="41">
        <f t="shared" si="1"/>
        <v>339.9464909922022</v>
      </c>
      <c r="Q12" s="10"/>
    </row>
    <row r="13" spans="1:134">
      <c r="A13" s="12"/>
      <c r="B13" s="42">
        <v>521</v>
      </c>
      <c r="C13" s="19" t="s">
        <v>26</v>
      </c>
      <c r="D13" s="43">
        <v>1137763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1137763</v>
      </c>
      <c r="P13" s="44">
        <f t="shared" si="1"/>
        <v>305.93250873890833</v>
      </c>
      <c r="Q13" s="9"/>
    </row>
    <row r="14" spans="1:134">
      <c r="A14" s="12"/>
      <c r="B14" s="42">
        <v>524</v>
      </c>
      <c r="C14" s="19" t="s">
        <v>27</v>
      </c>
      <c r="D14" s="43">
        <v>126498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4">SUM(D14:N14)</f>
        <v>126498</v>
      </c>
      <c r="P14" s="44">
        <f t="shared" si="1"/>
        <v>34.013982253293896</v>
      </c>
      <c r="Q14" s="9"/>
    </row>
    <row r="15" spans="1:134" ht="15.75">
      <c r="A15" s="26" t="s">
        <v>28</v>
      </c>
      <c r="B15" s="27"/>
      <c r="C15" s="28"/>
      <c r="D15" s="29">
        <f t="shared" ref="D15:N15" si="5">SUM(D16:D18)</f>
        <v>368927</v>
      </c>
      <c r="E15" s="29">
        <f t="shared" si="5"/>
        <v>779763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1516808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2665498</v>
      </c>
      <c r="P15" s="41">
        <f t="shared" si="1"/>
        <v>716.72438827641838</v>
      </c>
      <c r="Q15" s="10"/>
    </row>
    <row r="16" spans="1:134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1516808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4" si="6">SUM(D16:N16)</f>
        <v>1516808</v>
      </c>
      <c r="P16" s="44">
        <f t="shared" si="1"/>
        <v>407.85372411938692</v>
      </c>
      <c r="Q16" s="9"/>
    </row>
    <row r="17" spans="1:120">
      <c r="A17" s="12"/>
      <c r="B17" s="42">
        <v>538</v>
      </c>
      <c r="C17" s="19" t="s">
        <v>63</v>
      </c>
      <c r="D17" s="43">
        <v>207677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207677</v>
      </c>
      <c r="P17" s="44">
        <f t="shared" si="1"/>
        <v>55.842161871470829</v>
      </c>
      <c r="Q17" s="9"/>
    </row>
    <row r="18" spans="1:120">
      <c r="A18" s="12"/>
      <c r="B18" s="42">
        <v>539</v>
      </c>
      <c r="C18" s="19" t="s">
        <v>31</v>
      </c>
      <c r="D18" s="43">
        <v>161250</v>
      </c>
      <c r="E18" s="43">
        <v>779763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941013</v>
      </c>
      <c r="P18" s="44">
        <f t="shared" si="1"/>
        <v>253.02850228556065</v>
      </c>
      <c r="Q18" s="9"/>
    </row>
    <row r="19" spans="1:120" ht="15.75">
      <c r="A19" s="26" t="s">
        <v>32</v>
      </c>
      <c r="B19" s="27"/>
      <c r="C19" s="28"/>
      <c r="D19" s="29">
        <f t="shared" ref="D19:N19" si="7">SUM(D20:D20)</f>
        <v>0</v>
      </c>
      <c r="E19" s="29">
        <f t="shared" si="7"/>
        <v>57407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57407</v>
      </c>
      <c r="P19" s="41">
        <f t="shared" si="1"/>
        <v>15.436138746974994</v>
      </c>
      <c r="Q19" s="10"/>
    </row>
    <row r="20" spans="1:120">
      <c r="A20" s="12"/>
      <c r="B20" s="42">
        <v>549</v>
      </c>
      <c r="C20" s="19" t="s">
        <v>88</v>
      </c>
      <c r="D20" s="43">
        <v>0</v>
      </c>
      <c r="E20" s="43">
        <v>57407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57407</v>
      </c>
      <c r="P20" s="44">
        <f t="shared" si="1"/>
        <v>15.436138746974994</v>
      </c>
      <c r="Q20" s="9"/>
    </row>
    <row r="21" spans="1:120" ht="15.75">
      <c r="A21" s="26" t="s">
        <v>34</v>
      </c>
      <c r="B21" s="27"/>
      <c r="C21" s="28"/>
      <c r="D21" s="29">
        <f t="shared" ref="D21:N21" si="8">SUM(D22:D24)</f>
        <v>651797</v>
      </c>
      <c r="E21" s="29">
        <f t="shared" si="8"/>
        <v>140798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8"/>
        <v>0</v>
      </c>
      <c r="O21" s="29">
        <f>SUM(D21:N21)</f>
        <v>792595</v>
      </c>
      <c r="P21" s="41">
        <f t="shared" si="1"/>
        <v>213.12046248991663</v>
      </c>
      <c r="Q21" s="9"/>
    </row>
    <row r="22" spans="1:120">
      <c r="A22" s="12"/>
      <c r="B22" s="42">
        <v>571</v>
      </c>
      <c r="C22" s="19" t="s">
        <v>35</v>
      </c>
      <c r="D22" s="43">
        <v>105769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105769</v>
      </c>
      <c r="P22" s="44">
        <f t="shared" si="1"/>
        <v>28.440172089271311</v>
      </c>
      <c r="Q22" s="9"/>
    </row>
    <row r="23" spans="1:120">
      <c r="A23" s="12"/>
      <c r="B23" s="42">
        <v>572</v>
      </c>
      <c r="C23" s="19" t="s">
        <v>36</v>
      </c>
      <c r="D23" s="43">
        <v>505815</v>
      </c>
      <c r="E23" s="43">
        <v>140798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646613</v>
      </c>
      <c r="P23" s="44">
        <f t="shared" si="1"/>
        <v>173.86743748319441</v>
      </c>
      <c r="Q23" s="9"/>
    </row>
    <row r="24" spans="1:120" ht="15.75" thickBot="1">
      <c r="A24" s="12"/>
      <c r="B24" s="42">
        <v>575</v>
      </c>
      <c r="C24" s="19" t="s">
        <v>64</v>
      </c>
      <c r="D24" s="43">
        <v>40213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40213</v>
      </c>
      <c r="P24" s="44">
        <f t="shared" si="1"/>
        <v>10.812852917450927</v>
      </c>
      <c r="Q24" s="9"/>
    </row>
    <row r="25" spans="1:120" ht="16.5" thickBot="1">
      <c r="A25" s="13" t="s">
        <v>10</v>
      </c>
      <c r="B25" s="21"/>
      <c r="C25" s="20"/>
      <c r="D25" s="14">
        <f>SUM(D5,D12,D15,D19,D21)</f>
        <v>3720141</v>
      </c>
      <c r="E25" s="14">
        <f t="shared" ref="E25:N25" si="9">SUM(E5,E12,E15,E19,E21)</f>
        <v>977968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1516808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9"/>
        <v>0</v>
      </c>
      <c r="O25" s="14">
        <f>SUM(D25:N25)</f>
        <v>6214917</v>
      </c>
      <c r="P25" s="35">
        <f t="shared" si="1"/>
        <v>1671.125840279645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0" t="s">
        <v>91</v>
      </c>
      <c r="N27" s="90"/>
      <c r="O27" s="90"/>
      <c r="P27" s="39">
        <v>3719</v>
      </c>
    </row>
    <row r="28" spans="1:120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3"/>
    </row>
    <row r="29" spans="1:120" ht="15.75" customHeight="1" thickBot="1">
      <c r="A29" s="94" t="s">
        <v>44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85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1426464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7" si="1">SUM(D5:N5)</f>
        <v>1426464</v>
      </c>
      <c r="P5" s="30">
        <f t="shared" ref="P5:P27" si="2">(O5/P$29)</f>
        <v>385.94805194805195</v>
      </c>
      <c r="Q5" s="6"/>
    </row>
    <row r="6" spans="1:134">
      <c r="A6" s="12"/>
      <c r="B6" s="42">
        <v>511</v>
      </c>
      <c r="C6" s="19" t="s">
        <v>19</v>
      </c>
      <c r="D6" s="43">
        <v>50487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50487</v>
      </c>
      <c r="P6" s="44">
        <f t="shared" si="2"/>
        <v>13.659902597402597</v>
      </c>
      <c r="Q6" s="9"/>
    </row>
    <row r="7" spans="1:134">
      <c r="A7" s="12"/>
      <c r="B7" s="42">
        <v>512</v>
      </c>
      <c r="C7" s="19" t="s">
        <v>20</v>
      </c>
      <c r="D7" s="43">
        <v>278381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278381</v>
      </c>
      <c r="P7" s="44">
        <f t="shared" si="2"/>
        <v>75.319534632034632</v>
      </c>
      <c r="Q7" s="9"/>
    </row>
    <row r="8" spans="1:134">
      <c r="A8" s="12"/>
      <c r="B8" s="42">
        <v>513</v>
      </c>
      <c r="C8" s="19" t="s">
        <v>21</v>
      </c>
      <c r="D8" s="43">
        <v>341481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341481</v>
      </c>
      <c r="P8" s="44">
        <f t="shared" si="2"/>
        <v>92.392045454545453</v>
      </c>
      <c r="Q8" s="9"/>
    </row>
    <row r="9" spans="1:134">
      <c r="A9" s="12"/>
      <c r="B9" s="42">
        <v>514</v>
      </c>
      <c r="C9" s="19" t="s">
        <v>22</v>
      </c>
      <c r="D9" s="43">
        <v>67467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67467</v>
      </c>
      <c r="P9" s="44">
        <f t="shared" si="2"/>
        <v>18.254058441558442</v>
      </c>
      <c r="Q9" s="9"/>
    </row>
    <row r="10" spans="1:134">
      <c r="A10" s="12"/>
      <c r="B10" s="42">
        <v>515</v>
      </c>
      <c r="C10" s="19" t="s">
        <v>23</v>
      </c>
      <c r="D10" s="43">
        <v>79836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79836</v>
      </c>
      <c r="P10" s="44">
        <f t="shared" si="2"/>
        <v>21.600649350649352</v>
      </c>
      <c r="Q10" s="9"/>
    </row>
    <row r="11" spans="1:134">
      <c r="A11" s="12"/>
      <c r="B11" s="42">
        <v>519</v>
      </c>
      <c r="C11" s="19" t="s">
        <v>24</v>
      </c>
      <c r="D11" s="43">
        <v>608812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608812</v>
      </c>
      <c r="P11" s="44">
        <f t="shared" si="2"/>
        <v>164.72186147186147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SUM(D13:D14)</f>
        <v>1225703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1225703</v>
      </c>
      <c r="P12" s="41">
        <f t="shared" si="2"/>
        <v>331.62959956709955</v>
      </c>
      <c r="Q12" s="10"/>
    </row>
    <row r="13" spans="1:134">
      <c r="A13" s="12"/>
      <c r="B13" s="42">
        <v>521</v>
      </c>
      <c r="C13" s="19" t="s">
        <v>26</v>
      </c>
      <c r="D13" s="43">
        <v>1095432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1095432</v>
      </c>
      <c r="P13" s="44">
        <f t="shared" si="2"/>
        <v>296.38311688311688</v>
      </c>
      <c r="Q13" s="9"/>
    </row>
    <row r="14" spans="1:134">
      <c r="A14" s="12"/>
      <c r="B14" s="42">
        <v>524</v>
      </c>
      <c r="C14" s="19" t="s">
        <v>27</v>
      </c>
      <c r="D14" s="43">
        <v>130271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130271</v>
      </c>
      <c r="P14" s="44">
        <f t="shared" si="2"/>
        <v>35.246482683982684</v>
      </c>
      <c r="Q14" s="9"/>
    </row>
    <row r="15" spans="1:134" ht="15.75">
      <c r="A15" s="26" t="s">
        <v>28</v>
      </c>
      <c r="B15" s="27"/>
      <c r="C15" s="28"/>
      <c r="D15" s="29">
        <f t="shared" ref="D15:N15" si="4">SUM(D16:D18)</f>
        <v>375851</v>
      </c>
      <c r="E15" s="29">
        <f t="shared" si="4"/>
        <v>666534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1325128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2367513</v>
      </c>
      <c r="P15" s="41">
        <f t="shared" si="2"/>
        <v>640.56087662337666</v>
      </c>
      <c r="Q15" s="10"/>
    </row>
    <row r="16" spans="1:134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1325128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1325128</v>
      </c>
      <c r="P16" s="44">
        <f t="shared" si="2"/>
        <v>358.530303030303</v>
      </c>
      <c r="Q16" s="9"/>
    </row>
    <row r="17" spans="1:120">
      <c r="A17" s="12"/>
      <c r="B17" s="42">
        <v>538</v>
      </c>
      <c r="C17" s="19" t="s">
        <v>63</v>
      </c>
      <c r="D17" s="43">
        <v>225495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225495</v>
      </c>
      <c r="P17" s="44">
        <f t="shared" si="2"/>
        <v>61.010551948051948</v>
      </c>
      <c r="Q17" s="9"/>
    </row>
    <row r="18" spans="1:120">
      <c r="A18" s="12"/>
      <c r="B18" s="42">
        <v>539</v>
      </c>
      <c r="C18" s="19" t="s">
        <v>31</v>
      </c>
      <c r="D18" s="43">
        <v>150356</v>
      </c>
      <c r="E18" s="43">
        <v>666534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816890</v>
      </c>
      <c r="P18" s="44">
        <f t="shared" si="2"/>
        <v>221.02002164502164</v>
      </c>
      <c r="Q18" s="9"/>
    </row>
    <row r="19" spans="1:120" ht="15.75">
      <c r="A19" s="26" t="s">
        <v>32</v>
      </c>
      <c r="B19" s="27"/>
      <c r="C19" s="28"/>
      <c r="D19" s="29">
        <f t="shared" ref="D19:N19" si="5">SUM(D20:D20)</f>
        <v>0</v>
      </c>
      <c r="E19" s="29">
        <f t="shared" si="5"/>
        <v>58408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29">
        <f t="shared" si="1"/>
        <v>58408</v>
      </c>
      <c r="P19" s="41">
        <f t="shared" si="2"/>
        <v>15.803030303030303</v>
      </c>
      <c r="Q19" s="10"/>
    </row>
    <row r="20" spans="1:120">
      <c r="A20" s="12"/>
      <c r="B20" s="42">
        <v>549</v>
      </c>
      <c r="C20" s="19" t="s">
        <v>88</v>
      </c>
      <c r="D20" s="43">
        <v>0</v>
      </c>
      <c r="E20" s="43">
        <v>58408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58408</v>
      </c>
      <c r="P20" s="44">
        <f t="shared" si="2"/>
        <v>15.803030303030303</v>
      </c>
      <c r="Q20" s="9"/>
    </row>
    <row r="21" spans="1:120" ht="15.75">
      <c r="A21" s="26" t="s">
        <v>34</v>
      </c>
      <c r="B21" s="27"/>
      <c r="C21" s="28"/>
      <c r="D21" s="29">
        <f t="shared" ref="D21:N21" si="6">SUM(D22:D24)</f>
        <v>618764</v>
      </c>
      <c r="E21" s="29">
        <f t="shared" si="6"/>
        <v>187784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1"/>
        <v>806548</v>
      </c>
      <c r="P21" s="41">
        <f t="shared" si="2"/>
        <v>218.22186147186147</v>
      </c>
      <c r="Q21" s="9"/>
    </row>
    <row r="22" spans="1:120">
      <c r="A22" s="12"/>
      <c r="B22" s="42">
        <v>571</v>
      </c>
      <c r="C22" s="19" t="s">
        <v>35</v>
      </c>
      <c r="D22" s="43">
        <v>105065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105065</v>
      </c>
      <c r="P22" s="44">
        <f t="shared" si="2"/>
        <v>28.426677489177489</v>
      </c>
      <c r="Q22" s="9"/>
    </row>
    <row r="23" spans="1:120">
      <c r="A23" s="12"/>
      <c r="B23" s="42">
        <v>572</v>
      </c>
      <c r="C23" s="19" t="s">
        <v>36</v>
      </c>
      <c r="D23" s="43">
        <v>479957</v>
      </c>
      <c r="E23" s="43">
        <v>187784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667741</v>
      </c>
      <c r="P23" s="44">
        <f t="shared" si="2"/>
        <v>180.66585497835499</v>
      </c>
      <c r="Q23" s="9"/>
    </row>
    <row r="24" spans="1:120">
      <c r="A24" s="12"/>
      <c r="B24" s="42">
        <v>575</v>
      </c>
      <c r="C24" s="19" t="s">
        <v>64</v>
      </c>
      <c r="D24" s="43">
        <v>33742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33742</v>
      </c>
      <c r="P24" s="44">
        <f t="shared" si="2"/>
        <v>9.129329004329005</v>
      </c>
      <c r="Q24" s="9"/>
    </row>
    <row r="25" spans="1:120" ht="15.75">
      <c r="A25" s="26" t="s">
        <v>38</v>
      </c>
      <c r="B25" s="27"/>
      <c r="C25" s="28"/>
      <c r="D25" s="29">
        <f t="shared" ref="D25:N25" si="7">SUM(D26:D26)</f>
        <v>0</v>
      </c>
      <c r="E25" s="29">
        <f t="shared" si="7"/>
        <v>22000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148858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1"/>
        <v>170858</v>
      </c>
      <c r="P25" s="41">
        <f t="shared" si="2"/>
        <v>46.227813852813853</v>
      </c>
      <c r="Q25" s="9"/>
    </row>
    <row r="26" spans="1:120" ht="15.75" thickBot="1">
      <c r="A26" s="12"/>
      <c r="B26" s="42">
        <v>581</v>
      </c>
      <c r="C26" s="19" t="s">
        <v>89</v>
      </c>
      <c r="D26" s="43">
        <v>0</v>
      </c>
      <c r="E26" s="43">
        <v>22000</v>
      </c>
      <c r="F26" s="43">
        <v>0</v>
      </c>
      <c r="G26" s="43">
        <v>0</v>
      </c>
      <c r="H26" s="43">
        <v>0</v>
      </c>
      <c r="I26" s="43">
        <v>148858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170858</v>
      </c>
      <c r="P26" s="44">
        <f t="shared" si="2"/>
        <v>46.227813852813853</v>
      </c>
      <c r="Q26" s="9"/>
    </row>
    <row r="27" spans="1:120" ht="16.5" thickBot="1">
      <c r="A27" s="13" t="s">
        <v>10</v>
      </c>
      <c r="B27" s="21"/>
      <c r="C27" s="20"/>
      <c r="D27" s="14">
        <f>SUM(D5,D12,D15,D19,D21,D25)</f>
        <v>3646782</v>
      </c>
      <c r="E27" s="14">
        <f t="shared" ref="E27:N27" si="8">SUM(E5,E12,E15,E19,E21,E25)</f>
        <v>934726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1473986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8"/>
        <v>0</v>
      </c>
      <c r="O27" s="14">
        <f t="shared" si="1"/>
        <v>6055494</v>
      </c>
      <c r="P27" s="35">
        <f t="shared" si="2"/>
        <v>1638.3912337662337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90" t="s">
        <v>84</v>
      </c>
      <c r="N29" s="90"/>
      <c r="O29" s="90"/>
      <c r="P29" s="39">
        <v>3696</v>
      </c>
    </row>
    <row r="30" spans="1:120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3"/>
    </row>
    <row r="31" spans="1:120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1351186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1351186</v>
      </c>
      <c r="O5" s="30">
        <f t="shared" ref="O5:O27" si="2">(N5/O$29)</f>
        <v>324.96055796055794</v>
      </c>
      <c r="P5" s="6"/>
    </row>
    <row r="6" spans="1:133">
      <c r="A6" s="12"/>
      <c r="B6" s="42">
        <v>511</v>
      </c>
      <c r="C6" s="19" t="s">
        <v>19</v>
      </c>
      <c r="D6" s="43">
        <v>47996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47996</v>
      </c>
      <c r="O6" s="44">
        <f t="shared" si="2"/>
        <v>11.543049543049543</v>
      </c>
      <c r="P6" s="9"/>
    </row>
    <row r="7" spans="1:133">
      <c r="A7" s="12"/>
      <c r="B7" s="42">
        <v>512</v>
      </c>
      <c r="C7" s="19" t="s">
        <v>20</v>
      </c>
      <c r="D7" s="43">
        <v>236305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236305</v>
      </c>
      <c r="O7" s="44">
        <f t="shared" si="2"/>
        <v>56.831409331409333</v>
      </c>
      <c r="P7" s="9"/>
    </row>
    <row r="8" spans="1:133">
      <c r="A8" s="12"/>
      <c r="B8" s="42">
        <v>513</v>
      </c>
      <c r="C8" s="19" t="s">
        <v>21</v>
      </c>
      <c r="D8" s="43">
        <v>331541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331541</v>
      </c>
      <c r="O8" s="44">
        <f t="shared" si="2"/>
        <v>79.735690235690242</v>
      </c>
      <c r="P8" s="9"/>
    </row>
    <row r="9" spans="1:133">
      <c r="A9" s="12"/>
      <c r="B9" s="42">
        <v>514</v>
      </c>
      <c r="C9" s="19" t="s">
        <v>22</v>
      </c>
      <c r="D9" s="43">
        <v>71199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71199</v>
      </c>
      <c r="O9" s="44">
        <f t="shared" si="2"/>
        <v>17.123376623376622</v>
      </c>
      <c r="P9" s="9"/>
    </row>
    <row r="10" spans="1:133">
      <c r="A10" s="12"/>
      <c r="B10" s="42">
        <v>515</v>
      </c>
      <c r="C10" s="19" t="s">
        <v>23</v>
      </c>
      <c r="D10" s="43">
        <v>87019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87019</v>
      </c>
      <c r="O10" s="44">
        <f t="shared" si="2"/>
        <v>20.928090428090428</v>
      </c>
      <c r="P10" s="9"/>
    </row>
    <row r="11" spans="1:133">
      <c r="A11" s="12"/>
      <c r="B11" s="42">
        <v>519</v>
      </c>
      <c r="C11" s="19" t="s">
        <v>54</v>
      </c>
      <c r="D11" s="43">
        <v>577126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577126</v>
      </c>
      <c r="O11" s="44">
        <f t="shared" si="2"/>
        <v>138.7989417989418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1493399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1493399</v>
      </c>
      <c r="O12" s="41">
        <f t="shared" si="2"/>
        <v>359.16281866281867</v>
      </c>
      <c r="P12" s="10"/>
    </row>
    <row r="13" spans="1:133">
      <c r="A13" s="12"/>
      <c r="B13" s="42">
        <v>521</v>
      </c>
      <c r="C13" s="19" t="s">
        <v>26</v>
      </c>
      <c r="D13" s="43">
        <v>1072992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1072992</v>
      </c>
      <c r="O13" s="44">
        <f t="shared" si="2"/>
        <v>258.05483405483403</v>
      </c>
      <c r="P13" s="9"/>
    </row>
    <row r="14" spans="1:133">
      <c r="A14" s="12"/>
      <c r="B14" s="42">
        <v>524</v>
      </c>
      <c r="C14" s="19" t="s">
        <v>27</v>
      </c>
      <c r="D14" s="43">
        <v>420407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420407</v>
      </c>
      <c r="O14" s="44">
        <f t="shared" si="2"/>
        <v>101.1079846079846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356330</v>
      </c>
      <c r="E15" s="29">
        <f t="shared" si="4"/>
        <v>825260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1314284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2495874</v>
      </c>
      <c r="O15" s="41">
        <f t="shared" si="2"/>
        <v>600.25829725829726</v>
      </c>
      <c r="P15" s="10"/>
    </row>
    <row r="16" spans="1:133">
      <c r="A16" s="12"/>
      <c r="B16" s="42">
        <v>534</v>
      </c>
      <c r="C16" s="19" t="s">
        <v>55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1314284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1314284</v>
      </c>
      <c r="O16" s="44">
        <f t="shared" si="2"/>
        <v>316.08561808561808</v>
      </c>
      <c r="P16" s="9"/>
    </row>
    <row r="17" spans="1:119">
      <c r="A17" s="12"/>
      <c r="B17" s="42">
        <v>538</v>
      </c>
      <c r="C17" s="19" t="s">
        <v>67</v>
      </c>
      <c r="D17" s="43">
        <v>210986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210986</v>
      </c>
      <c r="O17" s="44">
        <f t="shared" si="2"/>
        <v>50.742183742183741</v>
      </c>
      <c r="P17" s="9"/>
    </row>
    <row r="18" spans="1:119">
      <c r="A18" s="12"/>
      <c r="B18" s="42">
        <v>539</v>
      </c>
      <c r="C18" s="19" t="s">
        <v>31</v>
      </c>
      <c r="D18" s="43">
        <v>145344</v>
      </c>
      <c r="E18" s="43">
        <v>825260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970604</v>
      </c>
      <c r="O18" s="44">
        <f t="shared" si="2"/>
        <v>233.43049543049543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438739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438739</v>
      </c>
      <c r="O19" s="41">
        <f t="shared" si="2"/>
        <v>105.51683501683502</v>
      </c>
      <c r="P19" s="10"/>
    </row>
    <row r="20" spans="1:119">
      <c r="A20" s="12"/>
      <c r="B20" s="42">
        <v>549</v>
      </c>
      <c r="C20" s="19" t="s">
        <v>78</v>
      </c>
      <c r="D20" s="43">
        <v>0</v>
      </c>
      <c r="E20" s="43">
        <v>438739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438739</v>
      </c>
      <c r="O20" s="44">
        <f t="shared" si="2"/>
        <v>105.51683501683502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SUM(D22:D24)</f>
        <v>590353</v>
      </c>
      <c r="E21" s="29">
        <f t="shared" si="6"/>
        <v>138707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729060</v>
      </c>
      <c r="O21" s="41">
        <f t="shared" si="2"/>
        <v>175.33910533910534</v>
      </c>
      <c r="P21" s="9"/>
    </row>
    <row r="22" spans="1:119">
      <c r="A22" s="12"/>
      <c r="B22" s="42">
        <v>571</v>
      </c>
      <c r="C22" s="19" t="s">
        <v>35</v>
      </c>
      <c r="D22" s="43">
        <v>101772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101772</v>
      </c>
      <c r="O22" s="44">
        <f t="shared" si="2"/>
        <v>24.476190476190474</v>
      </c>
      <c r="P22" s="9"/>
    </row>
    <row r="23" spans="1:119">
      <c r="A23" s="12"/>
      <c r="B23" s="42">
        <v>572</v>
      </c>
      <c r="C23" s="19" t="s">
        <v>58</v>
      </c>
      <c r="D23" s="43">
        <v>458654</v>
      </c>
      <c r="E23" s="43">
        <v>138707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597361</v>
      </c>
      <c r="O23" s="44">
        <f t="shared" si="2"/>
        <v>143.66546416546416</v>
      </c>
      <c r="P23" s="9"/>
    </row>
    <row r="24" spans="1:119">
      <c r="A24" s="12"/>
      <c r="B24" s="42">
        <v>575</v>
      </c>
      <c r="C24" s="19" t="s">
        <v>81</v>
      </c>
      <c r="D24" s="43">
        <v>29927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29927</v>
      </c>
      <c r="O24" s="44">
        <f t="shared" si="2"/>
        <v>7.1974506974506971</v>
      </c>
      <c r="P24" s="9"/>
    </row>
    <row r="25" spans="1:119" ht="15.75">
      <c r="A25" s="26" t="s">
        <v>59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143380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143380</v>
      </c>
      <c r="O25" s="41">
        <f t="shared" si="2"/>
        <v>34.482924482924481</v>
      </c>
      <c r="P25" s="9"/>
    </row>
    <row r="26" spans="1:119" ht="15.75" thickBot="1">
      <c r="A26" s="12"/>
      <c r="B26" s="42">
        <v>581</v>
      </c>
      <c r="C26" s="19" t="s">
        <v>60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143380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143380</v>
      </c>
      <c r="O26" s="44">
        <f t="shared" si="2"/>
        <v>34.482924482924481</v>
      </c>
      <c r="P26" s="9"/>
    </row>
    <row r="27" spans="1:119" ht="16.5" thickBot="1">
      <c r="A27" s="13" t="s">
        <v>10</v>
      </c>
      <c r="B27" s="21"/>
      <c r="C27" s="20"/>
      <c r="D27" s="14">
        <f>SUM(D5,D12,D15,D19,D21,D25)</f>
        <v>3791268</v>
      </c>
      <c r="E27" s="14">
        <f t="shared" ref="E27:M27" si="8">SUM(E5,E12,E15,E19,E21,E25)</f>
        <v>1402706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1457664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6651638</v>
      </c>
      <c r="O27" s="35">
        <f t="shared" si="2"/>
        <v>1599.7205387205388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82</v>
      </c>
      <c r="M29" s="90"/>
      <c r="N29" s="90"/>
      <c r="O29" s="39">
        <v>4158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1373323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1373323</v>
      </c>
      <c r="O5" s="30">
        <f t="shared" ref="O5:O27" si="2">(N5/O$29)</f>
        <v>309.86529783393502</v>
      </c>
      <c r="P5" s="6"/>
    </row>
    <row r="6" spans="1:133">
      <c r="A6" s="12"/>
      <c r="B6" s="42">
        <v>511</v>
      </c>
      <c r="C6" s="19" t="s">
        <v>19</v>
      </c>
      <c r="D6" s="43">
        <v>48074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48074</v>
      </c>
      <c r="O6" s="44">
        <f t="shared" si="2"/>
        <v>10.847021660649819</v>
      </c>
      <c r="P6" s="9"/>
    </row>
    <row r="7" spans="1:133">
      <c r="A7" s="12"/>
      <c r="B7" s="42">
        <v>512</v>
      </c>
      <c r="C7" s="19" t="s">
        <v>20</v>
      </c>
      <c r="D7" s="43">
        <v>227475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227475</v>
      </c>
      <c r="O7" s="44">
        <f t="shared" si="2"/>
        <v>51.325586642599276</v>
      </c>
      <c r="P7" s="9"/>
    </row>
    <row r="8" spans="1:133">
      <c r="A8" s="12"/>
      <c r="B8" s="42">
        <v>513</v>
      </c>
      <c r="C8" s="19" t="s">
        <v>21</v>
      </c>
      <c r="D8" s="43">
        <v>331344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331344</v>
      </c>
      <c r="O8" s="44">
        <f t="shared" si="2"/>
        <v>74.761732851985556</v>
      </c>
      <c r="P8" s="9"/>
    </row>
    <row r="9" spans="1:133">
      <c r="A9" s="12"/>
      <c r="B9" s="42">
        <v>514</v>
      </c>
      <c r="C9" s="19" t="s">
        <v>22</v>
      </c>
      <c r="D9" s="43">
        <v>61302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61302</v>
      </c>
      <c r="O9" s="44">
        <f t="shared" si="2"/>
        <v>13.83167870036101</v>
      </c>
      <c r="P9" s="9"/>
    </row>
    <row r="10" spans="1:133">
      <c r="A10" s="12"/>
      <c r="B10" s="42">
        <v>515</v>
      </c>
      <c r="C10" s="19" t="s">
        <v>23</v>
      </c>
      <c r="D10" s="43">
        <v>115171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115171</v>
      </c>
      <c r="O10" s="44">
        <f t="shared" si="2"/>
        <v>25.986236462093864</v>
      </c>
      <c r="P10" s="9"/>
    </row>
    <row r="11" spans="1:133">
      <c r="A11" s="12"/>
      <c r="B11" s="42">
        <v>519</v>
      </c>
      <c r="C11" s="19" t="s">
        <v>54</v>
      </c>
      <c r="D11" s="43">
        <v>589957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589957</v>
      </c>
      <c r="O11" s="44">
        <f t="shared" si="2"/>
        <v>133.11304151624549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1370435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1370435</v>
      </c>
      <c r="O12" s="41">
        <f t="shared" si="2"/>
        <v>309.21367328519858</v>
      </c>
      <c r="P12" s="10"/>
    </row>
    <row r="13" spans="1:133">
      <c r="A13" s="12"/>
      <c r="B13" s="42">
        <v>521</v>
      </c>
      <c r="C13" s="19" t="s">
        <v>26</v>
      </c>
      <c r="D13" s="43">
        <v>1040278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1040278</v>
      </c>
      <c r="O13" s="44">
        <f t="shared" si="2"/>
        <v>234.7197653429603</v>
      </c>
      <c r="P13" s="9"/>
    </row>
    <row r="14" spans="1:133">
      <c r="A14" s="12"/>
      <c r="B14" s="42">
        <v>524</v>
      </c>
      <c r="C14" s="19" t="s">
        <v>27</v>
      </c>
      <c r="D14" s="43">
        <v>330157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330157</v>
      </c>
      <c r="O14" s="44">
        <f t="shared" si="2"/>
        <v>74.493907942238266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285223</v>
      </c>
      <c r="E15" s="29">
        <f t="shared" si="4"/>
        <v>2030046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1289491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3604760</v>
      </c>
      <c r="O15" s="41">
        <f t="shared" si="2"/>
        <v>813.34837545126356</v>
      </c>
      <c r="P15" s="10"/>
    </row>
    <row r="16" spans="1:133">
      <c r="A16" s="12"/>
      <c r="B16" s="42">
        <v>534</v>
      </c>
      <c r="C16" s="19" t="s">
        <v>55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1289491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1289491</v>
      </c>
      <c r="O16" s="44">
        <f t="shared" si="2"/>
        <v>290.95013537906135</v>
      </c>
      <c r="P16" s="9"/>
    </row>
    <row r="17" spans="1:119">
      <c r="A17" s="12"/>
      <c r="B17" s="42">
        <v>538</v>
      </c>
      <c r="C17" s="19" t="s">
        <v>67</v>
      </c>
      <c r="D17" s="43">
        <v>200576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200576</v>
      </c>
      <c r="O17" s="44">
        <f t="shared" si="2"/>
        <v>45.256317689530682</v>
      </c>
      <c r="P17" s="9"/>
    </row>
    <row r="18" spans="1:119">
      <c r="A18" s="12"/>
      <c r="B18" s="42">
        <v>539</v>
      </c>
      <c r="C18" s="19" t="s">
        <v>31</v>
      </c>
      <c r="D18" s="43">
        <v>84647</v>
      </c>
      <c r="E18" s="43">
        <v>2030046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2114693</v>
      </c>
      <c r="O18" s="44">
        <f t="shared" si="2"/>
        <v>477.14192238267145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444742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444742</v>
      </c>
      <c r="O19" s="41">
        <f t="shared" si="2"/>
        <v>100.34792418772564</v>
      </c>
      <c r="P19" s="10"/>
    </row>
    <row r="20" spans="1:119">
      <c r="A20" s="12"/>
      <c r="B20" s="42">
        <v>549</v>
      </c>
      <c r="C20" s="19" t="s">
        <v>78</v>
      </c>
      <c r="D20" s="43">
        <v>0</v>
      </c>
      <c r="E20" s="43">
        <v>444742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444742</v>
      </c>
      <c r="O20" s="44">
        <f t="shared" si="2"/>
        <v>100.34792418772564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SUM(D22:D24)</f>
        <v>594027</v>
      </c>
      <c r="E21" s="29">
        <f t="shared" si="6"/>
        <v>182829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776856</v>
      </c>
      <c r="O21" s="41">
        <f t="shared" si="2"/>
        <v>175.28339350180505</v>
      </c>
      <c r="P21" s="9"/>
    </row>
    <row r="22" spans="1:119">
      <c r="A22" s="12"/>
      <c r="B22" s="42">
        <v>571</v>
      </c>
      <c r="C22" s="19" t="s">
        <v>35</v>
      </c>
      <c r="D22" s="43">
        <v>106468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106468</v>
      </c>
      <c r="O22" s="44">
        <f t="shared" si="2"/>
        <v>24.022563176895307</v>
      </c>
      <c r="P22" s="9"/>
    </row>
    <row r="23" spans="1:119">
      <c r="A23" s="12"/>
      <c r="B23" s="42">
        <v>572</v>
      </c>
      <c r="C23" s="19" t="s">
        <v>58</v>
      </c>
      <c r="D23" s="43">
        <v>447992</v>
      </c>
      <c r="E23" s="43">
        <v>182829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630821</v>
      </c>
      <c r="O23" s="44">
        <f t="shared" si="2"/>
        <v>142.33325812274367</v>
      </c>
      <c r="P23" s="9"/>
    </row>
    <row r="24" spans="1:119">
      <c r="A24" s="12"/>
      <c r="B24" s="42">
        <v>574</v>
      </c>
      <c r="C24" s="19" t="s">
        <v>73</v>
      </c>
      <c r="D24" s="43">
        <v>39567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39567</v>
      </c>
      <c r="O24" s="44">
        <f t="shared" si="2"/>
        <v>8.9275722021660648</v>
      </c>
      <c r="P24" s="9"/>
    </row>
    <row r="25" spans="1:119" ht="15.75">
      <c r="A25" s="26" t="s">
        <v>59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180736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180736</v>
      </c>
      <c r="O25" s="41">
        <f t="shared" si="2"/>
        <v>40.779783393501802</v>
      </c>
      <c r="P25" s="9"/>
    </row>
    <row r="26" spans="1:119" ht="15.75" thickBot="1">
      <c r="A26" s="12"/>
      <c r="B26" s="42">
        <v>581</v>
      </c>
      <c r="C26" s="19" t="s">
        <v>60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180736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180736</v>
      </c>
      <c r="O26" s="44">
        <f t="shared" si="2"/>
        <v>40.779783393501802</v>
      </c>
      <c r="P26" s="9"/>
    </row>
    <row r="27" spans="1:119" ht="16.5" thickBot="1">
      <c r="A27" s="13" t="s">
        <v>10</v>
      </c>
      <c r="B27" s="21"/>
      <c r="C27" s="20"/>
      <c r="D27" s="14">
        <f>SUM(D5,D12,D15,D19,D21,D25)</f>
        <v>3623008</v>
      </c>
      <c r="E27" s="14">
        <f t="shared" ref="E27:M27" si="8">SUM(E5,E12,E15,E19,E21,E25)</f>
        <v>2657617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1470227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7750852</v>
      </c>
      <c r="O27" s="35">
        <f t="shared" si="2"/>
        <v>1748.8384476534295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79</v>
      </c>
      <c r="M29" s="90"/>
      <c r="N29" s="90"/>
      <c r="O29" s="39">
        <v>4432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1159088</v>
      </c>
      <c r="E5" s="24">
        <f t="shared" si="0"/>
        <v>506786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1665874</v>
      </c>
      <c r="O5" s="30">
        <f t="shared" ref="O5:O27" si="2">(N5/O$29)</f>
        <v>376.04379232505642</v>
      </c>
      <c r="P5" s="6"/>
    </row>
    <row r="6" spans="1:133">
      <c r="A6" s="12"/>
      <c r="B6" s="42">
        <v>511</v>
      </c>
      <c r="C6" s="19" t="s">
        <v>19</v>
      </c>
      <c r="D6" s="43">
        <v>47842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47842</v>
      </c>
      <c r="O6" s="44">
        <f t="shared" si="2"/>
        <v>10.799548532731377</v>
      </c>
      <c r="P6" s="9"/>
    </row>
    <row r="7" spans="1:133">
      <c r="A7" s="12"/>
      <c r="B7" s="42">
        <v>512</v>
      </c>
      <c r="C7" s="19" t="s">
        <v>20</v>
      </c>
      <c r="D7" s="43">
        <v>223290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223290</v>
      </c>
      <c r="O7" s="44">
        <f t="shared" si="2"/>
        <v>50.404063205417607</v>
      </c>
      <c r="P7" s="9"/>
    </row>
    <row r="8" spans="1:133">
      <c r="A8" s="12"/>
      <c r="B8" s="42">
        <v>513</v>
      </c>
      <c r="C8" s="19" t="s">
        <v>21</v>
      </c>
      <c r="D8" s="43">
        <v>322200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322200</v>
      </c>
      <c r="O8" s="44">
        <f t="shared" si="2"/>
        <v>72.731376975169297</v>
      </c>
      <c r="P8" s="9"/>
    </row>
    <row r="9" spans="1:133">
      <c r="A9" s="12"/>
      <c r="B9" s="42">
        <v>514</v>
      </c>
      <c r="C9" s="19" t="s">
        <v>22</v>
      </c>
      <c r="D9" s="43">
        <v>77734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77734</v>
      </c>
      <c r="O9" s="44">
        <f t="shared" si="2"/>
        <v>17.547178329571107</v>
      </c>
      <c r="P9" s="9"/>
    </row>
    <row r="10" spans="1:133">
      <c r="A10" s="12"/>
      <c r="B10" s="42">
        <v>515</v>
      </c>
      <c r="C10" s="19" t="s">
        <v>23</v>
      </c>
      <c r="D10" s="43">
        <v>50895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50895</v>
      </c>
      <c r="O10" s="44">
        <f t="shared" si="2"/>
        <v>11.488713318284425</v>
      </c>
      <c r="P10" s="9"/>
    </row>
    <row r="11" spans="1:133">
      <c r="A11" s="12"/>
      <c r="B11" s="42">
        <v>519</v>
      </c>
      <c r="C11" s="19" t="s">
        <v>54</v>
      </c>
      <c r="D11" s="43">
        <v>437127</v>
      </c>
      <c r="E11" s="43">
        <v>506786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943913</v>
      </c>
      <c r="O11" s="44">
        <f t="shared" si="2"/>
        <v>213.07291196388263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1351739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1351739</v>
      </c>
      <c r="O12" s="41">
        <f t="shared" si="2"/>
        <v>305.13295711060948</v>
      </c>
      <c r="P12" s="10"/>
    </row>
    <row r="13" spans="1:133">
      <c r="A13" s="12"/>
      <c r="B13" s="42">
        <v>521</v>
      </c>
      <c r="C13" s="19" t="s">
        <v>26</v>
      </c>
      <c r="D13" s="43">
        <v>1006495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1006495</v>
      </c>
      <c r="O13" s="44">
        <f t="shared" si="2"/>
        <v>227.19977426636569</v>
      </c>
      <c r="P13" s="9"/>
    </row>
    <row r="14" spans="1:133">
      <c r="A14" s="12"/>
      <c r="B14" s="42">
        <v>524</v>
      </c>
      <c r="C14" s="19" t="s">
        <v>27</v>
      </c>
      <c r="D14" s="43">
        <v>345244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345244</v>
      </c>
      <c r="O14" s="44">
        <f t="shared" si="2"/>
        <v>77.933182844243788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459477</v>
      </c>
      <c r="E15" s="29">
        <f t="shared" si="4"/>
        <v>1398036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1317872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3175385</v>
      </c>
      <c r="O15" s="41">
        <f t="shared" si="2"/>
        <v>716.79119638826182</v>
      </c>
      <c r="P15" s="10"/>
    </row>
    <row r="16" spans="1:133">
      <c r="A16" s="12"/>
      <c r="B16" s="42">
        <v>534</v>
      </c>
      <c r="C16" s="19" t="s">
        <v>55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1317872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1317872</v>
      </c>
      <c r="O16" s="44">
        <f t="shared" si="2"/>
        <v>297.48803611738151</v>
      </c>
      <c r="P16" s="9"/>
    </row>
    <row r="17" spans="1:119">
      <c r="A17" s="12"/>
      <c r="B17" s="42">
        <v>538</v>
      </c>
      <c r="C17" s="19" t="s">
        <v>67</v>
      </c>
      <c r="D17" s="43">
        <v>298231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298231</v>
      </c>
      <c r="O17" s="44">
        <f t="shared" si="2"/>
        <v>67.320767494356659</v>
      </c>
      <c r="P17" s="9"/>
    </row>
    <row r="18" spans="1:119">
      <c r="A18" s="12"/>
      <c r="B18" s="42">
        <v>539</v>
      </c>
      <c r="C18" s="19" t="s">
        <v>31</v>
      </c>
      <c r="D18" s="43">
        <v>161246</v>
      </c>
      <c r="E18" s="43">
        <v>1398036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1559282</v>
      </c>
      <c r="O18" s="44">
        <f t="shared" si="2"/>
        <v>351.98239277652368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606836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606836</v>
      </c>
      <c r="O19" s="41">
        <f t="shared" si="2"/>
        <v>136.98329571106095</v>
      </c>
      <c r="P19" s="10"/>
    </row>
    <row r="20" spans="1:119">
      <c r="A20" s="12"/>
      <c r="B20" s="42">
        <v>541</v>
      </c>
      <c r="C20" s="19" t="s">
        <v>57</v>
      </c>
      <c r="D20" s="43">
        <v>0</v>
      </c>
      <c r="E20" s="43">
        <v>606836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606836</v>
      </c>
      <c r="O20" s="44">
        <f t="shared" si="2"/>
        <v>136.98329571106095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SUM(D22:D24)</f>
        <v>750477</v>
      </c>
      <c r="E21" s="29">
        <f t="shared" si="6"/>
        <v>485764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1236241</v>
      </c>
      <c r="O21" s="41">
        <f t="shared" si="2"/>
        <v>279.06117381489844</v>
      </c>
      <c r="P21" s="9"/>
    </row>
    <row r="22" spans="1:119">
      <c r="A22" s="12"/>
      <c r="B22" s="42">
        <v>571</v>
      </c>
      <c r="C22" s="19" t="s">
        <v>35</v>
      </c>
      <c r="D22" s="43">
        <v>101808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101808</v>
      </c>
      <c r="O22" s="44">
        <f t="shared" si="2"/>
        <v>22.981489841986456</v>
      </c>
      <c r="P22" s="9"/>
    </row>
    <row r="23" spans="1:119">
      <c r="A23" s="12"/>
      <c r="B23" s="42">
        <v>572</v>
      </c>
      <c r="C23" s="19" t="s">
        <v>58</v>
      </c>
      <c r="D23" s="43">
        <v>609724</v>
      </c>
      <c r="E23" s="43">
        <v>485764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1095488</v>
      </c>
      <c r="O23" s="44">
        <f t="shared" si="2"/>
        <v>247.28848758465011</v>
      </c>
      <c r="P23" s="9"/>
    </row>
    <row r="24" spans="1:119">
      <c r="A24" s="12"/>
      <c r="B24" s="42">
        <v>574</v>
      </c>
      <c r="C24" s="19" t="s">
        <v>73</v>
      </c>
      <c r="D24" s="43">
        <v>38945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38945</v>
      </c>
      <c r="O24" s="44">
        <f t="shared" si="2"/>
        <v>8.7911963882618505</v>
      </c>
      <c r="P24" s="9"/>
    </row>
    <row r="25" spans="1:119" ht="15.75">
      <c r="A25" s="26" t="s">
        <v>59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699876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699876</v>
      </c>
      <c r="O25" s="41">
        <f t="shared" si="2"/>
        <v>157.98555304740407</v>
      </c>
      <c r="P25" s="9"/>
    </row>
    <row r="26" spans="1:119" ht="15.75" thickBot="1">
      <c r="A26" s="12"/>
      <c r="B26" s="42">
        <v>581</v>
      </c>
      <c r="C26" s="19" t="s">
        <v>60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699876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699876</v>
      </c>
      <c r="O26" s="44">
        <f t="shared" si="2"/>
        <v>157.98555304740407</v>
      </c>
      <c r="P26" s="9"/>
    </row>
    <row r="27" spans="1:119" ht="16.5" thickBot="1">
      <c r="A27" s="13" t="s">
        <v>10</v>
      </c>
      <c r="B27" s="21"/>
      <c r="C27" s="20"/>
      <c r="D27" s="14">
        <f>SUM(D5,D12,D15,D19,D21,D25)</f>
        <v>3720781</v>
      </c>
      <c r="E27" s="14">
        <f t="shared" ref="E27:M27" si="8">SUM(E5,E12,E15,E19,E21,E25)</f>
        <v>2997422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2017748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8735951</v>
      </c>
      <c r="O27" s="35">
        <f t="shared" si="2"/>
        <v>1971.9979683972913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76</v>
      </c>
      <c r="M29" s="90"/>
      <c r="N29" s="90"/>
      <c r="O29" s="39">
        <v>4430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1097959</v>
      </c>
      <c r="E5" s="24">
        <f t="shared" si="0"/>
        <v>460646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1558605</v>
      </c>
      <c r="O5" s="30">
        <f t="shared" ref="O5:O27" si="2">(N5/O$29)</f>
        <v>355.84589041095893</v>
      </c>
      <c r="P5" s="6"/>
    </row>
    <row r="6" spans="1:133">
      <c r="A6" s="12"/>
      <c r="B6" s="42">
        <v>511</v>
      </c>
      <c r="C6" s="19" t="s">
        <v>19</v>
      </c>
      <c r="D6" s="43">
        <v>49714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49714</v>
      </c>
      <c r="O6" s="44">
        <f t="shared" si="2"/>
        <v>11.350228310502283</v>
      </c>
      <c r="P6" s="9"/>
    </row>
    <row r="7" spans="1:133">
      <c r="A7" s="12"/>
      <c r="B7" s="42">
        <v>512</v>
      </c>
      <c r="C7" s="19" t="s">
        <v>20</v>
      </c>
      <c r="D7" s="43">
        <v>237619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237619</v>
      </c>
      <c r="O7" s="44">
        <f t="shared" si="2"/>
        <v>54.250913242009133</v>
      </c>
      <c r="P7" s="9"/>
    </row>
    <row r="8" spans="1:133">
      <c r="A8" s="12"/>
      <c r="B8" s="42">
        <v>513</v>
      </c>
      <c r="C8" s="19" t="s">
        <v>21</v>
      </c>
      <c r="D8" s="43">
        <v>313315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313315</v>
      </c>
      <c r="O8" s="44">
        <f t="shared" si="2"/>
        <v>71.533105022831052</v>
      </c>
      <c r="P8" s="9"/>
    </row>
    <row r="9" spans="1:133">
      <c r="A9" s="12"/>
      <c r="B9" s="42">
        <v>514</v>
      </c>
      <c r="C9" s="19" t="s">
        <v>22</v>
      </c>
      <c r="D9" s="43">
        <v>39869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39869</v>
      </c>
      <c r="O9" s="44">
        <f t="shared" si="2"/>
        <v>9.1025114155251146</v>
      </c>
      <c r="P9" s="9"/>
    </row>
    <row r="10" spans="1:133">
      <c r="A10" s="12"/>
      <c r="B10" s="42">
        <v>515</v>
      </c>
      <c r="C10" s="19" t="s">
        <v>23</v>
      </c>
      <c r="D10" s="43">
        <v>46228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46228</v>
      </c>
      <c r="O10" s="44">
        <f t="shared" si="2"/>
        <v>10.554337899543379</v>
      </c>
      <c r="P10" s="9"/>
    </row>
    <row r="11" spans="1:133">
      <c r="A11" s="12"/>
      <c r="B11" s="42">
        <v>519</v>
      </c>
      <c r="C11" s="19" t="s">
        <v>54</v>
      </c>
      <c r="D11" s="43">
        <v>411214</v>
      </c>
      <c r="E11" s="43">
        <v>460646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871860</v>
      </c>
      <c r="O11" s="44">
        <f t="shared" si="2"/>
        <v>199.05479452054794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1261051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1261051</v>
      </c>
      <c r="O12" s="41">
        <f t="shared" si="2"/>
        <v>287.91118721461186</v>
      </c>
      <c r="P12" s="10"/>
    </row>
    <row r="13" spans="1:133">
      <c r="A13" s="12"/>
      <c r="B13" s="42">
        <v>521</v>
      </c>
      <c r="C13" s="19" t="s">
        <v>26</v>
      </c>
      <c r="D13" s="43">
        <v>946914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946914</v>
      </c>
      <c r="O13" s="44">
        <f t="shared" si="2"/>
        <v>216.1904109589041</v>
      </c>
      <c r="P13" s="9"/>
    </row>
    <row r="14" spans="1:133">
      <c r="A14" s="12"/>
      <c r="B14" s="42">
        <v>524</v>
      </c>
      <c r="C14" s="19" t="s">
        <v>27</v>
      </c>
      <c r="D14" s="43">
        <v>314137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314137</v>
      </c>
      <c r="O14" s="44">
        <f t="shared" si="2"/>
        <v>71.720776255707761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1350806</v>
      </c>
      <c r="E15" s="29">
        <f t="shared" si="4"/>
        <v>416486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1405608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3172900</v>
      </c>
      <c r="O15" s="41">
        <f t="shared" si="2"/>
        <v>724.40639269406392</v>
      </c>
      <c r="P15" s="10"/>
    </row>
    <row r="16" spans="1:133">
      <c r="A16" s="12"/>
      <c r="B16" s="42">
        <v>534</v>
      </c>
      <c r="C16" s="19" t="s">
        <v>55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1405608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1405608</v>
      </c>
      <c r="O16" s="44">
        <f t="shared" si="2"/>
        <v>320.91506849315067</v>
      </c>
      <c r="P16" s="9"/>
    </row>
    <row r="17" spans="1:119">
      <c r="A17" s="12"/>
      <c r="B17" s="42">
        <v>538</v>
      </c>
      <c r="C17" s="19" t="s">
        <v>67</v>
      </c>
      <c r="D17" s="43">
        <v>697322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697322</v>
      </c>
      <c r="O17" s="44">
        <f t="shared" si="2"/>
        <v>159.20593607305935</v>
      </c>
      <c r="P17" s="9"/>
    </row>
    <row r="18" spans="1:119">
      <c r="A18" s="12"/>
      <c r="B18" s="42">
        <v>539</v>
      </c>
      <c r="C18" s="19" t="s">
        <v>31</v>
      </c>
      <c r="D18" s="43">
        <v>653484</v>
      </c>
      <c r="E18" s="43">
        <v>416486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1069970</v>
      </c>
      <c r="O18" s="44">
        <f t="shared" si="2"/>
        <v>244.28538812785388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686162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686162</v>
      </c>
      <c r="O19" s="41">
        <f t="shared" si="2"/>
        <v>156.65799086757991</v>
      </c>
      <c r="P19" s="10"/>
    </row>
    <row r="20" spans="1:119">
      <c r="A20" s="12"/>
      <c r="B20" s="42">
        <v>541</v>
      </c>
      <c r="C20" s="19" t="s">
        <v>57</v>
      </c>
      <c r="D20" s="43">
        <v>0</v>
      </c>
      <c r="E20" s="43">
        <v>686162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686162</v>
      </c>
      <c r="O20" s="44">
        <f t="shared" si="2"/>
        <v>156.65799086757991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SUM(D22:D24)</f>
        <v>658873</v>
      </c>
      <c r="E21" s="29">
        <f t="shared" si="6"/>
        <v>241977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900850</v>
      </c>
      <c r="O21" s="41">
        <f t="shared" si="2"/>
        <v>205.67351598173516</v>
      </c>
      <c r="P21" s="9"/>
    </row>
    <row r="22" spans="1:119">
      <c r="A22" s="12"/>
      <c r="B22" s="42">
        <v>571</v>
      </c>
      <c r="C22" s="19" t="s">
        <v>35</v>
      </c>
      <c r="D22" s="43">
        <v>71996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71996</v>
      </c>
      <c r="O22" s="44">
        <f t="shared" si="2"/>
        <v>16.43744292237443</v>
      </c>
      <c r="P22" s="9"/>
    </row>
    <row r="23" spans="1:119">
      <c r="A23" s="12"/>
      <c r="B23" s="42">
        <v>572</v>
      </c>
      <c r="C23" s="19" t="s">
        <v>58</v>
      </c>
      <c r="D23" s="43">
        <v>546794</v>
      </c>
      <c r="E23" s="43">
        <v>241977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788771</v>
      </c>
      <c r="O23" s="44">
        <f t="shared" si="2"/>
        <v>180.08470319634702</v>
      </c>
      <c r="P23" s="9"/>
    </row>
    <row r="24" spans="1:119">
      <c r="A24" s="12"/>
      <c r="B24" s="42">
        <v>574</v>
      </c>
      <c r="C24" s="19" t="s">
        <v>73</v>
      </c>
      <c r="D24" s="43">
        <v>40083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40083</v>
      </c>
      <c r="O24" s="44">
        <f t="shared" si="2"/>
        <v>9.1513698630136986</v>
      </c>
      <c r="P24" s="9"/>
    </row>
    <row r="25" spans="1:119" ht="15.75">
      <c r="A25" s="26" t="s">
        <v>59</v>
      </c>
      <c r="B25" s="27"/>
      <c r="C25" s="28"/>
      <c r="D25" s="29">
        <f t="shared" ref="D25:M25" si="7">SUM(D26:D26)</f>
        <v>1350000</v>
      </c>
      <c r="E25" s="29">
        <f t="shared" si="7"/>
        <v>300000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151220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1801220</v>
      </c>
      <c r="O25" s="41">
        <f t="shared" si="2"/>
        <v>411.23744292237444</v>
      </c>
      <c r="P25" s="9"/>
    </row>
    <row r="26" spans="1:119" ht="15.75" thickBot="1">
      <c r="A26" s="12"/>
      <c r="B26" s="42">
        <v>581</v>
      </c>
      <c r="C26" s="19" t="s">
        <v>60</v>
      </c>
      <c r="D26" s="43">
        <v>1350000</v>
      </c>
      <c r="E26" s="43">
        <v>300000</v>
      </c>
      <c r="F26" s="43">
        <v>0</v>
      </c>
      <c r="G26" s="43">
        <v>0</v>
      </c>
      <c r="H26" s="43">
        <v>0</v>
      </c>
      <c r="I26" s="43">
        <v>151220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1801220</v>
      </c>
      <c r="O26" s="44">
        <f t="shared" si="2"/>
        <v>411.23744292237444</v>
      </c>
      <c r="P26" s="9"/>
    </row>
    <row r="27" spans="1:119" ht="16.5" thickBot="1">
      <c r="A27" s="13" t="s">
        <v>10</v>
      </c>
      <c r="B27" s="21"/>
      <c r="C27" s="20"/>
      <c r="D27" s="14">
        <f>SUM(D5,D12,D15,D19,D21,D25)</f>
        <v>5718689</v>
      </c>
      <c r="E27" s="14">
        <f t="shared" ref="E27:M27" si="8">SUM(E5,E12,E15,E19,E21,E25)</f>
        <v>2105271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1556828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9380788</v>
      </c>
      <c r="O27" s="35">
        <f t="shared" si="2"/>
        <v>2141.732420091324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74</v>
      </c>
      <c r="M29" s="90"/>
      <c r="N29" s="90"/>
      <c r="O29" s="39">
        <v>4380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1074920</v>
      </c>
      <c r="E5" s="24">
        <f t="shared" si="0"/>
        <v>61219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1136139</v>
      </c>
      <c r="O5" s="30">
        <f t="shared" ref="O5:O26" si="2">(N5/O$28)</f>
        <v>259.80768351246286</v>
      </c>
      <c r="P5" s="6"/>
    </row>
    <row r="6" spans="1:133">
      <c r="A6" s="12"/>
      <c r="B6" s="42">
        <v>511</v>
      </c>
      <c r="C6" s="19" t="s">
        <v>19</v>
      </c>
      <c r="D6" s="43">
        <v>48325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48325</v>
      </c>
      <c r="O6" s="44">
        <f t="shared" si="2"/>
        <v>11.050766064486622</v>
      </c>
      <c r="P6" s="9"/>
    </row>
    <row r="7" spans="1:133">
      <c r="A7" s="12"/>
      <c r="B7" s="42">
        <v>512</v>
      </c>
      <c r="C7" s="19" t="s">
        <v>20</v>
      </c>
      <c r="D7" s="43">
        <v>218708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218708</v>
      </c>
      <c r="O7" s="44">
        <f t="shared" si="2"/>
        <v>50.013263206037045</v>
      </c>
      <c r="P7" s="9"/>
    </row>
    <row r="8" spans="1:133">
      <c r="A8" s="12"/>
      <c r="B8" s="42">
        <v>513</v>
      </c>
      <c r="C8" s="19" t="s">
        <v>21</v>
      </c>
      <c r="D8" s="43">
        <v>285066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285066</v>
      </c>
      <c r="O8" s="44">
        <f t="shared" si="2"/>
        <v>65.187742968214039</v>
      </c>
      <c r="P8" s="9"/>
    </row>
    <row r="9" spans="1:133">
      <c r="A9" s="12"/>
      <c r="B9" s="42">
        <v>514</v>
      </c>
      <c r="C9" s="19" t="s">
        <v>22</v>
      </c>
      <c r="D9" s="43">
        <v>43048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43048</v>
      </c>
      <c r="O9" s="44">
        <f t="shared" si="2"/>
        <v>9.844042991081638</v>
      </c>
      <c r="P9" s="9"/>
    </row>
    <row r="10" spans="1:133">
      <c r="A10" s="12"/>
      <c r="B10" s="42">
        <v>515</v>
      </c>
      <c r="C10" s="19" t="s">
        <v>23</v>
      </c>
      <c r="D10" s="43">
        <v>76548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76548</v>
      </c>
      <c r="O10" s="44">
        <f t="shared" si="2"/>
        <v>17.504687857306198</v>
      </c>
      <c r="P10" s="9"/>
    </row>
    <row r="11" spans="1:133">
      <c r="A11" s="12"/>
      <c r="B11" s="42">
        <v>519</v>
      </c>
      <c r="C11" s="19" t="s">
        <v>54</v>
      </c>
      <c r="D11" s="43">
        <v>403225</v>
      </c>
      <c r="E11" s="43">
        <v>61219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464444</v>
      </c>
      <c r="O11" s="44">
        <f t="shared" si="2"/>
        <v>106.2071804253373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1169659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1169659</v>
      </c>
      <c r="O12" s="41">
        <f t="shared" si="2"/>
        <v>267.47290189801049</v>
      </c>
      <c r="P12" s="10"/>
    </row>
    <row r="13" spans="1:133">
      <c r="A13" s="12"/>
      <c r="B13" s="42">
        <v>521</v>
      </c>
      <c r="C13" s="19" t="s">
        <v>26</v>
      </c>
      <c r="D13" s="43">
        <v>914496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914496</v>
      </c>
      <c r="O13" s="44">
        <f t="shared" si="2"/>
        <v>209.12325634575805</v>
      </c>
      <c r="P13" s="9"/>
    </row>
    <row r="14" spans="1:133">
      <c r="A14" s="12"/>
      <c r="B14" s="42">
        <v>524</v>
      </c>
      <c r="C14" s="19" t="s">
        <v>27</v>
      </c>
      <c r="D14" s="43">
        <v>255163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255163</v>
      </c>
      <c r="O14" s="44">
        <f t="shared" si="2"/>
        <v>58.349645552252461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1149043</v>
      </c>
      <c r="E15" s="29">
        <f t="shared" si="4"/>
        <v>1875031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1223761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4247835</v>
      </c>
      <c r="O15" s="41">
        <f t="shared" si="2"/>
        <v>971.37777269608966</v>
      </c>
      <c r="P15" s="10"/>
    </row>
    <row r="16" spans="1:133">
      <c r="A16" s="12"/>
      <c r="B16" s="42">
        <v>534</v>
      </c>
      <c r="C16" s="19" t="s">
        <v>55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1223761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1223761</v>
      </c>
      <c r="O16" s="44">
        <f t="shared" si="2"/>
        <v>279.8447290189801</v>
      </c>
      <c r="P16" s="9"/>
    </row>
    <row r="17" spans="1:119">
      <c r="A17" s="12"/>
      <c r="B17" s="42">
        <v>538</v>
      </c>
      <c r="C17" s="19" t="s">
        <v>67</v>
      </c>
      <c r="D17" s="43">
        <v>943286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943286</v>
      </c>
      <c r="O17" s="44">
        <f t="shared" si="2"/>
        <v>215.70683741138805</v>
      </c>
      <c r="P17" s="9"/>
    </row>
    <row r="18" spans="1:119">
      <c r="A18" s="12"/>
      <c r="B18" s="42">
        <v>539</v>
      </c>
      <c r="C18" s="19" t="s">
        <v>31</v>
      </c>
      <c r="D18" s="43">
        <v>205757</v>
      </c>
      <c r="E18" s="43">
        <v>1875031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2080788</v>
      </c>
      <c r="O18" s="44">
        <f t="shared" si="2"/>
        <v>475.82620626572145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36831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36831</v>
      </c>
      <c r="O19" s="41">
        <f t="shared" si="2"/>
        <v>8.4223645094900519</v>
      </c>
      <c r="P19" s="10"/>
    </row>
    <row r="20" spans="1:119">
      <c r="A20" s="12"/>
      <c r="B20" s="42">
        <v>541</v>
      </c>
      <c r="C20" s="19" t="s">
        <v>57</v>
      </c>
      <c r="D20" s="43">
        <v>0</v>
      </c>
      <c r="E20" s="43">
        <v>36831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36831</v>
      </c>
      <c r="O20" s="44">
        <f t="shared" si="2"/>
        <v>8.4223645094900519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839488</v>
      </c>
      <c r="E21" s="29">
        <f t="shared" si="6"/>
        <v>147090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986578</v>
      </c>
      <c r="O21" s="41">
        <f t="shared" si="2"/>
        <v>225.60667733821177</v>
      </c>
      <c r="P21" s="9"/>
    </row>
    <row r="22" spans="1:119">
      <c r="A22" s="12"/>
      <c r="B22" s="42">
        <v>572</v>
      </c>
      <c r="C22" s="19" t="s">
        <v>58</v>
      </c>
      <c r="D22" s="43">
        <v>839488</v>
      </c>
      <c r="E22" s="43">
        <v>60328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899816</v>
      </c>
      <c r="O22" s="44">
        <f t="shared" si="2"/>
        <v>205.76629316258862</v>
      </c>
      <c r="P22" s="9"/>
    </row>
    <row r="23" spans="1:119">
      <c r="A23" s="12"/>
      <c r="B23" s="42">
        <v>579</v>
      </c>
      <c r="C23" s="19" t="s">
        <v>70</v>
      </c>
      <c r="D23" s="43">
        <v>0</v>
      </c>
      <c r="E23" s="43">
        <v>86762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86762</v>
      </c>
      <c r="O23" s="44">
        <f t="shared" si="2"/>
        <v>19.840384175623143</v>
      </c>
      <c r="P23" s="9"/>
    </row>
    <row r="24" spans="1:119" ht="15.75">
      <c r="A24" s="26" t="s">
        <v>59</v>
      </c>
      <c r="B24" s="27"/>
      <c r="C24" s="28"/>
      <c r="D24" s="29">
        <f t="shared" ref="D24:M24" si="7">SUM(D25:D25)</f>
        <v>0</v>
      </c>
      <c r="E24" s="29">
        <f t="shared" si="7"/>
        <v>147000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170870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317870</v>
      </c>
      <c r="O24" s="41">
        <f t="shared" si="2"/>
        <v>72.689229361994052</v>
      </c>
      <c r="P24" s="9"/>
    </row>
    <row r="25" spans="1:119" ht="15.75" thickBot="1">
      <c r="A25" s="12"/>
      <c r="B25" s="42">
        <v>581</v>
      </c>
      <c r="C25" s="19" t="s">
        <v>60</v>
      </c>
      <c r="D25" s="43">
        <v>0</v>
      </c>
      <c r="E25" s="43">
        <v>147000</v>
      </c>
      <c r="F25" s="43">
        <v>0</v>
      </c>
      <c r="G25" s="43">
        <v>0</v>
      </c>
      <c r="H25" s="43">
        <v>0</v>
      </c>
      <c r="I25" s="43">
        <v>170870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317870</v>
      </c>
      <c r="O25" s="44">
        <f t="shared" si="2"/>
        <v>72.689229361994052</v>
      </c>
      <c r="P25" s="9"/>
    </row>
    <row r="26" spans="1:119" ht="16.5" thickBot="1">
      <c r="A26" s="13" t="s">
        <v>10</v>
      </c>
      <c r="B26" s="21"/>
      <c r="C26" s="20"/>
      <c r="D26" s="14">
        <f>SUM(D5,D12,D15,D19,D21,D24)</f>
        <v>4233110</v>
      </c>
      <c r="E26" s="14">
        <f t="shared" ref="E26:M26" si="8">SUM(E5,E12,E15,E19,E21,E24)</f>
        <v>2267171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1394631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7894912</v>
      </c>
      <c r="O26" s="35">
        <f t="shared" si="2"/>
        <v>1805.3766293162589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71</v>
      </c>
      <c r="M28" s="90"/>
      <c r="N28" s="90"/>
      <c r="O28" s="39">
        <v>4373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44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1075989</v>
      </c>
      <c r="E5" s="24">
        <f t="shared" si="0"/>
        <v>119983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1195972</v>
      </c>
      <c r="O5" s="30">
        <f t="shared" ref="O5:O26" si="2">(N5/O$28)</f>
        <v>284.55198667618367</v>
      </c>
      <c r="P5" s="6"/>
    </row>
    <row r="6" spans="1:133">
      <c r="A6" s="12"/>
      <c r="B6" s="42">
        <v>511</v>
      </c>
      <c r="C6" s="19" t="s">
        <v>19</v>
      </c>
      <c r="D6" s="43">
        <v>41035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41035</v>
      </c>
      <c r="O6" s="44">
        <f t="shared" si="2"/>
        <v>9.7632643349988104</v>
      </c>
      <c r="P6" s="9"/>
    </row>
    <row r="7" spans="1:133">
      <c r="A7" s="12"/>
      <c r="B7" s="42">
        <v>512</v>
      </c>
      <c r="C7" s="19" t="s">
        <v>20</v>
      </c>
      <c r="D7" s="43">
        <v>209618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209618</v>
      </c>
      <c r="O7" s="44">
        <f t="shared" si="2"/>
        <v>49.873423744944084</v>
      </c>
      <c r="P7" s="9"/>
    </row>
    <row r="8" spans="1:133">
      <c r="A8" s="12"/>
      <c r="B8" s="42">
        <v>513</v>
      </c>
      <c r="C8" s="19" t="s">
        <v>21</v>
      </c>
      <c r="D8" s="43">
        <v>281516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281516</v>
      </c>
      <c r="O8" s="44">
        <f t="shared" si="2"/>
        <v>66.979776350226032</v>
      </c>
      <c r="P8" s="9"/>
    </row>
    <row r="9" spans="1:133">
      <c r="A9" s="12"/>
      <c r="B9" s="42">
        <v>514</v>
      </c>
      <c r="C9" s="19" t="s">
        <v>22</v>
      </c>
      <c r="D9" s="43">
        <v>49997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49997</v>
      </c>
      <c r="O9" s="44">
        <f t="shared" si="2"/>
        <v>11.895550797049726</v>
      </c>
      <c r="P9" s="9"/>
    </row>
    <row r="10" spans="1:133">
      <c r="A10" s="12"/>
      <c r="B10" s="42">
        <v>515</v>
      </c>
      <c r="C10" s="19" t="s">
        <v>23</v>
      </c>
      <c r="D10" s="43">
        <v>114884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114884</v>
      </c>
      <c r="O10" s="44">
        <f t="shared" si="2"/>
        <v>27.333809183916252</v>
      </c>
      <c r="P10" s="9"/>
    </row>
    <row r="11" spans="1:133">
      <c r="A11" s="12"/>
      <c r="B11" s="42">
        <v>519</v>
      </c>
      <c r="C11" s="19" t="s">
        <v>54</v>
      </c>
      <c r="D11" s="43">
        <v>378939</v>
      </c>
      <c r="E11" s="43">
        <v>119983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498922</v>
      </c>
      <c r="O11" s="44">
        <f t="shared" si="2"/>
        <v>118.70616226504877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1238531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1238531</v>
      </c>
      <c r="O12" s="41">
        <f t="shared" si="2"/>
        <v>294.67784915536521</v>
      </c>
      <c r="P12" s="10"/>
    </row>
    <row r="13" spans="1:133">
      <c r="A13" s="12"/>
      <c r="B13" s="42">
        <v>521</v>
      </c>
      <c r="C13" s="19" t="s">
        <v>26</v>
      </c>
      <c r="D13" s="43">
        <v>899075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899075</v>
      </c>
      <c r="O13" s="44">
        <f t="shared" si="2"/>
        <v>213.91268141803474</v>
      </c>
      <c r="P13" s="9"/>
    </row>
    <row r="14" spans="1:133">
      <c r="A14" s="12"/>
      <c r="B14" s="42">
        <v>524</v>
      </c>
      <c r="C14" s="19" t="s">
        <v>27</v>
      </c>
      <c r="D14" s="43">
        <v>339456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339456</v>
      </c>
      <c r="O14" s="44">
        <f t="shared" si="2"/>
        <v>80.765167737330472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399912</v>
      </c>
      <c r="E15" s="29">
        <f t="shared" si="4"/>
        <v>227844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1064544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1692300</v>
      </c>
      <c r="O15" s="41">
        <f t="shared" si="2"/>
        <v>402.64097073518917</v>
      </c>
      <c r="P15" s="10"/>
    </row>
    <row r="16" spans="1:133">
      <c r="A16" s="12"/>
      <c r="B16" s="42">
        <v>534</v>
      </c>
      <c r="C16" s="19" t="s">
        <v>55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1064544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1064544</v>
      </c>
      <c r="O16" s="44">
        <f t="shared" si="2"/>
        <v>253.28194147037831</v>
      </c>
      <c r="P16" s="9"/>
    </row>
    <row r="17" spans="1:119">
      <c r="A17" s="12"/>
      <c r="B17" s="42">
        <v>538</v>
      </c>
      <c r="C17" s="19" t="s">
        <v>67</v>
      </c>
      <c r="D17" s="43">
        <v>307788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307788</v>
      </c>
      <c r="O17" s="44">
        <f t="shared" si="2"/>
        <v>73.230549607423271</v>
      </c>
      <c r="P17" s="9"/>
    </row>
    <row r="18" spans="1:119">
      <c r="A18" s="12"/>
      <c r="B18" s="42">
        <v>539</v>
      </c>
      <c r="C18" s="19" t="s">
        <v>31</v>
      </c>
      <c r="D18" s="43">
        <v>92124</v>
      </c>
      <c r="E18" s="43">
        <v>227844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319968</v>
      </c>
      <c r="O18" s="44">
        <f t="shared" si="2"/>
        <v>76.128479657387587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0</v>
      </c>
      <c r="E19" s="29">
        <f t="shared" si="5"/>
        <v>37115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37115</v>
      </c>
      <c r="O19" s="41">
        <f t="shared" si="2"/>
        <v>8.8305971924815605</v>
      </c>
      <c r="P19" s="10"/>
    </row>
    <row r="20" spans="1:119">
      <c r="A20" s="12"/>
      <c r="B20" s="42">
        <v>541</v>
      </c>
      <c r="C20" s="19" t="s">
        <v>57</v>
      </c>
      <c r="D20" s="43">
        <v>0</v>
      </c>
      <c r="E20" s="43">
        <v>37115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37115</v>
      </c>
      <c r="O20" s="44">
        <f t="shared" si="2"/>
        <v>8.8305971924815605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688698</v>
      </c>
      <c r="E21" s="29">
        <f t="shared" si="6"/>
        <v>492404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1181102</v>
      </c>
      <c r="O21" s="41">
        <f t="shared" si="2"/>
        <v>281.01403759219608</v>
      </c>
      <c r="P21" s="9"/>
    </row>
    <row r="22" spans="1:119">
      <c r="A22" s="12"/>
      <c r="B22" s="42">
        <v>572</v>
      </c>
      <c r="C22" s="19" t="s">
        <v>58</v>
      </c>
      <c r="D22" s="43">
        <v>688698</v>
      </c>
      <c r="E22" s="43">
        <v>492404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1181102</v>
      </c>
      <c r="O22" s="44">
        <f t="shared" si="2"/>
        <v>281.01403759219608</v>
      </c>
      <c r="P22" s="9"/>
    </row>
    <row r="23" spans="1:119" ht="15.75">
      <c r="A23" s="26" t="s">
        <v>59</v>
      </c>
      <c r="B23" s="27"/>
      <c r="C23" s="28"/>
      <c r="D23" s="29">
        <f t="shared" ref="D23:M23" si="7">SUM(D24:D25)</f>
        <v>0</v>
      </c>
      <c r="E23" s="29">
        <f t="shared" si="7"/>
        <v>20000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4175381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4195381</v>
      </c>
      <c r="O23" s="41">
        <f t="shared" si="2"/>
        <v>998.18724720437785</v>
      </c>
      <c r="P23" s="9"/>
    </row>
    <row r="24" spans="1:119">
      <c r="A24" s="12"/>
      <c r="B24" s="42">
        <v>581</v>
      </c>
      <c r="C24" s="19" t="s">
        <v>60</v>
      </c>
      <c r="D24" s="43">
        <v>0</v>
      </c>
      <c r="E24" s="43">
        <v>20000</v>
      </c>
      <c r="F24" s="43">
        <v>0</v>
      </c>
      <c r="G24" s="43">
        <v>0</v>
      </c>
      <c r="H24" s="43">
        <v>0</v>
      </c>
      <c r="I24" s="43">
        <v>3746108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3766108</v>
      </c>
      <c r="O24" s="44">
        <f t="shared" si="2"/>
        <v>896.05234356412086</v>
      </c>
      <c r="P24" s="9"/>
    </row>
    <row r="25" spans="1:119" ht="15.75" thickBot="1">
      <c r="A25" s="12"/>
      <c r="B25" s="42">
        <v>593</v>
      </c>
      <c r="C25" s="19" t="s">
        <v>42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429273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429273</v>
      </c>
      <c r="O25" s="44">
        <f t="shared" si="2"/>
        <v>102.13490364025697</v>
      </c>
      <c r="P25" s="9"/>
    </row>
    <row r="26" spans="1:119" ht="16.5" thickBot="1">
      <c r="A26" s="13" t="s">
        <v>10</v>
      </c>
      <c r="B26" s="21"/>
      <c r="C26" s="20"/>
      <c r="D26" s="14">
        <f>SUM(D5,D12,D15,D19,D21,D23)</f>
        <v>3403130</v>
      </c>
      <c r="E26" s="14">
        <f t="shared" ref="E26:M26" si="8">SUM(E5,E12,E15,E19,E21,E23)</f>
        <v>897346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5239925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9540401</v>
      </c>
      <c r="O26" s="35">
        <f t="shared" si="2"/>
        <v>2269.9026885557937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68</v>
      </c>
      <c r="M28" s="90"/>
      <c r="N28" s="90"/>
      <c r="O28" s="39">
        <v>4203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44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2024-05-23T14:35:57Z</cp:lastPrinted>
  <dcterms:created xsi:type="dcterms:W3CDTF">2000-08-31T21:26:31Z</dcterms:created>
  <dcterms:modified xsi:type="dcterms:W3CDTF">2024-05-23T14:36:05Z</dcterms:modified>
</cp:coreProperties>
</file>