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'2008'!$A$1:$O$41</definedName>
    <definedName name="_xlnm.Print_Area" localSheetId="14">'2009'!$A$1:$O$41</definedName>
    <definedName name="_xlnm.Print_Area" localSheetId="13">'2010'!$A$1:$O$42</definedName>
    <definedName name="_xlnm.Print_Area" localSheetId="12">'2011'!$A$1:$O$41</definedName>
    <definedName name="_xlnm.Print_Area" localSheetId="11">'2012'!$A$1:$O$43</definedName>
    <definedName name="_xlnm.Print_Area" localSheetId="10">'2013'!$A$1:$O$43</definedName>
    <definedName name="_xlnm.Print_Area" localSheetId="9">'2014'!$A$1:$O$45</definedName>
    <definedName name="_xlnm.Print_Area" localSheetId="8">'2015'!$A$1:$O$44</definedName>
    <definedName name="_xlnm.Print_Area" localSheetId="7">'2016'!$A$1:$O$46</definedName>
    <definedName name="_xlnm.Print_Area" localSheetId="6">'2017'!$A$1:$O$49</definedName>
    <definedName name="_xlnm.Print_Area" localSheetId="5">'2018'!$A$1:$O$51</definedName>
    <definedName name="_xlnm.Print_Area" localSheetId="4">'2019'!$A$1:$O$50</definedName>
    <definedName name="_xlnm.Print_Area" localSheetId="3">'2020'!$A$1:$O$48</definedName>
    <definedName name="_xlnm.Print_Area" localSheetId="2">'2021'!$A$1:$P$49</definedName>
    <definedName name="_xlnm.Print_Area" localSheetId="1">'2022'!$A$1:$P$49</definedName>
    <definedName name="_xlnm.Print_Area" localSheetId="0">'2023'!$A$1:$P$49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44" i="48" l="1"/>
  <c r="P44" i="48" s="1"/>
  <c r="N43" i="48"/>
  <c r="M43" i="48"/>
  <c r="L43" i="48"/>
  <c r="K43" i="48"/>
  <c r="J43" i="48"/>
  <c r="I43" i="48"/>
  <c r="H43" i="48"/>
  <c r="G43" i="48"/>
  <c r="F43" i="48"/>
  <c r="E43" i="48"/>
  <c r="D43" i="48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N34" i="48"/>
  <c r="M34" i="48"/>
  <c r="L34" i="48"/>
  <c r="K34" i="48"/>
  <c r="J34" i="48"/>
  <c r="I34" i="48"/>
  <c r="H34" i="48"/>
  <c r="G34" i="48"/>
  <c r="F34" i="48"/>
  <c r="E34" i="48"/>
  <c r="D34" i="48"/>
  <c r="O33" i="48"/>
  <c r="P33" i="48" s="1"/>
  <c r="O32" i="48"/>
  <c r="P32" i="48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43" i="48" l="1"/>
  <c r="P43" i="48" s="1"/>
  <c r="O34" i="48"/>
  <c r="P34" i="48" s="1"/>
  <c r="O30" i="48"/>
  <c r="P30" i="48" s="1"/>
  <c r="O22" i="48"/>
  <c r="P22" i="48" s="1"/>
  <c r="E45" i="48"/>
  <c r="O15" i="48"/>
  <c r="P15" i="48" s="1"/>
  <c r="K45" i="48"/>
  <c r="G45" i="48"/>
  <c r="L45" i="48"/>
  <c r="F45" i="48"/>
  <c r="M45" i="48"/>
  <c r="O11" i="48"/>
  <c r="P11" i="48" s="1"/>
  <c r="N45" i="48"/>
  <c r="H45" i="48"/>
  <c r="I45" i="48"/>
  <c r="J45" i="48"/>
  <c r="O5" i="48"/>
  <c r="P5" i="48" s="1"/>
  <c r="D45" i="48"/>
  <c r="O44" i="47"/>
  <c r="P44" i="47" s="1"/>
  <c r="N43" i="47"/>
  <c r="M43" i="47"/>
  <c r="L43" i="47"/>
  <c r="K43" i="47"/>
  <c r="J43" i="47"/>
  <c r="I43" i="47"/>
  <c r="H43" i="47"/>
  <c r="G43" i="47"/>
  <c r="F43" i="47"/>
  <c r="E43" i="47"/>
  <c r="D43" i="47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N33" i="47"/>
  <c r="M33" i="47"/>
  <c r="L33" i="47"/>
  <c r="K33" i="47"/>
  <c r="J33" i="47"/>
  <c r="I33" i="47"/>
  <c r="H33" i="47"/>
  <c r="G33" i="47"/>
  <c r="F33" i="47"/>
  <c r="E33" i="47"/>
  <c r="D33" i="47"/>
  <c r="O32" i="47"/>
  <c r="P32" i="47" s="1"/>
  <c r="O31" i="47"/>
  <c r="P31" i="47" s="1"/>
  <c r="O30" i="47"/>
  <c r="P30" i="47" s="1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 s="1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45" i="48" l="1"/>
  <c r="P45" i="48" s="1"/>
  <c r="O43" i="47"/>
  <c r="P43" i="47" s="1"/>
  <c r="O33" i="47"/>
  <c r="P33" i="47" s="1"/>
  <c r="O29" i="47"/>
  <c r="P29" i="47" s="1"/>
  <c r="M45" i="47"/>
  <c r="O21" i="47"/>
  <c r="P21" i="47" s="1"/>
  <c r="O15" i="47"/>
  <c r="P15" i="47" s="1"/>
  <c r="E45" i="47"/>
  <c r="D45" i="47"/>
  <c r="L45" i="47"/>
  <c r="N45" i="47"/>
  <c r="H45" i="47"/>
  <c r="I45" i="47"/>
  <c r="J45" i="47"/>
  <c r="G45" i="47"/>
  <c r="K45" i="47"/>
  <c r="F45" i="47"/>
  <c r="O11" i="47"/>
  <c r="P11" i="47" s="1"/>
  <c r="O5" i="47"/>
  <c r="P5" i="47" s="1"/>
  <c r="G45" i="46"/>
  <c r="M45" i="46"/>
  <c r="L15" i="46"/>
  <c r="J15" i="46"/>
  <c r="H15" i="46"/>
  <c r="O20" i="46"/>
  <c r="P20" i="46" s="1"/>
  <c r="O44" i="46"/>
  <c r="P44" i="46" s="1"/>
  <c r="O43" i="46"/>
  <c r="P43" i="46"/>
  <c r="O42" i="46"/>
  <c r="P42" i="46" s="1"/>
  <c r="O41" i="46"/>
  <c r="P41" i="46" s="1"/>
  <c r="O40" i="46"/>
  <c r="P40" i="46"/>
  <c r="O39" i="46"/>
  <c r="P39" i="46" s="1"/>
  <c r="O38" i="46"/>
  <c r="P38" i="46" s="1"/>
  <c r="O37" i="46"/>
  <c r="P37" i="46"/>
  <c r="O36" i="46"/>
  <c r="P36" i="46" s="1"/>
  <c r="N35" i="46"/>
  <c r="M35" i="46"/>
  <c r="L35" i="46"/>
  <c r="K35" i="46"/>
  <c r="J35" i="46"/>
  <c r="I35" i="46"/>
  <c r="H35" i="46"/>
  <c r="G35" i="46"/>
  <c r="F35" i="46"/>
  <c r="E35" i="46"/>
  <c r="D35" i="46"/>
  <c r="O35" i="46" s="1"/>
  <c r="P35" i="46" s="1"/>
  <c r="O34" i="46"/>
  <c r="P34" i="46"/>
  <c r="O33" i="46"/>
  <c r="P33" i="46" s="1"/>
  <c r="O32" i="46"/>
  <c r="P32" i="46" s="1"/>
  <c r="N31" i="46"/>
  <c r="M31" i="46"/>
  <c r="L31" i="46"/>
  <c r="K31" i="46"/>
  <c r="J31" i="46"/>
  <c r="I31" i="46"/>
  <c r="O31" i="46" s="1"/>
  <c r="P31" i="46" s="1"/>
  <c r="H31" i="46"/>
  <c r="G31" i="46"/>
  <c r="F31" i="46"/>
  <c r="E31" i="46"/>
  <c r="D31" i="46"/>
  <c r="O30" i="46"/>
  <c r="P30" i="46" s="1"/>
  <c r="O29" i="46"/>
  <c r="P29" i="46" s="1"/>
  <c r="O28" i="46"/>
  <c r="P28" i="46"/>
  <c r="O27" i="46"/>
  <c r="P27" i="46" s="1"/>
  <c r="O26" i="46"/>
  <c r="P26" i="46" s="1"/>
  <c r="O25" i="46"/>
  <c r="P25" i="46"/>
  <c r="N24" i="46"/>
  <c r="M24" i="46"/>
  <c r="L24" i="46"/>
  <c r="K24" i="46"/>
  <c r="J24" i="46"/>
  <c r="I24" i="46"/>
  <c r="H24" i="46"/>
  <c r="O24" i="46" s="1"/>
  <c r="P24" i="46" s="1"/>
  <c r="G24" i="46"/>
  <c r="F24" i="46"/>
  <c r="E24" i="46"/>
  <c r="D24" i="46"/>
  <c r="O23" i="46"/>
  <c r="P23" i="46" s="1"/>
  <c r="O22" i="46"/>
  <c r="P22" i="46" s="1"/>
  <c r="O21" i="46"/>
  <c r="P21" i="46" s="1"/>
  <c r="O19" i="46"/>
  <c r="P19" i="46"/>
  <c r="O18" i="46"/>
  <c r="P18" i="46"/>
  <c r="O17" i="46"/>
  <c r="P17" i="46" s="1"/>
  <c r="O16" i="46"/>
  <c r="P16" i="46" s="1"/>
  <c r="N15" i="46"/>
  <c r="M15" i="46"/>
  <c r="K15" i="46"/>
  <c r="I15" i="46"/>
  <c r="G15" i="46"/>
  <c r="F15" i="46"/>
  <c r="O15" i="46" s="1"/>
  <c r="P15" i="46" s="1"/>
  <c r="E15" i="46"/>
  <c r="D15" i="46"/>
  <c r="D45" i="46" s="1"/>
  <c r="O14" i="46"/>
  <c r="P14" i="46" s="1"/>
  <c r="O13" i="46"/>
  <c r="P13" i="46" s="1"/>
  <c r="O12" i="46"/>
  <c r="P12" i="46" s="1"/>
  <c r="N11" i="46"/>
  <c r="M11" i="46"/>
  <c r="L11" i="46"/>
  <c r="K11" i="46"/>
  <c r="O11" i="46" s="1"/>
  <c r="P11" i="46" s="1"/>
  <c r="J11" i="46"/>
  <c r="I11" i="46"/>
  <c r="H11" i="46"/>
  <c r="G11" i="46"/>
  <c r="F11" i="46"/>
  <c r="F45" i="46" s="1"/>
  <c r="E11" i="46"/>
  <c r="D11" i="46"/>
  <c r="O10" i="46"/>
  <c r="P10" i="46" s="1"/>
  <c r="O9" i="46"/>
  <c r="P9" i="46"/>
  <c r="O8" i="46"/>
  <c r="P8" i="46" s="1"/>
  <c r="O7" i="46"/>
  <c r="P7" i="46" s="1"/>
  <c r="O6" i="46"/>
  <c r="P6" i="46"/>
  <c r="N5" i="46"/>
  <c r="N45" i="46" s="1"/>
  <c r="M5" i="46"/>
  <c r="L5" i="46"/>
  <c r="L45" i="46" s="1"/>
  <c r="K5" i="46"/>
  <c r="K45" i="46" s="1"/>
  <c r="J5" i="46"/>
  <c r="J45" i="46" s="1"/>
  <c r="I5" i="46"/>
  <c r="I45" i="46" s="1"/>
  <c r="H5" i="46"/>
  <c r="H45" i="46" s="1"/>
  <c r="G5" i="46"/>
  <c r="F5" i="46"/>
  <c r="E5" i="46"/>
  <c r="E45" i="46" s="1"/>
  <c r="D5" i="46"/>
  <c r="N43" i="45"/>
  <c r="O43" i="45" s="1"/>
  <c r="N42" i="45"/>
  <c r="O42" i="45" s="1"/>
  <c r="N41" i="45"/>
  <c r="O41" i="45" s="1"/>
  <c r="N40" i="45"/>
  <c r="O40" i="45" s="1"/>
  <c r="N39" i="45"/>
  <c r="O39" i="45"/>
  <c r="N38" i="45"/>
  <c r="O38" i="45"/>
  <c r="N37" i="45"/>
  <c r="O37" i="45" s="1"/>
  <c r="N36" i="45"/>
  <c r="O36" i="45" s="1"/>
  <c r="N35" i="45"/>
  <c r="O35" i="45" s="1"/>
  <c r="M34" i="45"/>
  <c r="L34" i="45"/>
  <c r="K34" i="45"/>
  <c r="J34" i="45"/>
  <c r="N34" i="45" s="1"/>
  <c r="O34" i="45" s="1"/>
  <c r="I34" i="45"/>
  <c r="H34" i="45"/>
  <c r="G34" i="45"/>
  <c r="F34" i="45"/>
  <c r="E34" i="45"/>
  <c r="E44" i="45" s="1"/>
  <c r="D34" i="45"/>
  <c r="N33" i="45"/>
  <c r="O33" i="45" s="1"/>
  <c r="N32" i="45"/>
  <c r="O32" i="45" s="1"/>
  <c r="N31" i="45"/>
  <c r="O31" i="45"/>
  <c r="M30" i="45"/>
  <c r="L30" i="45"/>
  <c r="K30" i="45"/>
  <c r="J30" i="45"/>
  <c r="I30" i="45"/>
  <c r="H30" i="45"/>
  <c r="G30" i="45"/>
  <c r="F30" i="45"/>
  <c r="E30" i="45"/>
  <c r="D30" i="45"/>
  <c r="N29" i="45"/>
  <c r="O29" i="45"/>
  <c r="N28" i="45"/>
  <c r="O28" i="45"/>
  <c r="N27" i="45"/>
  <c r="O27" i="45" s="1"/>
  <c r="N26" i="45"/>
  <c r="O26" i="45" s="1"/>
  <c r="N25" i="45"/>
  <c r="O25" i="45" s="1"/>
  <c r="N24" i="45"/>
  <c r="O24" i="45" s="1"/>
  <c r="M23" i="45"/>
  <c r="L23" i="45"/>
  <c r="N23" i="45" s="1"/>
  <c r="O23" i="45" s="1"/>
  <c r="K23" i="45"/>
  <c r="J23" i="45"/>
  <c r="I23" i="45"/>
  <c r="H23" i="45"/>
  <c r="G23" i="45"/>
  <c r="F23" i="45"/>
  <c r="E23" i="45"/>
  <c r="D23" i="45"/>
  <c r="N22" i="45"/>
  <c r="O22" i="45" s="1"/>
  <c r="N21" i="45"/>
  <c r="O21" i="45"/>
  <c r="N20" i="45"/>
  <c r="O20" i="45"/>
  <c r="N19" i="45"/>
  <c r="O19" i="45" s="1"/>
  <c r="N18" i="45"/>
  <c r="O18" i="45" s="1"/>
  <c r="N17" i="45"/>
  <c r="O17" i="45" s="1"/>
  <c r="N16" i="45"/>
  <c r="O16" i="45" s="1"/>
  <c r="M15" i="45"/>
  <c r="L15" i="45"/>
  <c r="N15" i="45" s="1"/>
  <c r="O15" i="45" s="1"/>
  <c r="K15" i="45"/>
  <c r="J15" i="45"/>
  <c r="I15" i="45"/>
  <c r="H15" i="45"/>
  <c r="G15" i="45"/>
  <c r="F15" i="45"/>
  <c r="E15" i="45"/>
  <c r="D15" i="45"/>
  <c r="N14" i="45"/>
  <c r="O14" i="45" s="1"/>
  <c r="N13" i="45"/>
  <c r="O13" i="45"/>
  <c r="N12" i="45"/>
  <c r="O12" i="45"/>
  <c r="M11" i="45"/>
  <c r="L11" i="45"/>
  <c r="K11" i="45"/>
  <c r="J11" i="45"/>
  <c r="I11" i="45"/>
  <c r="H11" i="45"/>
  <c r="G11" i="45"/>
  <c r="F11" i="45"/>
  <c r="E11" i="45"/>
  <c r="D11" i="45"/>
  <c r="D44" i="45" s="1"/>
  <c r="N10" i="45"/>
  <c r="O10" i="45"/>
  <c r="N9" i="45"/>
  <c r="O9" i="45" s="1"/>
  <c r="N8" i="45"/>
  <c r="O8" i="45" s="1"/>
  <c r="N7" i="45"/>
  <c r="O7" i="45" s="1"/>
  <c r="N6" i="45"/>
  <c r="O6" i="45" s="1"/>
  <c r="M5" i="45"/>
  <c r="M44" i="45" s="1"/>
  <c r="L5" i="45"/>
  <c r="N5" i="45" s="1"/>
  <c r="O5" i="45" s="1"/>
  <c r="K5" i="45"/>
  <c r="K44" i="45" s="1"/>
  <c r="J5" i="45"/>
  <c r="J44" i="45" s="1"/>
  <c r="I5" i="45"/>
  <c r="I44" i="45" s="1"/>
  <c r="H5" i="45"/>
  <c r="H44" i="45" s="1"/>
  <c r="G5" i="45"/>
  <c r="G44" i="45" s="1"/>
  <c r="F5" i="45"/>
  <c r="F44" i="45" s="1"/>
  <c r="E5" i="45"/>
  <c r="D5" i="45"/>
  <c r="M46" i="44"/>
  <c r="N45" i="44"/>
  <c r="O45" i="44" s="1"/>
  <c r="N44" i="44"/>
  <c r="O44" i="44" s="1"/>
  <c r="N43" i="44"/>
  <c r="O43" i="44"/>
  <c r="N42" i="44"/>
  <c r="O42" i="44"/>
  <c r="N41" i="44"/>
  <c r="O41" i="44" s="1"/>
  <c r="N40" i="44"/>
  <c r="O40" i="44" s="1"/>
  <c r="N39" i="44"/>
  <c r="O39" i="44" s="1"/>
  <c r="N38" i="44"/>
  <c r="O38" i="44" s="1"/>
  <c r="M37" i="44"/>
  <c r="L37" i="44"/>
  <c r="N37" i="44" s="1"/>
  <c r="O37" i="44" s="1"/>
  <c r="K37" i="44"/>
  <c r="J37" i="44"/>
  <c r="I37" i="44"/>
  <c r="H37" i="44"/>
  <c r="G37" i="44"/>
  <c r="F37" i="44"/>
  <c r="E37" i="44"/>
  <c r="D37" i="44"/>
  <c r="N36" i="44"/>
  <c r="O36" i="44" s="1"/>
  <c r="N35" i="44"/>
  <c r="O35" i="44"/>
  <c r="N34" i="44"/>
  <c r="O34" i="44"/>
  <c r="M33" i="44"/>
  <c r="L33" i="44"/>
  <c r="K33" i="44"/>
  <c r="J33" i="44"/>
  <c r="I33" i="44"/>
  <c r="H33" i="44"/>
  <c r="G33" i="44"/>
  <c r="F33" i="44"/>
  <c r="E33" i="44"/>
  <c r="D33" i="44"/>
  <c r="N33" i="44" s="1"/>
  <c r="O33" i="44" s="1"/>
  <c r="N32" i="44"/>
  <c r="O32" i="44"/>
  <c r="N31" i="44"/>
  <c r="O31" i="44" s="1"/>
  <c r="N30" i="44"/>
  <c r="O30" i="44" s="1"/>
  <c r="N29" i="44"/>
  <c r="O29" i="44" s="1"/>
  <c r="N28" i="44"/>
  <c r="O28" i="44" s="1"/>
  <c r="N27" i="44"/>
  <c r="O27" i="44"/>
  <c r="N26" i="44"/>
  <c r="O26" i="44"/>
  <c r="M25" i="44"/>
  <c r="L25" i="44"/>
  <c r="K25" i="44"/>
  <c r="J25" i="44"/>
  <c r="I25" i="44"/>
  <c r="H25" i="44"/>
  <c r="G25" i="44"/>
  <c r="F25" i="44"/>
  <c r="E25" i="44"/>
  <c r="D25" i="44"/>
  <c r="D46" i="44" s="1"/>
  <c r="N24" i="44"/>
  <c r="O24" i="44"/>
  <c r="N23" i="44"/>
  <c r="O23" i="44" s="1"/>
  <c r="N22" i="44"/>
  <c r="O22" i="44" s="1"/>
  <c r="N21" i="44"/>
  <c r="O21" i="44" s="1"/>
  <c r="N20" i="44"/>
  <c r="O20" i="44" s="1"/>
  <c r="N19" i="44"/>
  <c r="O19" i="44"/>
  <c r="N18" i="44"/>
  <c r="O18" i="44"/>
  <c r="N17" i="44"/>
  <c r="O17" i="44" s="1"/>
  <c r="N16" i="44"/>
  <c r="O16" i="44" s="1"/>
  <c r="M15" i="44"/>
  <c r="L15" i="44"/>
  <c r="K15" i="44"/>
  <c r="J15" i="44"/>
  <c r="I15" i="44"/>
  <c r="H15" i="44"/>
  <c r="N15" i="44" s="1"/>
  <c r="O15" i="44" s="1"/>
  <c r="G15" i="44"/>
  <c r="F15" i="44"/>
  <c r="E15" i="44"/>
  <c r="D15" i="44"/>
  <c r="N14" i="44"/>
  <c r="O14" i="44" s="1"/>
  <c r="N13" i="44"/>
  <c r="O13" i="44" s="1"/>
  <c r="N12" i="44"/>
  <c r="O12" i="44" s="1"/>
  <c r="M11" i="44"/>
  <c r="L11" i="44"/>
  <c r="N11" i="44" s="1"/>
  <c r="O11" i="44" s="1"/>
  <c r="K11" i="44"/>
  <c r="J11" i="44"/>
  <c r="I11" i="44"/>
  <c r="H11" i="44"/>
  <c r="G11" i="44"/>
  <c r="F11" i="44"/>
  <c r="E11" i="44"/>
  <c r="D11" i="44"/>
  <c r="N10" i="44"/>
  <c r="O10" i="44" s="1"/>
  <c r="N9" i="44"/>
  <c r="O9" i="44"/>
  <c r="N8" i="44"/>
  <c r="O8" i="44"/>
  <c r="N7" i="44"/>
  <c r="O7" i="44" s="1"/>
  <c r="N6" i="44"/>
  <c r="O6" i="44" s="1"/>
  <c r="M5" i="44"/>
  <c r="L5" i="44"/>
  <c r="L46" i="44" s="1"/>
  <c r="K5" i="44"/>
  <c r="K46" i="44" s="1"/>
  <c r="J5" i="44"/>
  <c r="J46" i="44" s="1"/>
  <c r="I5" i="44"/>
  <c r="I46" i="44" s="1"/>
  <c r="H5" i="44"/>
  <c r="H46" i="44" s="1"/>
  <c r="G5" i="44"/>
  <c r="G46" i="44" s="1"/>
  <c r="F5" i="44"/>
  <c r="F46" i="44" s="1"/>
  <c r="E5" i="44"/>
  <c r="E46" i="44" s="1"/>
  <c r="D5" i="44"/>
  <c r="L47" i="43"/>
  <c r="N46" i="43"/>
  <c r="O46" i="43" s="1"/>
  <c r="N45" i="43"/>
  <c r="O45" i="43" s="1"/>
  <c r="N44" i="43"/>
  <c r="O44" i="43" s="1"/>
  <c r="N43" i="43"/>
  <c r="O43" i="43" s="1"/>
  <c r="N42" i="43"/>
  <c r="O42" i="43"/>
  <c r="N41" i="43"/>
  <c r="O41" i="43"/>
  <c r="N40" i="43"/>
  <c r="O40" i="43" s="1"/>
  <c r="N39" i="43"/>
  <c r="O39" i="43" s="1"/>
  <c r="M38" i="43"/>
  <c r="L38" i="43"/>
  <c r="K38" i="43"/>
  <c r="J38" i="43"/>
  <c r="I38" i="43"/>
  <c r="H38" i="43"/>
  <c r="N38" i="43" s="1"/>
  <c r="O38" i="43" s="1"/>
  <c r="G38" i="43"/>
  <c r="F38" i="43"/>
  <c r="E38" i="43"/>
  <c r="D38" i="43"/>
  <c r="N37" i="43"/>
  <c r="O37" i="43" s="1"/>
  <c r="N36" i="43"/>
  <c r="O36" i="43" s="1"/>
  <c r="N35" i="43"/>
  <c r="O35" i="43" s="1"/>
  <c r="N34" i="43"/>
  <c r="O34" i="43"/>
  <c r="M33" i="43"/>
  <c r="L33" i="43"/>
  <c r="K33" i="43"/>
  <c r="J33" i="43"/>
  <c r="I33" i="43"/>
  <c r="H33" i="43"/>
  <c r="G33" i="43"/>
  <c r="F33" i="43"/>
  <c r="E33" i="43"/>
  <c r="D33" i="43"/>
  <c r="N32" i="43"/>
  <c r="O32" i="43"/>
  <c r="N31" i="43"/>
  <c r="O31" i="43"/>
  <c r="N30" i="43"/>
  <c r="O30" i="43" s="1"/>
  <c r="N29" i="43"/>
  <c r="O29" i="43" s="1"/>
  <c r="N28" i="43"/>
  <c r="O28" i="43" s="1"/>
  <c r="N27" i="43"/>
  <c r="O27" i="43" s="1"/>
  <c r="N26" i="43"/>
  <c r="O26" i="43"/>
  <c r="N25" i="43"/>
  <c r="O25" i="43"/>
  <c r="M24" i="43"/>
  <c r="L24" i="43"/>
  <c r="K24" i="43"/>
  <c r="J24" i="43"/>
  <c r="I24" i="43"/>
  <c r="H24" i="43"/>
  <c r="G24" i="43"/>
  <c r="F24" i="43"/>
  <c r="E24" i="43"/>
  <c r="D24" i="43"/>
  <c r="N24" i="43" s="1"/>
  <c r="O24" i="43" s="1"/>
  <c r="N23" i="43"/>
  <c r="O23" i="43"/>
  <c r="N22" i="43"/>
  <c r="O22" i="43" s="1"/>
  <c r="N21" i="43"/>
  <c r="O21" i="43" s="1"/>
  <c r="N20" i="43"/>
  <c r="O20" i="43" s="1"/>
  <c r="N19" i="43"/>
  <c r="O19" i="43" s="1"/>
  <c r="N18" i="43"/>
  <c r="O18" i="43"/>
  <c r="N17" i="43"/>
  <c r="O17" i="43"/>
  <c r="N16" i="43"/>
  <c r="O16" i="43" s="1"/>
  <c r="M15" i="43"/>
  <c r="L15" i="43"/>
  <c r="K15" i="43"/>
  <c r="J15" i="43"/>
  <c r="I15" i="43"/>
  <c r="H15" i="43"/>
  <c r="G15" i="43"/>
  <c r="F15" i="43"/>
  <c r="N15" i="43" s="1"/>
  <c r="O15" i="43" s="1"/>
  <c r="E15" i="43"/>
  <c r="D15" i="43"/>
  <c r="N14" i="43"/>
  <c r="O14" i="43" s="1"/>
  <c r="N13" i="43"/>
  <c r="O13" i="43" s="1"/>
  <c r="N12" i="43"/>
  <c r="O12" i="43" s="1"/>
  <c r="M11" i="43"/>
  <c r="L11" i="43"/>
  <c r="K11" i="43"/>
  <c r="J11" i="43"/>
  <c r="N11" i="43" s="1"/>
  <c r="O11" i="43" s="1"/>
  <c r="I11" i="43"/>
  <c r="H11" i="43"/>
  <c r="G11" i="43"/>
  <c r="F11" i="43"/>
  <c r="E11" i="43"/>
  <c r="E47" i="43" s="1"/>
  <c r="D11" i="43"/>
  <c r="N10" i="43"/>
  <c r="O10" i="43" s="1"/>
  <c r="N9" i="43"/>
  <c r="O9" i="43" s="1"/>
  <c r="N8" i="43"/>
  <c r="O8" i="43"/>
  <c r="N7" i="43"/>
  <c r="O7" i="43"/>
  <c r="N6" i="43"/>
  <c r="O6" i="43" s="1"/>
  <c r="M5" i="43"/>
  <c r="M47" i="43" s="1"/>
  <c r="L5" i="43"/>
  <c r="K5" i="43"/>
  <c r="K47" i="43" s="1"/>
  <c r="J5" i="43"/>
  <c r="J47" i="43" s="1"/>
  <c r="I5" i="43"/>
  <c r="I47" i="43" s="1"/>
  <c r="H5" i="43"/>
  <c r="H47" i="43" s="1"/>
  <c r="G5" i="43"/>
  <c r="G47" i="43" s="1"/>
  <c r="F5" i="43"/>
  <c r="F47" i="43" s="1"/>
  <c r="E5" i="43"/>
  <c r="D5" i="43"/>
  <c r="D47" i="43" s="1"/>
  <c r="N44" i="42"/>
  <c r="O44" i="42" s="1"/>
  <c r="M43" i="42"/>
  <c r="L43" i="42"/>
  <c r="K43" i="42"/>
  <c r="J43" i="42"/>
  <c r="I43" i="42"/>
  <c r="H43" i="42"/>
  <c r="G43" i="42"/>
  <c r="F43" i="42"/>
  <c r="F45" i="42" s="1"/>
  <c r="E43" i="42"/>
  <c r="D43" i="42"/>
  <c r="N42" i="42"/>
  <c r="O42" i="42" s="1"/>
  <c r="N41" i="42"/>
  <c r="O41" i="42" s="1"/>
  <c r="N40" i="42"/>
  <c r="O40" i="42" s="1"/>
  <c r="N39" i="42"/>
  <c r="O39" i="42" s="1"/>
  <c r="N38" i="42"/>
  <c r="O38" i="42"/>
  <c r="N37" i="42"/>
  <c r="O37" i="42"/>
  <c r="N36" i="42"/>
  <c r="O36" i="42" s="1"/>
  <c r="N35" i="42"/>
  <c r="O35" i="42" s="1"/>
  <c r="M34" i="42"/>
  <c r="L34" i="42"/>
  <c r="K34" i="42"/>
  <c r="J34" i="42"/>
  <c r="I34" i="42"/>
  <c r="H34" i="42"/>
  <c r="N34" i="42" s="1"/>
  <c r="O34" i="42" s="1"/>
  <c r="G34" i="42"/>
  <c r="F34" i="42"/>
  <c r="E34" i="42"/>
  <c r="D34" i="42"/>
  <c r="N33" i="42"/>
  <c r="O33" i="42" s="1"/>
  <c r="N32" i="42"/>
  <c r="O32" i="42" s="1"/>
  <c r="N31" i="42"/>
  <c r="O31" i="42" s="1"/>
  <c r="N30" i="42"/>
  <c r="O30" i="42"/>
  <c r="M29" i="42"/>
  <c r="L29" i="42"/>
  <c r="K29" i="42"/>
  <c r="J29" i="42"/>
  <c r="I29" i="42"/>
  <c r="H29" i="42"/>
  <c r="G29" i="42"/>
  <c r="F29" i="42"/>
  <c r="E29" i="42"/>
  <c r="D29" i="42"/>
  <c r="N28" i="42"/>
  <c r="O28" i="42"/>
  <c r="N27" i="42"/>
  <c r="O27" i="42"/>
  <c r="N26" i="42"/>
  <c r="O26" i="42" s="1"/>
  <c r="N25" i="42"/>
  <c r="O25" i="42" s="1"/>
  <c r="N24" i="42"/>
  <c r="O24" i="42" s="1"/>
  <c r="N23" i="42"/>
  <c r="O23" i="42" s="1"/>
  <c r="M22" i="42"/>
  <c r="L22" i="42"/>
  <c r="N22" i="42" s="1"/>
  <c r="O22" i="42" s="1"/>
  <c r="K22" i="42"/>
  <c r="J22" i="42"/>
  <c r="I22" i="42"/>
  <c r="H22" i="42"/>
  <c r="G22" i="42"/>
  <c r="F22" i="42"/>
  <c r="E22" i="42"/>
  <c r="D22" i="42"/>
  <c r="N21" i="42"/>
  <c r="O21" i="42" s="1"/>
  <c r="N20" i="42"/>
  <c r="O20" i="42"/>
  <c r="N19" i="42"/>
  <c r="O19" i="42"/>
  <c r="N18" i="42"/>
  <c r="O18" i="42" s="1"/>
  <c r="N17" i="42"/>
  <c r="O17" i="42" s="1"/>
  <c r="N16" i="42"/>
  <c r="O16" i="42" s="1"/>
  <c r="N15" i="42"/>
  <c r="O15" i="42" s="1"/>
  <c r="M14" i="42"/>
  <c r="L14" i="42"/>
  <c r="N14" i="42" s="1"/>
  <c r="O14" i="42" s="1"/>
  <c r="K14" i="42"/>
  <c r="J14" i="42"/>
  <c r="I14" i="42"/>
  <c r="H14" i="42"/>
  <c r="G14" i="42"/>
  <c r="F14" i="42"/>
  <c r="E14" i="42"/>
  <c r="D14" i="42"/>
  <c r="N13" i="42"/>
  <c r="O13" i="42" s="1"/>
  <c r="N12" i="42"/>
  <c r="O12" i="42"/>
  <c r="M11" i="42"/>
  <c r="L11" i="42"/>
  <c r="K11" i="42"/>
  <c r="J11" i="42"/>
  <c r="I11" i="42"/>
  <c r="H11" i="42"/>
  <c r="G11" i="42"/>
  <c r="F11" i="42"/>
  <c r="E11" i="42"/>
  <c r="D11" i="42"/>
  <c r="N10" i="42"/>
  <c r="O10" i="42"/>
  <c r="N9" i="42"/>
  <c r="O9" i="42"/>
  <c r="N8" i="42"/>
  <c r="O8" i="42" s="1"/>
  <c r="N7" i="42"/>
  <c r="O7" i="42" s="1"/>
  <c r="N6" i="42"/>
  <c r="O6" i="42" s="1"/>
  <c r="M5" i="42"/>
  <c r="L5" i="42"/>
  <c r="K5" i="42"/>
  <c r="J5" i="42"/>
  <c r="N5" i="42" s="1"/>
  <c r="O5" i="42" s="1"/>
  <c r="I5" i="42"/>
  <c r="H5" i="42"/>
  <c r="G5" i="42"/>
  <c r="F5" i="42"/>
  <c r="E5" i="42"/>
  <c r="D5" i="42"/>
  <c r="N41" i="41"/>
  <c r="O41" i="41" s="1"/>
  <c r="N40" i="41"/>
  <c r="O40" i="41" s="1"/>
  <c r="N39" i="41"/>
  <c r="O39" i="41" s="1"/>
  <c r="N38" i="41"/>
  <c r="O38" i="41"/>
  <c r="N37" i="41"/>
  <c r="O37" i="41" s="1"/>
  <c r="N36" i="41"/>
  <c r="O36" i="41" s="1"/>
  <c r="N35" i="41"/>
  <c r="O35" i="41" s="1"/>
  <c r="N34" i="41"/>
  <c r="O34" i="41" s="1"/>
  <c r="M33" i="41"/>
  <c r="L33" i="41"/>
  <c r="K33" i="41"/>
  <c r="J33" i="41"/>
  <c r="N33" i="41" s="1"/>
  <c r="O33" i="41" s="1"/>
  <c r="I33" i="41"/>
  <c r="H33" i="41"/>
  <c r="G33" i="41"/>
  <c r="F33" i="41"/>
  <c r="E33" i="41"/>
  <c r="D33" i="41"/>
  <c r="N32" i="41"/>
  <c r="O32" i="41" s="1"/>
  <c r="N31" i="41"/>
  <c r="O31" i="41" s="1"/>
  <c r="N30" i="41"/>
  <c r="O30" i="41"/>
  <c r="M29" i="41"/>
  <c r="L29" i="41"/>
  <c r="K29" i="41"/>
  <c r="J29" i="41"/>
  <c r="I29" i="41"/>
  <c r="H29" i="41"/>
  <c r="G29" i="41"/>
  <c r="F29" i="41"/>
  <c r="E29" i="41"/>
  <c r="D29" i="41"/>
  <c r="N28" i="41"/>
  <c r="O28" i="41"/>
  <c r="N27" i="41"/>
  <c r="O27" i="41" s="1"/>
  <c r="N26" i="41"/>
  <c r="O26" i="41" s="1"/>
  <c r="N25" i="41"/>
  <c r="O25" i="41" s="1"/>
  <c r="N24" i="41"/>
  <c r="O24" i="41" s="1"/>
  <c r="N23" i="41"/>
  <c r="O23" i="41" s="1"/>
  <c r="N22" i="41"/>
  <c r="O22" i="41"/>
  <c r="M21" i="41"/>
  <c r="L21" i="41"/>
  <c r="K21" i="41"/>
  <c r="J21" i="41"/>
  <c r="I21" i="41"/>
  <c r="H21" i="41"/>
  <c r="G21" i="41"/>
  <c r="F21" i="41"/>
  <c r="E21" i="41"/>
  <c r="D21" i="41"/>
  <c r="N20" i="41"/>
  <c r="O20" i="41"/>
  <c r="N19" i="41"/>
  <c r="O19" i="41" s="1"/>
  <c r="N18" i="41"/>
  <c r="O18" i="41" s="1"/>
  <c r="N17" i="41"/>
  <c r="O17" i="41" s="1"/>
  <c r="N16" i="41"/>
  <c r="O16" i="41" s="1"/>
  <c r="N15" i="41"/>
  <c r="O15" i="41" s="1"/>
  <c r="M14" i="41"/>
  <c r="L14" i="41"/>
  <c r="N14" i="41" s="1"/>
  <c r="O14" i="41" s="1"/>
  <c r="K14" i="41"/>
  <c r="J14" i="41"/>
  <c r="I14" i="41"/>
  <c r="H14" i="41"/>
  <c r="G14" i="41"/>
  <c r="F14" i="41"/>
  <c r="E14" i="41"/>
  <c r="D14" i="41"/>
  <c r="N13" i="41"/>
  <c r="O13" i="41" s="1"/>
  <c r="N12" i="41"/>
  <c r="O12" i="41"/>
  <c r="M11" i="41"/>
  <c r="L11" i="41"/>
  <c r="K11" i="41"/>
  <c r="J11" i="41"/>
  <c r="I11" i="41"/>
  <c r="H11" i="41"/>
  <c r="G11" i="41"/>
  <c r="F11" i="41"/>
  <c r="E11" i="41"/>
  <c r="D11" i="41"/>
  <c r="N10" i="41"/>
  <c r="O10" i="41"/>
  <c r="N9" i="41"/>
  <c r="O9" i="41" s="1"/>
  <c r="N8" i="41"/>
  <c r="O8" i="41" s="1"/>
  <c r="N7" i="41"/>
  <c r="O7" i="41" s="1"/>
  <c r="N6" i="41"/>
  <c r="O6" i="41" s="1"/>
  <c r="M5" i="41"/>
  <c r="M42" i="41" s="1"/>
  <c r="L5" i="41"/>
  <c r="L42" i="41" s="1"/>
  <c r="K5" i="41"/>
  <c r="K42" i="41" s="1"/>
  <c r="J5" i="41"/>
  <c r="N5" i="41" s="1"/>
  <c r="O5" i="41" s="1"/>
  <c r="I5" i="41"/>
  <c r="I42" i="41" s="1"/>
  <c r="H5" i="41"/>
  <c r="H42" i="41" s="1"/>
  <c r="G5" i="41"/>
  <c r="G42" i="41" s="1"/>
  <c r="F5" i="41"/>
  <c r="F42" i="41" s="1"/>
  <c r="E5" i="41"/>
  <c r="E42" i="41" s="1"/>
  <c r="D5" i="41"/>
  <c r="D42" i="41" s="1"/>
  <c r="N39" i="40"/>
  <c r="O39" i="40" s="1"/>
  <c r="N38" i="40"/>
  <c r="O38" i="40" s="1"/>
  <c r="N37" i="40"/>
  <c r="O37" i="40"/>
  <c r="N36" i="40"/>
  <c r="O36" i="40" s="1"/>
  <c r="N35" i="40"/>
  <c r="O35" i="40" s="1"/>
  <c r="N34" i="40"/>
  <c r="O34" i="40" s="1"/>
  <c r="M33" i="40"/>
  <c r="L33" i="40"/>
  <c r="K33" i="40"/>
  <c r="J33" i="40"/>
  <c r="I33" i="40"/>
  <c r="H33" i="40"/>
  <c r="N33" i="40" s="1"/>
  <c r="O33" i="40" s="1"/>
  <c r="G33" i="40"/>
  <c r="F33" i="40"/>
  <c r="E33" i="40"/>
  <c r="D33" i="40"/>
  <c r="N32" i="40"/>
  <c r="O32" i="40" s="1"/>
  <c r="N31" i="40"/>
  <c r="O31" i="40" s="1"/>
  <c r="M30" i="40"/>
  <c r="L30" i="40"/>
  <c r="K30" i="40"/>
  <c r="J30" i="40"/>
  <c r="I30" i="40"/>
  <c r="H30" i="40"/>
  <c r="G30" i="40"/>
  <c r="F30" i="40"/>
  <c r="N30" i="40" s="1"/>
  <c r="O30" i="40" s="1"/>
  <c r="E30" i="40"/>
  <c r="D30" i="40"/>
  <c r="N29" i="40"/>
  <c r="O29" i="40"/>
  <c r="N28" i="40"/>
  <c r="O28" i="40" s="1"/>
  <c r="N27" i="40"/>
  <c r="O27" i="40" s="1"/>
  <c r="N26" i="40"/>
  <c r="O26" i="40" s="1"/>
  <c r="N25" i="40"/>
  <c r="O25" i="40" s="1"/>
  <c r="N24" i="40"/>
  <c r="O24" i="40" s="1"/>
  <c r="N23" i="40"/>
  <c r="O23" i="40"/>
  <c r="M22" i="40"/>
  <c r="L22" i="40"/>
  <c r="K22" i="40"/>
  <c r="J22" i="40"/>
  <c r="I22" i="40"/>
  <c r="H22" i="40"/>
  <c r="G22" i="40"/>
  <c r="F22" i="40"/>
  <c r="E22" i="40"/>
  <c r="D22" i="40"/>
  <c r="N22" i="40" s="1"/>
  <c r="O22" i="40" s="1"/>
  <c r="N21" i="40"/>
  <c r="O21" i="40" s="1"/>
  <c r="N20" i="40"/>
  <c r="O20" i="40" s="1"/>
  <c r="N19" i="40"/>
  <c r="O19" i="40" s="1"/>
  <c r="N18" i="40"/>
  <c r="O18" i="40" s="1"/>
  <c r="N17" i="40"/>
  <c r="O17" i="40" s="1"/>
  <c r="N16" i="40"/>
  <c r="O16" i="40"/>
  <c r="N15" i="40"/>
  <c r="O15" i="40" s="1"/>
  <c r="M14" i="40"/>
  <c r="L14" i="40"/>
  <c r="K14" i="40"/>
  <c r="J14" i="40"/>
  <c r="N14" i="40" s="1"/>
  <c r="O14" i="40" s="1"/>
  <c r="I14" i="40"/>
  <c r="H14" i="40"/>
  <c r="G14" i="40"/>
  <c r="F14" i="40"/>
  <c r="E14" i="40"/>
  <c r="D14" i="40"/>
  <c r="N13" i="40"/>
  <c r="O13" i="40" s="1"/>
  <c r="N12" i="40"/>
  <c r="O12" i="40" s="1"/>
  <c r="M11" i="40"/>
  <c r="L11" i="40"/>
  <c r="K11" i="40"/>
  <c r="J11" i="40"/>
  <c r="I11" i="40"/>
  <c r="H11" i="40"/>
  <c r="N11" i="40" s="1"/>
  <c r="O11" i="40" s="1"/>
  <c r="G11" i="40"/>
  <c r="F11" i="40"/>
  <c r="E11" i="40"/>
  <c r="D11" i="40"/>
  <c r="N10" i="40"/>
  <c r="O10" i="40" s="1"/>
  <c r="N9" i="40"/>
  <c r="O9" i="40" s="1"/>
  <c r="N8" i="40"/>
  <c r="O8" i="40"/>
  <c r="N7" i="40"/>
  <c r="O7" i="40" s="1"/>
  <c r="N6" i="40"/>
  <c r="O6" i="40" s="1"/>
  <c r="M5" i="40"/>
  <c r="M40" i="40" s="1"/>
  <c r="L5" i="40"/>
  <c r="L40" i="40" s="1"/>
  <c r="K5" i="40"/>
  <c r="K40" i="40" s="1"/>
  <c r="J5" i="40"/>
  <c r="J40" i="40"/>
  <c r="I5" i="40"/>
  <c r="I40" i="40" s="1"/>
  <c r="H5" i="40"/>
  <c r="H40" i="40" s="1"/>
  <c r="G5" i="40"/>
  <c r="G40" i="40"/>
  <c r="F5" i="40"/>
  <c r="F40" i="40" s="1"/>
  <c r="E5" i="40"/>
  <c r="E40" i="40" s="1"/>
  <c r="D5" i="40"/>
  <c r="D40" i="40"/>
  <c r="N40" i="39"/>
  <c r="O40" i="39" s="1"/>
  <c r="N39" i="39"/>
  <c r="O39" i="39" s="1"/>
  <c r="N38" i="39"/>
  <c r="O38" i="39"/>
  <c r="N37" i="39"/>
  <c r="O37" i="39" s="1"/>
  <c r="N36" i="39"/>
  <c r="O36" i="39" s="1"/>
  <c r="N35" i="39"/>
  <c r="O35" i="39"/>
  <c r="M34" i="39"/>
  <c r="L34" i="39"/>
  <c r="K34" i="39"/>
  <c r="J34" i="39"/>
  <c r="I34" i="39"/>
  <c r="I41" i="39" s="1"/>
  <c r="H34" i="39"/>
  <c r="N34" i="39" s="1"/>
  <c r="O34" i="39" s="1"/>
  <c r="G34" i="39"/>
  <c r="F34" i="39"/>
  <c r="E34" i="39"/>
  <c r="D34" i="39"/>
  <c r="N33" i="39"/>
  <c r="O33" i="39" s="1"/>
  <c r="N32" i="39"/>
  <c r="O32" i="39" s="1"/>
  <c r="N31" i="39"/>
  <c r="O31" i="39"/>
  <c r="M30" i="39"/>
  <c r="L30" i="39"/>
  <c r="K30" i="39"/>
  <c r="J30" i="39"/>
  <c r="I30" i="39"/>
  <c r="H30" i="39"/>
  <c r="N30" i="39" s="1"/>
  <c r="O30" i="39" s="1"/>
  <c r="G30" i="39"/>
  <c r="F30" i="39"/>
  <c r="E30" i="39"/>
  <c r="D30" i="39"/>
  <c r="N29" i="39"/>
  <c r="O29" i="39" s="1"/>
  <c r="N28" i="39"/>
  <c r="O28" i="39" s="1"/>
  <c r="N27" i="39"/>
  <c r="O27" i="39"/>
  <c r="N26" i="39"/>
  <c r="O26" i="39" s="1"/>
  <c r="N25" i="39"/>
  <c r="O25" i="39" s="1"/>
  <c r="N24" i="39"/>
  <c r="O24" i="39" s="1"/>
  <c r="N23" i="39"/>
  <c r="O23" i="39" s="1"/>
  <c r="M22" i="39"/>
  <c r="L22" i="39"/>
  <c r="K22" i="39"/>
  <c r="J22" i="39"/>
  <c r="J41" i="39" s="1"/>
  <c r="I22" i="39"/>
  <c r="H22" i="39"/>
  <c r="G22" i="39"/>
  <c r="F22" i="39"/>
  <c r="E22" i="39"/>
  <c r="D22" i="39"/>
  <c r="N22" i="39" s="1"/>
  <c r="O22" i="39" s="1"/>
  <c r="N21" i="39"/>
  <c r="O21" i="39" s="1"/>
  <c r="N20" i="39"/>
  <c r="O20" i="39"/>
  <c r="N19" i="39"/>
  <c r="O19" i="39" s="1"/>
  <c r="N18" i="39"/>
  <c r="O18" i="39" s="1"/>
  <c r="N17" i="39"/>
  <c r="O17" i="39" s="1"/>
  <c r="N16" i="39"/>
  <c r="O16" i="39" s="1"/>
  <c r="N15" i="39"/>
  <c r="O15" i="39" s="1"/>
  <c r="M14" i="39"/>
  <c r="L14" i="39"/>
  <c r="K14" i="39"/>
  <c r="J14" i="39"/>
  <c r="I14" i="39"/>
  <c r="H14" i="39"/>
  <c r="N14" i="39" s="1"/>
  <c r="O14" i="39" s="1"/>
  <c r="G14" i="39"/>
  <c r="F14" i="39"/>
  <c r="E14" i="39"/>
  <c r="D14" i="39"/>
  <c r="N13" i="39"/>
  <c r="O13" i="39" s="1"/>
  <c r="N12" i="39"/>
  <c r="O12" i="39" s="1"/>
  <c r="M11" i="39"/>
  <c r="L11" i="39"/>
  <c r="K11" i="39"/>
  <c r="J11" i="39"/>
  <c r="I11" i="39"/>
  <c r="H11" i="39"/>
  <c r="G11" i="39"/>
  <c r="F11" i="39"/>
  <c r="F41" i="39" s="1"/>
  <c r="E11" i="39"/>
  <c r="D11" i="39"/>
  <c r="N10" i="39"/>
  <c r="O10" i="39" s="1"/>
  <c r="N9" i="39"/>
  <c r="O9" i="39" s="1"/>
  <c r="N8" i="39"/>
  <c r="O8" i="39" s="1"/>
  <c r="N7" i="39"/>
  <c r="O7" i="39"/>
  <c r="N6" i="39"/>
  <c r="O6" i="39" s="1"/>
  <c r="M5" i="39"/>
  <c r="M41" i="39" s="1"/>
  <c r="L5" i="39"/>
  <c r="L41" i="39" s="1"/>
  <c r="K5" i="39"/>
  <c r="K41" i="39" s="1"/>
  <c r="J5" i="39"/>
  <c r="I5" i="39"/>
  <c r="H5" i="39"/>
  <c r="H41" i="39" s="1"/>
  <c r="G5" i="39"/>
  <c r="G41" i="39" s="1"/>
  <c r="F5" i="39"/>
  <c r="E5" i="39"/>
  <c r="E41" i="39" s="1"/>
  <c r="D5" i="39"/>
  <c r="N5" i="39" s="1"/>
  <c r="O5" i="39" s="1"/>
  <c r="N38" i="38"/>
  <c r="O38" i="38"/>
  <c r="N37" i="38"/>
  <c r="O37" i="38" s="1"/>
  <c r="N36" i="38"/>
  <c r="O36" i="38" s="1"/>
  <c r="N35" i="38"/>
  <c r="O35" i="38"/>
  <c r="N34" i="38"/>
  <c r="O34" i="38" s="1"/>
  <c r="N33" i="38"/>
  <c r="O33" i="38"/>
  <c r="M32" i="38"/>
  <c r="L32" i="38"/>
  <c r="K32" i="38"/>
  <c r="K39" i="38" s="1"/>
  <c r="J32" i="38"/>
  <c r="I32" i="38"/>
  <c r="H32" i="38"/>
  <c r="G32" i="38"/>
  <c r="F32" i="38"/>
  <c r="E32" i="38"/>
  <c r="D32" i="38"/>
  <c r="N32" i="38" s="1"/>
  <c r="O32" i="38" s="1"/>
  <c r="N31" i="38"/>
  <c r="O31" i="38"/>
  <c r="N30" i="38"/>
  <c r="O30" i="38" s="1"/>
  <c r="M29" i="38"/>
  <c r="L29" i="38"/>
  <c r="K29" i="38"/>
  <c r="J29" i="38"/>
  <c r="I29" i="38"/>
  <c r="H29" i="38"/>
  <c r="G29" i="38"/>
  <c r="F29" i="38"/>
  <c r="E29" i="38"/>
  <c r="D29" i="38"/>
  <c r="N28" i="38"/>
  <c r="O28" i="38" s="1"/>
  <c r="N27" i="38"/>
  <c r="O27" i="38" s="1"/>
  <c r="N26" i="38"/>
  <c r="O26" i="38"/>
  <c r="N25" i="38"/>
  <c r="O25" i="38" s="1"/>
  <c r="N24" i="38"/>
  <c r="O24" i="38"/>
  <c r="N23" i="38"/>
  <c r="O23" i="38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0" i="38"/>
  <c r="O20" i="38" s="1"/>
  <c r="N19" i="38"/>
  <c r="O19" i="38" s="1"/>
  <c r="N18" i="38"/>
  <c r="O18" i="38"/>
  <c r="N17" i="38"/>
  <c r="O17" i="38" s="1"/>
  <c r="N16" i="38"/>
  <c r="O16" i="38"/>
  <c r="N15" i="38"/>
  <c r="O15" i="38"/>
  <c r="M14" i="38"/>
  <c r="N14" i="38" s="1"/>
  <c r="O14" i="38" s="1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 s="1"/>
  <c r="M11" i="38"/>
  <c r="L11" i="38"/>
  <c r="K11" i="38"/>
  <c r="J11" i="38"/>
  <c r="I11" i="38"/>
  <c r="H11" i="38"/>
  <c r="G11" i="38"/>
  <c r="F11" i="38"/>
  <c r="F39" i="38" s="1"/>
  <c r="E11" i="38"/>
  <c r="N11" i="38" s="1"/>
  <c r="O11" i="38" s="1"/>
  <c r="D11" i="38"/>
  <c r="N10" i="38"/>
  <c r="O10" i="38" s="1"/>
  <c r="N9" i="38"/>
  <c r="O9" i="38"/>
  <c r="N8" i="38"/>
  <c r="O8" i="38" s="1"/>
  <c r="N7" i="38"/>
  <c r="O7" i="38"/>
  <c r="N6" i="38"/>
  <c r="O6" i="38" s="1"/>
  <c r="M5" i="38"/>
  <c r="M39" i="38" s="1"/>
  <c r="L5" i="38"/>
  <c r="L39" i="38" s="1"/>
  <c r="K5" i="38"/>
  <c r="J5" i="38"/>
  <c r="J39" i="38" s="1"/>
  <c r="I5" i="38"/>
  <c r="I39" i="38"/>
  <c r="H5" i="38"/>
  <c r="H39" i="38" s="1"/>
  <c r="G5" i="38"/>
  <c r="G39" i="38" s="1"/>
  <c r="F5" i="38"/>
  <c r="E5" i="38"/>
  <c r="E39" i="38"/>
  <c r="D5" i="38"/>
  <c r="D39" i="38" s="1"/>
  <c r="N36" i="37"/>
  <c r="O36" i="37"/>
  <c r="N35" i="37"/>
  <c r="O35" i="37" s="1"/>
  <c r="N34" i="37"/>
  <c r="O34" i="37" s="1"/>
  <c r="M33" i="37"/>
  <c r="L33" i="37"/>
  <c r="K33" i="37"/>
  <c r="J33" i="37"/>
  <c r="I33" i="37"/>
  <c r="H33" i="37"/>
  <c r="G33" i="37"/>
  <c r="F33" i="37"/>
  <c r="N33" i="37"/>
  <c r="O33" i="37" s="1"/>
  <c r="E33" i="37"/>
  <c r="D33" i="37"/>
  <c r="N32" i="37"/>
  <c r="O32" i="37"/>
  <c r="N31" i="37"/>
  <c r="O31" i="37" s="1"/>
  <c r="N30" i="37"/>
  <c r="O30" i="37" s="1"/>
  <c r="N29" i="37"/>
  <c r="O29" i="37"/>
  <c r="N28" i="37"/>
  <c r="O28" i="37" s="1"/>
  <c r="N27" i="37"/>
  <c r="O27" i="37" s="1"/>
  <c r="N26" i="37"/>
  <c r="O26" i="37"/>
  <c r="M25" i="37"/>
  <c r="L25" i="37"/>
  <c r="K25" i="37"/>
  <c r="J25" i="37"/>
  <c r="I25" i="37"/>
  <c r="H25" i="37"/>
  <c r="G25" i="37"/>
  <c r="G37" i="37" s="1"/>
  <c r="F25" i="37"/>
  <c r="E25" i="37"/>
  <c r="D25" i="37"/>
  <c r="N25" i="37" s="1"/>
  <c r="O25" i="37" s="1"/>
  <c r="N24" i="37"/>
  <c r="O24" i="37" s="1"/>
  <c r="M23" i="37"/>
  <c r="L23" i="37"/>
  <c r="K23" i="37"/>
  <c r="J23" i="37"/>
  <c r="I23" i="37"/>
  <c r="N23" i="37" s="1"/>
  <c r="O23" i="37" s="1"/>
  <c r="H23" i="37"/>
  <c r="G23" i="37"/>
  <c r="F23" i="37"/>
  <c r="E23" i="37"/>
  <c r="D23" i="37"/>
  <c r="N22" i="37"/>
  <c r="O22" i="37" s="1"/>
  <c r="N21" i="37"/>
  <c r="O21" i="37" s="1"/>
  <c r="N20" i="37"/>
  <c r="O20" i="37"/>
  <c r="N19" i="37"/>
  <c r="O19" i="37" s="1"/>
  <c r="M18" i="37"/>
  <c r="L18" i="37"/>
  <c r="K18" i="37"/>
  <c r="J18" i="37"/>
  <c r="I18" i="37"/>
  <c r="H18" i="37"/>
  <c r="G18" i="37"/>
  <c r="F18" i="37"/>
  <c r="E18" i="37"/>
  <c r="D18" i="37"/>
  <c r="N18" i="37"/>
  <c r="O18" i="37" s="1"/>
  <c r="N17" i="37"/>
  <c r="O17" i="37" s="1"/>
  <c r="N16" i="37"/>
  <c r="O16" i="37"/>
  <c r="N15" i="37"/>
  <c r="O15" i="37" s="1"/>
  <c r="N14" i="37"/>
  <c r="O14" i="37" s="1"/>
  <c r="N13" i="37"/>
  <c r="O13" i="37"/>
  <c r="M12" i="37"/>
  <c r="L12" i="37"/>
  <c r="K12" i="37"/>
  <c r="J12" i="37"/>
  <c r="I12" i="37"/>
  <c r="H12" i="37"/>
  <c r="G12" i="37"/>
  <c r="F12" i="37"/>
  <c r="E12" i="37"/>
  <c r="D12" i="37"/>
  <c r="N11" i="37"/>
  <c r="O11" i="37"/>
  <c r="M10" i="37"/>
  <c r="M37" i="37" s="1"/>
  <c r="L10" i="37"/>
  <c r="K10" i="37"/>
  <c r="J10" i="37"/>
  <c r="I10" i="37"/>
  <c r="H10" i="37"/>
  <c r="H37" i="37"/>
  <c r="G10" i="37"/>
  <c r="F10" i="37"/>
  <c r="E10" i="37"/>
  <c r="D10" i="37"/>
  <c r="D37" i="37"/>
  <c r="N9" i="37"/>
  <c r="O9" i="37" s="1"/>
  <c r="N8" i="37"/>
  <c r="O8" i="37" s="1"/>
  <c r="N7" i="37"/>
  <c r="O7" i="37"/>
  <c r="N6" i="37"/>
  <c r="O6" i="37" s="1"/>
  <c r="M5" i="37"/>
  <c r="L5" i="37"/>
  <c r="K5" i="37"/>
  <c r="J5" i="37"/>
  <c r="J37" i="37"/>
  <c r="I5" i="37"/>
  <c r="H5" i="37"/>
  <c r="G5" i="37"/>
  <c r="F5" i="37"/>
  <c r="F37" i="37"/>
  <c r="E5" i="37"/>
  <c r="D5" i="37"/>
  <c r="N38" i="36"/>
  <c r="O38" i="36" s="1"/>
  <c r="M37" i="36"/>
  <c r="L37" i="36"/>
  <c r="K37" i="36"/>
  <c r="N37" i="36" s="1"/>
  <c r="O37" i="36" s="1"/>
  <c r="J37" i="36"/>
  <c r="I37" i="36"/>
  <c r="H37" i="36"/>
  <c r="G37" i="36"/>
  <c r="F37" i="36"/>
  <c r="E37" i="36"/>
  <c r="D37" i="36"/>
  <c r="N36" i="36"/>
  <c r="O36" i="36"/>
  <c r="N35" i="36"/>
  <c r="O35" i="36" s="1"/>
  <c r="N34" i="36"/>
  <c r="O34" i="36" s="1"/>
  <c r="N33" i="36"/>
  <c r="O33" i="36"/>
  <c r="N32" i="36"/>
  <c r="O32" i="36" s="1"/>
  <c r="N31" i="36"/>
  <c r="O31" i="36" s="1"/>
  <c r="M30" i="36"/>
  <c r="L30" i="36"/>
  <c r="K30" i="36"/>
  <c r="J30" i="36"/>
  <c r="I30" i="36"/>
  <c r="H30" i="36"/>
  <c r="G30" i="36"/>
  <c r="F30" i="36"/>
  <c r="E30" i="36"/>
  <c r="D30" i="36"/>
  <c r="N30" i="36" s="1"/>
  <c r="O30" i="36" s="1"/>
  <c r="N29" i="36"/>
  <c r="O29" i="36"/>
  <c r="N28" i="36"/>
  <c r="O28" i="36" s="1"/>
  <c r="M27" i="36"/>
  <c r="L27" i="36"/>
  <c r="K27" i="36"/>
  <c r="J27" i="36"/>
  <c r="I27" i="36"/>
  <c r="H27" i="36"/>
  <c r="G27" i="36"/>
  <c r="F27" i="36"/>
  <c r="E27" i="36"/>
  <c r="E39" i="36" s="1"/>
  <c r="N39" i="36" s="1"/>
  <c r="O39" i="36" s="1"/>
  <c r="D27" i="36"/>
  <c r="N27" i="36" s="1"/>
  <c r="O27" i="36" s="1"/>
  <c r="N26" i="36"/>
  <c r="O26" i="36" s="1"/>
  <c r="N25" i="36"/>
  <c r="O25" i="36"/>
  <c r="N24" i="36"/>
  <c r="O24" i="36" s="1"/>
  <c r="N23" i="36"/>
  <c r="O23" i="36" s="1"/>
  <c r="M22" i="36"/>
  <c r="L22" i="36"/>
  <c r="K22" i="36"/>
  <c r="K39" i="36" s="1"/>
  <c r="J22" i="36"/>
  <c r="I22" i="36"/>
  <c r="H22" i="36"/>
  <c r="G22" i="36"/>
  <c r="F22" i="36"/>
  <c r="E22" i="36"/>
  <c r="N22" i="36" s="1"/>
  <c r="O22" i="36" s="1"/>
  <c r="D22" i="36"/>
  <c r="N21" i="36"/>
  <c r="O21" i="36"/>
  <c r="N20" i="36"/>
  <c r="O20" i="36" s="1"/>
  <c r="N19" i="36"/>
  <c r="O19" i="36" s="1"/>
  <c r="N18" i="36"/>
  <c r="O18" i="36"/>
  <c r="N17" i="36"/>
  <c r="O17" i="36" s="1"/>
  <c r="N16" i="36"/>
  <c r="O16" i="36" s="1"/>
  <c r="N15" i="36"/>
  <c r="O15" i="36"/>
  <c r="M14" i="36"/>
  <c r="M39" i="36" s="1"/>
  <c r="L14" i="36"/>
  <c r="K14" i="36"/>
  <c r="J14" i="36"/>
  <c r="I14" i="36"/>
  <c r="H14" i="36"/>
  <c r="G14" i="36"/>
  <c r="F14" i="36"/>
  <c r="E14" i="36"/>
  <c r="D14" i="36"/>
  <c r="D39" i="36"/>
  <c r="N13" i="36"/>
  <c r="O13" i="36" s="1"/>
  <c r="N12" i="36"/>
  <c r="O12" i="36" s="1"/>
  <c r="M11" i="36"/>
  <c r="L11" i="36"/>
  <c r="K11" i="36"/>
  <c r="J11" i="36"/>
  <c r="I11" i="36"/>
  <c r="H11" i="36"/>
  <c r="G11" i="36"/>
  <c r="F11" i="36"/>
  <c r="N11" i="36"/>
  <c r="O11" i="36" s="1"/>
  <c r="E11" i="36"/>
  <c r="D11" i="36"/>
  <c r="N10" i="36"/>
  <c r="O10" i="36"/>
  <c r="N9" i="36"/>
  <c r="O9" i="36" s="1"/>
  <c r="N8" i="36"/>
  <c r="O8" i="36" s="1"/>
  <c r="N7" i="36"/>
  <c r="O7" i="36"/>
  <c r="N6" i="36"/>
  <c r="O6" i="36" s="1"/>
  <c r="M5" i="36"/>
  <c r="L5" i="36"/>
  <c r="K5" i="36"/>
  <c r="J5" i="36"/>
  <c r="J39" i="36"/>
  <c r="I5" i="36"/>
  <c r="H5" i="36"/>
  <c r="H39" i="36" s="1"/>
  <c r="G5" i="36"/>
  <c r="F5" i="36"/>
  <c r="N5" i="36"/>
  <c r="O5" i="36"/>
  <c r="E5" i="36"/>
  <c r="D5" i="36"/>
  <c r="N36" i="35"/>
  <c r="O36" i="35" s="1"/>
  <c r="M35" i="35"/>
  <c r="L35" i="35"/>
  <c r="K35" i="35"/>
  <c r="J35" i="35"/>
  <c r="I35" i="35"/>
  <c r="H35" i="35"/>
  <c r="G35" i="35"/>
  <c r="F35" i="35"/>
  <c r="N35" i="35" s="1"/>
  <c r="O35" i="35" s="1"/>
  <c r="E35" i="35"/>
  <c r="D35" i="35"/>
  <c r="N34" i="35"/>
  <c r="O34" i="35" s="1"/>
  <c r="N33" i="35"/>
  <c r="O33" i="35"/>
  <c r="N32" i="35"/>
  <c r="O32" i="35" s="1"/>
  <c r="N31" i="35"/>
  <c r="O31" i="35" s="1"/>
  <c r="N30" i="35"/>
  <c r="O30" i="35"/>
  <c r="M29" i="35"/>
  <c r="L29" i="35"/>
  <c r="K29" i="35"/>
  <c r="J29" i="35"/>
  <c r="I29" i="35"/>
  <c r="H29" i="35"/>
  <c r="G29" i="35"/>
  <c r="F29" i="35"/>
  <c r="E29" i="35"/>
  <c r="D29" i="35"/>
  <c r="D37" i="35" s="1"/>
  <c r="N28" i="35"/>
  <c r="O28" i="35" s="1"/>
  <c r="N27" i="35"/>
  <c r="O27" i="35" s="1"/>
  <c r="M26" i="35"/>
  <c r="L26" i="35"/>
  <c r="K26" i="35"/>
  <c r="J26" i="35"/>
  <c r="I26" i="35"/>
  <c r="H26" i="35"/>
  <c r="G26" i="35"/>
  <c r="F26" i="35"/>
  <c r="N26" i="35" s="1"/>
  <c r="O26" i="35" s="1"/>
  <c r="E26" i="35"/>
  <c r="D26" i="35"/>
  <c r="N25" i="35"/>
  <c r="O25" i="35" s="1"/>
  <c r="N24" i="35"/>
  <c r="O24" i="35" s="1"/>
  <c r="N23" i="35"/>
  <c r="O23" i="35" s="1"/>
  <c r="N22" i="35"/>
  <c r="O22" i="35" s="1"/>
  <c r="N21" i="35"/>
  <c r="O21" i="35"/>
  <c r="M20" i="35"/>
  <c r="L20" i="35"/>
  <c r="K20" i="35"/>
  <c r="J20" i="35"/>
  <c r="I20" i="35"/>
  <c r="H20" i="35"/>
  <c r="G20" i="35"/>
  <c r="F20" i="35"/>
  <c r="E20" i="35"/>
  <c r="D20" i="35"/>
  <c r="N20" i="35"/>
  <c r="O20" i="35"/>
  <c r="N19" i="35"/>
  <c r="O19" i="35" s="1"/>
  <c r="N18" i="35"/>
  <c r="O18" i="35" s="1"/>
  <c r="N17" i="35"/>
  <c r="O17" i="35" s="1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4" i="35" s="1"/>
  <c r="O14" i="35" s="1"/>
  <c r="N13" i="35"/>
  <c r="O13" i="35" s="1"/>
  <c r="N12" i="35"/>
  <c r="O12" i="35" s="1"/>
  <c r="M11" i="35"/>
  <c r="L11" i="35"/>
  <c r="K11" i="35"/>
  <c r="J11" i="35"/>
  <c r="I11" i="35"/>
  <c r="H11" i="35"/>
  <c r="G11" i="35"/>
  <c r="N11" i="35"/>
  <c r="O11" i="35" s="1"/>
  <c r="F11" i="35"/>
  <c r="E11" i="35"/>
  <c r="D11" i="35"/>
  <c r="N10" i="35"/>
  <c r="O10" i="35" s="1"/>
  <c r="N9" i="35"/>
  <c r="O9" i="35" s="1"/>
  <c r="N8" i="35"/>
  <c r="O8" i="35" s="1"/>
  <c r="N7" i="35"/>
  <c r="O7" i="35"/>
  <c r="N6" i="35"/>
  <c r="O6" i="35" s="1"/>
  <c r="M5" i="35"/>
  <c r="L5" i="35"/>
  <c r="L37" i="35" s="1"/>
  <c r="K5" i="35"/>
  <c r="K37" i="35" s="1"/>
  <c r="J5" i="35"/>
  <c r="J37" i="35" s="1"/>
  <c r="I5" i="35"/>
  <c r="H5" i="35"/>
  <c r="H37" i="35" s="1"/>
  <c r="G5" i="35"/>
  <c r="F5" i="35"/>
  <c r="F37" i="35" s="1"/>
  <c r="E5" i="35"/>
  <c r="D5" i="35"/>
  <c r="N5" i="35" s="1"/>
  <c r="O5" i="35" s="1"/>
  <c r="N37" i="34"/>
  <c r="O37" i="34" s="1"/>
  <c r="N36" i="34"/>
  <c r="O36" i="34" s="1"/>
  <c r="M35" i="34"/>
  <c r="L35" i="34"/>
  <c r="K35" i="34"/>
  <c r="K38" i="34" s="1"/>
  <c r="J35" i="34"/>
  <c r="I35" i="34"/>
  <c r="H35" i="34"/>
  <c r="G35" i="34"/>
  <c r="F35" i="34"/>
  <c r="E35" i="34"/>
  <c r="D35" i="34"/>
  <c r="N34" i="34"/>
  <c r="O34" i="34" s="1"/>
  <c r="N33" i="34"/>
  <c r="O33" i="34"/>
  <c r="N32" i="34"/>
  <c r="O32" i="34" s="1"/>
  <c r="N31" i="34"/>
  <c r="O31" i="34" s="1"/>
  <c r="N30" i="34"/>
  <c r="O30" i="34"/>
  <c r="M29" i="34"/>
  <c r="L29" i="34"/>
  <c r="K29" i="34"/>
  <c r="J29" i="34"/>
  <c r="I29" i="34"/>
  <c r="H29" i="34"/>
  <c r="H38" i="34" s="1"/>
  <c r="G29" i="34"/>
  <c r="F29" i="34"/>
  <c r="E29" i="34"/>
  <c r="D29" i="34"/>
  <c r="N29" i="34" s="1"/>
  <c r="O29" i="34" s="1"/>
  <c r="N28" i="34"/>
  <c r="O28" i="34"/>
  <c r="N27" i="34"/>
  <c r="O27" i="34" s="1"/>
  <c r="M26" i="34"/>
  <c r="L26" i="34"/>
  <c r="K26" i="34"/>
  <c r="J26" i="34"/>
  <c r="I26" i="34"/>
  <c r="H26" i="34"/>
  <c r="G26" i="34"/>
  <c r="F26" i="34"/>
  <c r="E26" i="34"/>
  <c r="N26" i="34" s="1"/>
  <c r="O26" i="34" s="1"/>
  <c r="D26" i="34"/>
  <c r="N25" i="34"/>
  <c r="O25" i="34"/>
  <c r="N24" i="34"/>
  <c r="O24" i="34" s="1"/>
  <c r="N23" i="34"/>
  <c r="O23" i="34" s="1"/>
  <c r="N22" i="34"/>
  <c r="O22" i="34"/>
  <c r="N21" i="34"/>
  <c r="O21" i="34"/>
  <c r="M20" i="34"/>
  <c r="L20" i="34"/>
  <c r="K20" i="34"/>
  <c r="J20" i="34"/>
  <c r="N20" i="34" s="1"/>
  <c r="O20" i="34" s="1"/>
  <c r="I20" i="34"/>
  <c r="H20" i="34"/>
  <c r="G20" i="34"/>
  <c r="F20" i="34"/>
  <c r="E20" i="34"/>
  <c r="D20" i="34"/>
  <c r="N19" i="34"/>
  <c r="O19" i="34"/>
  <c r="N18" i="34"/>
  <c r="O18" i="34" s="1"/>
  <c r="N17" i="34"/>
  <c r="O17" i="34"/>
  <c r="N16" i="34"/>
  <c r="O16" i="34"/>
  <c r="N15" i="34"/>
  <c r="O15" i="34" s="1"/>
  <c r="M14" i="34"/>
  <c r="L14" i="34"/>
  <c r="K14" i="34"/>
  <c r="J14" i="34"/>
  <c r="J38" i="34" s="1"/>
  <c r="I14" i="34"/>
  <c r="H14" i="34"/>
  <c r="G14" i="34"/>
  <c r="F14" i="34"/>
  <c r="E14" i="34"/>
  <c r="D14" i="34"/>
  <c r="N14" i="34" s="1"/>
  <c r="O14" i="34" s="1"/>
  <c r="N13" i="34"/>
  <c r="O13" i="34" s="1"/>
  <c r="N12" i="34"/>
  <c r="O12" i="34"/>
  <c r="M11" i="34"/>
  <c r="L11" i="34"/>
  <c r="K11" i="34"/>
  <c r="J11" i="34"/>
  <c r="I11" i="34"/>
  <c r="H11" i="34"/>
  <c r="G11" i="34"/>
  <c r="F11" i="34"/>
  <c r="E11" i="34"/>
  <c r="D11" i="34"/>
  <c r="N11" i="34" s="1"/>
  <c r="O11" i="34" s="1"/>
  <c r="N10" i="34"/>
  <c r="O10" i="34" s="1"/>
  <c r="N9" i="34"/>
  <c r="O9" i="34"/>
  <c r="N8" i="34"/>
  <c r="O8" i="34"/>
  <c r="N7" i="34"/>
  <c r="O7" i="34" s="1"/>
  <c r="N6" i="34"/>
  <c r="O6" i="34"/>
  <c r="M5" i="34"/>
  <c r="M38" i="34" s="1"/>
  <c r="L5" i="34"/>
  <c r="L38" i="34" s="1"/>
  <c r="K5" i="34"/>
  <c r="J5" i="34"/>
  <c r="I5" i="34"/>
  <c r="H5" i="34"/>
  <c r="G5" i="34"/>
  <c r="G38" i="34" s="1"/>
  <c r="F5" i="34"/>
  <c r="F38" i="34" s="1"/>
  <c r="E5" i="34"/>
  <c r="E38" i="34"/>
  <c r="D5" i="34"/>
  <c r="D38" i="34" s="1"/>
  <c r="N36" i="33"/>
  <c r="O36" i="33"/>
  <c r="N24" i="33"/>
  <c r="O24" i="33"/>
  <c r="N21" i="33"/>
  <c r="O21" i="33" s="1"/>
  <c r="N22" i="33"/>
  <c r="O22" i="33" s="1"/>
  <c r="N23" i="33"/>
  <c r="O23" i="33"/>
  <c r="N15" i="33"/>
  <c r="O15" i="33" s="1"/>
  <c r="N16" i="33"/>
  <c r="O16" i="33"/>
  <c r="N17" i="33"/>
  <c r="O17" i="33"/>
  <c r="N18" i="33"/>
  <c r="O18" i="33" s="1"/>
  <c r="N19" i="33"/>
  <c r="O19" i="33" s="1"/>
  <c r="E20" i="33"/>
  <c r="F20" i="33"/>
  <c r="G20" i="33"/>
  <c r="H20" i="33"/>
  <c r="I20" i="33"/>
  <c r="J20" i="33"/>
  <c r="K20" i="33"/>
  <c r="L20" i="33"/>
  <c r="M20" i="33"/>
  <c r="D20" i="33"/>
  <c r="N20" i="33" s="1"/>
  <c r="O20" i="33" s="1"/>
  <c r="E14" i="33"/>
  <c r="N14" i="33"/>
  <c r="O14" i="33"/>
  <c r="F14" i="33"/>
  <c r="G14" i="33"/>
  <c r="H14" i="33"/>
  <c r="I14" i="33"/>
  <c r="J14" i="33"/>
  <c r="K14" i="33"/>
  <c r="L14" i="33"/>
  <c r="M14" i="33"/>
  <c r="D14" i="33"/>
  <c r="E11" i="33"/>
  <c r="F11" i="33"/>
  <c r="G11" i="33"/>
  <c r="N11" i="33" s="1"/>
  <c r="O11" i="33" s="1"/>
  <c r="H11" i="33"/>
  <c r="I11" i="33"/>
  <c r="J11" i="33"/>
  <c r="K11" i="33"/>
  <c r="L11" i="33"/>
  <c r="M11" i="33"/>
  <c r="D11" i="33"/>
  <c r="E5" i="33"/>
  <c r="F5" i="33"/>
  <c r="F37" i="33" s="1"/>
  <c r="G5" i="33"/>
  <c r="G37" i="33" s="1"/>
  <c r="H5" i="33"/>
  <c r="I5" i="33"/>
  <c r="J5" i="33"/>
  <c r="K5" i="33"/>
  <c r="L5" i="33"/>
  <c r="M5" i="33"/>
  <c r="D5" i="33"/>
  <c r="N5" i="33" s="1"/>
  <c r="O5" i="33" s="1"/>
  <c r="E34" i="33"/>
  <c r="F34" i="33"/>
  <c r="G34" i="33"/>
  <c r="H34" i="33"/>
  <c r="N34" i="33" s="1"/>
  <c r="O34" i="33" s="1"/>
  <c r="I34" i="33"/>
  <c r="J34" i="33"/>
  <c r="K34" i="33"/>
  <c r="L34" i="33"/>
  <c r="M34" i="33"/>
  <c r="D34" i="33"/>
  <c r="N35" i="33"/>
  <c r="O35" i="33"/>
  <c r="N30" i="33"/>
  <c r="O30" i="33" s="1"/>
  <c r="N31" i="33"/>
  <c r="O31" i="33"/>
  <c r="N32" i="33"/>
  <c r="N33" i="33"/>
  <c r="O33" i="33" s="1"/>
  <c r="N29" i="33"/>
  <c r="O29" i="33"/>
  <c r="E28" i="33"/>
  <c r="F28" i="33"/>
  <c r="N28" i="33" s="1"/>
  <c r="O28" i="33" s="1"/>
  <c r="G28" i="33"/>
  <c r="H28" i="33"/>
  <c r="I28" i="33"/>
  <c r="J28" i="33"/>
  <c r="K28" i="33"/>
  <c r="L28" i="33"/>
  <c r="M28" i="33"/>
  <c r="D28" i="33"/>
  <c r="E25" i="33"/>
  <c r="F25" i="33"/>
  <c r="G25" i="33"/>
  <c r="H25" i="33"/>
  <c r="H37" i="33" s="1"/>
  <c r="I25" i="33"/>
  <c r="J25" i="33"/>
  <c r="J37" i="33" s="1"/>
  <c r="K25" i="33"/>
  <c r="L25" i="33"/>
  <c r="M25" i="33"/>
  <c r="D25" i="33"/>
  <c r="N25" i="33" s="1"/>
  <c r="O25" i="33" s="1"/>
  <c r="N26" i="33"/>
  <c r="O26" i="33" s="1"/>
  <c r="N27" i="33"/>
  <c r="O27" i="33"/>
  <c r="N13" i="33"/>
  <c r="O13" i="33" s="1"/>
  <c r="O32" i="33"/>
  <c r="N7" i="33"/>
  <c r="O7" i="33" s="1"/>
  <c r="N8" i="33"/>
  <c r="O8" i="33" s="1"/>
  <c r="N9" i="33"/>
  <c r="O9" i="33" s="1"/>
  <c r="N10" i="33"/>
  <c r="O10" i="33"/>
  <c r="N6" i="33"/>
  <c r="O6" i="33"/>
  <c r="N12" i="33"/>
  <c r="O12" i="33" s="1"/>
  <c r="G37" i="35"/>
  <c r="E37" i="35"/>
  <c r="I37" i="35"/>
  <c r="M37" i="35"/>
  <c r="M37" i="33"/>
  <c r="K37" i="33"/>
  <c r="L39" i="36"/>
  <c r="G39" i="36"/>
  <c r="I39" i="36"/>
  <c r="N14" i="36"/>
  <c r="O14" i="36" s="1"/>
  <c r="L37" i="37"/>
  <c r="N5" i="37"/>
  <c r="O5" i="37" s="1"/>
  <c r="E37" i="37"/>
  <c r="K37" i="37"/>
  <c r="N12" i="37"/>
  <c r="O12" i="37" s="1"/>
  <c r="N29" i="38"/>
  <c r="O29" i="38" s="1"/>
  <c r="N21" i="38"/>
  <c r="O21" i="38"/>
  <c r="N5" i="38"/>
  <c r="O5" i="38"/>
  <c r="L37" i="33"/>
  <c r="I37" i="33"/>
  <c r="N5" i="40"/>
  <c r="O5" i="40"/>
  <c r="F39" i="36"/>
  <c r="I38" i="34"/>
  <c r="N5" i="34"/>
  <c r="O5" i="34"/>
  <c r="E37" i="33"/>
  <c r="D37" i="33"/>
  <c r="N11" i="41"/>
  <c r="O11" i="41" s="1"/>
  <c r="N29" i="41"/>
  <c r="O29" i="41" s="1"/>
  <c r="N21" i="41"/>
  <c r="O21" i="41"/>
  <c r="E45" i="42"/>
  <c r="N29" i="42"/>
  <c r="O29" i="42"/>
  <c r="D45" i="42"/>
  <c r="N11" i="42"/>
  <c r="O11" i="42"/>
  <c r="G45" i="42"/>
  <c r="M45" i="42"/>
  <c r="K45" i="42"/>
  <c r="I45" i="42"/>
  <c r="N33" i="43"/>
  <c r="O33" i="43"/>
  <c r="N30" i="45"/>
  <c r="O30" i="45" s="1"/>
  <c r="O45" i="47" l="1"/>
  <c r="P45" i="47" s="1"/>
  <c r="N47" i="43"/>
  <c r="O47" i="43" s="1"/>
  <c r="N37" i="33"/>
  <c r="O37" i="33" s="1"/>
  <c r="N40" i="40"/>
  <c r="O40" i="40" s="1"/>
  <c r="O45" i="46"/>
  <c r="P45" i="46" s="1"/>
  <c r="N42" i="41"/>
  <c r="O42" i="41" s="1"/>
  <c r="N46" i="44"/>
  <c r="O46" i="44" s="1"/>
  <c r="N37" i="37"/>
  <c r="O37" i="37" s="1"/>
  <c r="N38" i="34"/>
  <c r="O38" i="34" s="1"/>
  <c r="N39" i="38"/>
  <c r="O39" i="38" s="1"/>
  <c r="N37" i="35"/>
  <c r="O37" i="35" s="1"/>
  <c r="J42" i="41"/>
  <c r="N11" i="45"/>
  <c r="O11" i="45" s="1"/>
  <c r="N25" i="44"/>
  <c r="O25" i="44" s="1"/>
  <c r="N43" i="42"/>
  <c r="O43" i="42" s="1"/>
  <c r="I37" i="37"/>
  <c r="N35" i="34"/>
  <c r="O35" i="34" s="1"/>
  <c r="O5" i="46"/>
  <c r="P5" i="46" s="1"/>
  <c r="N11" i="39"/>
  <c r="O11" i="39" s="1"/>
  <c r="L45" i="42"/>
  <c r="J45" i="42"/>
  <c r="N45" i="42" s="1"/>
  <c r="O45" i="42" s="1"/>
  <c r="N5" i="44"/>
  <c r="O5" i="44" s="1"/>
  <c r="N29" i="35"/>
  <c r="O29" i="35" s="1"/>
  <c r="D41" i="39"/>
  <c r="N41" i="39" s="1"/>
  <c r="O41" i="39" s="1"/>
  <c r="L44" i="45"/>
  <c r="N44" i="45" s="1"/>
  <c r="O44" i="45" s="1"/>
  <c r="H45" i="42"/>
  <c r="N10" i="37"/>
  <c r="O10" i="37" s="1"/>
  <c r="N5" i="43"/>
  <c r="O5" i="43" s="1"/>
</calcChain>
</file>

<file path=xl/sharedStrings.xml><?xml version="1.0" encoding="utf-8"?>
<sst xmlns="http://schemas.openxmlformats.org/spreadsheetml/2006/main" count="926" uniqueCount="143">
  <si>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</si>
  <si>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</si>
  <si>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</si>
  <si>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</si>
  <si>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</si>
  <si>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</si>
  <si>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</si>
  <si>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</si>
  <si>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</si>
  <si>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</si>
  <si>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</si>
  <si>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Discretionary Sales Surtaxes</t>
  </si>
  <si>
    <t>Communications Services Taxes</t>
  </si>
  <si>
    <t>Local Business Tax</t>
  </si>
  <si>
    <t>Permits, Fees, and Special Assessments</t>
  </si>
  <si>
    <t>Impact Fees - Residential - Physical Environment</t>
  </si>
  <si>
    <t>Intergovernmental Revenue</t>
  </si>
  <si>
    <t>Federal Grant - Other Federal Grants</t>
  </si>
  <si>
    <t>State Grant - Public Safety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</si>
  <si>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</si>
  <si>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</si>
  <si>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</si>
  <si>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</si>
  <si>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</si>
  <si>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</si>
  <si>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</si>
  <si>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</si>
  <si>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</si>
  <si>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</si>
  <si>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Administrative Service Fees</t>
  </si>
  <si>
    <t>Public Safety - Other Public Safety Charges and Fees</t>
  </si>
  <si>
    <t>Physical Environment - Cemetary</t>
  </si>
  <si>
    <t>Culture / Recreation - Other Culture / Recreation Charges</t>
  </si>
  <si>
    <t>Total - All Account Codes</t>
  </si>
  <si>
    <t>Local Fiscal Year Ended September 30, 2009</t>
  </si>
  <si>
    <t>Court-Ordered Judgments and Fines - As Decided by Traffic Court</t>
  </si>
  <si>
    <t>Other Judgments, Fines, and Forfeits</t>
  </si>
  <si>
    <t>Interest and Other Earnings - Interest</t>
  </si>
  <si>
    <t>Interest and Other Earnings - Net Increase (Decrease) in Fair Value of Investments</t>
  </si>
  <si>
    <t>Rents and Royalties</t>
  </si>
  <si>
    <t>Pension Fund Contributions</t>
  </si>
  <si>
    <t>Other Miscellaneous Revenues - Other</t>
  </si>
  <si>
    <t>Non-Operating - Inter-Fund Group Transfers In</t>
  </si>
  <si>
    <t>Proceeds of General Capital Asset Dispositions - Sales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</si>
  <si>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</si>
  <si>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</si>
  <si>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</si>
  <si>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</si>
  <si>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</si>
  <si>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</si>
  <si>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</si>
  <si>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Indian River Shores Revenues Reported by Account Code and Fund Type</t>
  </si>
  <si>
    <t>Local Fiscal Year Ended September 30, 2010</t>
  </si>
  <si>
    <t>State Grant - Transportation - Other Transportation</t>
  </si>
  <si>
    <t>Other Charges for Services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</si>
  <si>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</si>
  <si>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</si>
  <si>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</si>
  <si>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Impact Fees - Residential - Other</t>
  </si>
  <si>
    <t>Public Safety - Ambulance Fees</t>
  </si>
  <si>
    <t>2011 Municipal Population:</t>
  </si>
  <si>
    <t>Local Fiscal Year Ended September 30, 2012</t>
  </si>
  <si>
    <t>Local Option Taxes</t>
  </si>
  <si>
    <t>Federal Grant - Public Safety</t>
  </si>
  <si>
    <t>Grants from Other Local Units - Other</t>
  </si>
  <si>
    <t>Public Safety - Emergency Management Service Fees / Charges</t>
  </si>
  <si>
    <t>Disposition of Fixed Assets</t>
  </si>
  <si>
    <t>2012 Municipal Population:</t>
  </si>
  <si>
    <t>Local Fiscal Year Ended September 30, 2008</t>
  </si>
  <si>
    <t>Permits and Franchise Fees</t>
  </si>
  <si>
    <t>Federal Grant - Economic Environment</t>
  </si>
  <si>
    <t>General Gov't (Not Court-Related) - Recording Fees</t>
  </si>
  <si>
    <t>Public Safety - Law Enforcement Services</t>
  </si>
  <si>
    <t>Economic Environment - Other Economic Environment Charges</t>
  </si>
  <si>
    <t>Human Services - Other Human Services Charges</t>
  </si>
  <si>
    <t>Judgments and Fines - Other Court-Ordered</t>
  </si>
  <si>
    <t>Interest and Other Earnings - Gain or Loss on Sale of Investments</t>
  </si>
  <si>
    <t>Impact Fees - Physical Environment</t>
  </si>
  <si>
    <t>Proceeds of General Capital Asset Dispositions - Compensation for Loss</t>
  </si>
  <si>
    <t>2008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</si>
  <si>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</si>
  <si>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</si>
  <si>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</si>
  <si>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</si>
  <si>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Alcoholic Beverage License Tax</t>
  </si>
  <si>
    <t>State Shared Revenues - General Government - Other General Government</t>
  </si>
  <si>
    <t>General Government - Administrative Service Fees</t>
  </si>
  <si>
    <t>General Government - Other General Government Charges and Fees</t>
  </si>
  <si>
    <t>Culture / Recreation - Parks and Recreation</t>
  </si>
  <si>
    <t>Court-Ordered Judgments and Fines - Other Court-Ordered</t>
  </si>
  <si>
    <t>Sales - Disposition of Fixed Assets</t>
  </si>
  <si>
    <t>2013 Municipal Population:</t>
  </si>
  <si>
    <t>Local Fiscal Year Ended September 30, 2014</t>
  </si>
  <si>
    <t>State Shared Revenues - General Government - Local Government Half-Cent Sales Tax</t>
  </si>
  <si>
    <t>2014 Municipal Population:</t>
  </si>
  <si>
    <t>Local Fiscal Year Ended September 30, 2015</t>
  </si>
  <si>
    <t>Federal Grant - Transportation - Other Transportation</t>
  </si>
  <si>
    <t>2015 Municipal Population:</t>
  </si>
  <si>
    <t>Local Fiscal Year Ended September 30, 2016</t>
  </si>
  <si>
    <t>Interest and Other Earnings - Dividends</t>
  </si>
  <si>
    <t>Sales - Sale of Surplus Materials and Scrap</t>
  </si>
  <si>
    <t>2016 Municipal Population:</t>
  </si>
  <si>
    <t>Local Fiscal Year Ended September 30, 2017</t>
  </si>
  <si>
    <t>State Grant - Economic Environment</t>
  </si>
  <si>
    <t>Fines - Local Ordinance Violations</t>
  </si>
  <si>
    <t>Other Miscellaneous Revenues - Settlements</t>
  </si>
  <si>
    <t>2017 Municipal Population:</t>
  </si>
  <si>
    <t>Local Fiscal Year Ended September 30, 2018</t>
  </si>
  <si>
    <t>Other Permits, Fees, and Special Assessments</t>
  </si>
  <si>
    <t>Grants from Other Local Units - Public Safety</t>
  </si>
  <si>
    <t>Transportation - Other Transportation Charges</t>
  </si>
  <si>
    <t>2018 Municipal Population:</t>
  </si>
  <si>
    <t>Local Fiscal Year Ended September 30, 2019</t>
  </si>
  <si>
    <t>2019 Municipal Population:</t>
  </si>
  <si>
    <t>Local Fiscal Year Ended September 30, 2020</t>
  </si>
  <si>
    <t>Impact Fees - Residential - Transportation</t>
  </si>
  <si>
    <t>Other Financial Assistance - Federal Source</t>
  </si>
  <si>
    <t>Contributions and Donations from Private Sources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</si>
  <si>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</si>
  <si>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</si>
  <si>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</si>
  <si>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</si>
  <si>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</si>
  <si>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</si>
  <si>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Second Local Option Fuel Tax (1 to 5 Cents Local Option Fuel Tax) - Municipal Proceeds</t>
  </si>
  <si>
    <t>Local Government Infrastructure Surtax</t>
  </si>
  <si>
    <t>Local Communications Services Taxes</t>
  </si>
  <si>
    <t>Building Permits (Buildling Permit Fees)</t>
  </si>
  <si>
    <t>Stormwater Fee</t>
  </si>
  <si>
    <t>Intergovernmental Revenues</t>
  </si>
  <si>
    <t>Federal Grant - General Government</t>
  </si>
  <si>
    <t>Federal Grant - American Rescue Plan Act Funds</t>
  </si>
  <si>
    <t>State Shared Revenues - General Government - Municipal Revenue Sharing Program</t>
  </si>
  <si>
    <t>State Shared Revenues - General Government - Local Government Half-Cent Sales Tax Program</t>
  </si>
  <si>
    <t>Court-Ordered Judgments and Fines - Other</t>
  </si>
  <si>
    <t>2021 Municipal Population:</t>
  </si>
  <si>
    <t>Local Fiscal Year Ended September 30, 2022</t>
  </si>
  <si>
    <t>Other General Taxes</t>
  </si>
  <si>
    <t>Proceeds - Leases</t>
  </si>
  <si>
    <t>2022 Municipal Population:</t>
  </si>
  <si>
    <t>Local Fiscal Year Ended September 30, 2023</t>
  </si>
  <si>
    <t>2023 Municipal Population:</t>
  </si>
  <si>
    <t>Proceeds - Leases - Financial Agreements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</si>
</sst>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9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140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44</v>
      </c>
      <c r="B3" s="62"/>
      <c r="C3" s="63"/>
      <c r="D3" s="67" t="s">
        <v>22</v>
      </c>
      <c r="E3" s="68"/>
      <c r="F3" s="68"/>
      <c r="G3" s="68"/>
      <c r="H3" s="69"/>
      <c r="I3" s="67" t="s">
        <v>23</v>
      </c>
      <c r="J3" s="69"/>
      <c r="K3" s="67" t="s">
        <v>25</v>
      </c>
      <c r="L3" s="68"/>
      <c r="M3" s="69"/>
      <c r="N3" s="36"/>
      <c r="O3" s="37"/>
      <c r="P3" s="70" t="s">
        <v>120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45</v>
      </c>
      <c r="F4" s="34" t="s">
        <v>46</v>
      </c>
      <c r="G4" s="34" t="s">
        <v>47</v>
      </c>
      <c r="H4" s="34" t="s">
        <v>5</v>
      </c>
      <c r="I4" s="34" t="s">
        <v>6</v>
      </c>
      <c r="J4" s="35" t="s">
        <v>48</v>
      </c>
      <c r="K4" s="35" t="s">
        <v>7</v>
      </c>
      <c r="L4" s="35" t="s">
        <v>8</v>
      </c>
      <c r="M4" s="35" t="s">
        <v>121</v>
      </c>
      <c r="N4" s="35" t="s">
        <v>9</v>
      </c>
      <c r="O4" s="35" t="s">
        <v>122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123</v>
      </c>
      <c r="B5" s="26"/>
      <c r="C5" s="26"/>
      <c r="D5" s="27">
        <f t="shared" ref="D5:N5" si="0">SUM(D6:D10)</f>
        <v>6411166</v>
      </c>
      <c r="E5" s="27">
        <f t="shared" si="0"/>
        <v>77722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6488888</v>
      </c>
      <c r="P5" s="33">
        <f t="shared" ref="P5:P45" si="1">(O5/P$47)</f>
        <v>1438.1400709219859</v>
      </c>
      <c r="Q5" s="6"/>
    </row>
    <row r="6" spans="1:134">
      <c r="A6" s="12"/>
      <c r="B6" s="25">
        <v>311</v>
      </c>
      <c r="C6" s="20" t="s">
        <v>2</v>
      </c>
      <c r="D6" s="46">
        <v>5273679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5273679</v>
      </c>
      <c r="P6" s="47">
        <f t="shared" si="1"/>
        <v>1168.8118351063829</v>
      </c>
      <c r="Q6" s="9"/>
    </row>
    <row r="7" spans="1:134">
      <c r="A7" s="12"/>
      <c r="B7" s="25">
        <v>312.43</v>
      </c>
      <c r="C7" s="20" t="s">
        <v>124</v>
      </c>
      <c r="D7" s="46">
        <v>0</v>
      </c>
      <c r="E7" s="46">
        <v>77722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9" si="2">SUM(D7:N7)</f>
        <v>77722</v>
      </c>
      <c r="P7" s="47">
        <f t="shared" si="1"/>
        <v>17.225620567375888</v>
      </c>
      <c r="Q7" s="9"/>
    </row>
    <row r="8" spans="1:134">
      <c r="A8" s="12"/>
      <c r="B8" s="25">
        <v>315.2</v>
      </c>
      <c r="C8" s="20" t="s">
        <v>126</v>
      </c>
      <c r="D8" s="46">
        <v>323775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323775</v>
      </c>
      <c r="P8" s="47">
        <f t="shared" si="1"/>
        <v>71.758643617021278</v>
      </c>
      <c r="Q8" s="9"/>
    </row>
    <row r="9" spans="1:134">
      <c r="A9" s="12"/>
      <c r="B9" s="25">
        <v>316</v>
      </c>
      <c r="C9" s="20" t="s">
        <v>82</v>
      </c>
      <c r="D9" s="46">
        <v>8202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8202</v>
      </c>
      <c r="P9" s="47">
        <f t="shared" si="1"/>
        <v>1.8178191489361701</v>
      </c>
      <c r="Q9" s="9"/>
    </row>
    <row r="10" spans="1:134">
      <c r="A10" s="12"/>
      <c r="B10" s="25">
        <v>319.89999999999998</v>
      </c>
      <c r="C10" s="20" t="s">
        <v>137</v>
      </c>
      <c r="D10" s="46">
        <v>805510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>SUM(D10:N10)</f>
        <v>805510</v>
      </c>
      <c r="P10" s="47">
        <f t="shared" si="1"/>
        <v>178.52615248226951</v>
      </c>
      <c r="Q10" s="9"/>
    </row>
    <row r="11" spans="1:134" ht="15.75">
      <c r="A11" s="29" t="s">
        <v>14</v>
      </c>
      <c r="B11" s="30"/>
      <c r="C11" s="31"/>
      <c r="D11" s="32">
        <f t="shared" ref="D11:N11" si="3">SUM(D12:D14)</f>
        <v>7000</v>
      </c>
      <c r="E11" s="32">
        <f t="shared" si="3"/>
        <v>738254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>SUM(D11:N11)</f>
        <v>745254</v>
      </c>
      <c r="P11" s="45">
        <f t="shared" si="1"/>
        <v>165.1715425531915</v>
      </c>
      <c r="Q11" s="10"/>
    </row>
    <row r="12" spans="1:134">
      <c r="A12" s="12"/>
      <c r="B12" s="25">
        <v>322</v>
      </c>
      <c r="C12" s="20" t="s">
        <v>127</v>
      </c>
      <c r="D12" s="46">
        <v>0</v>
      </c>
      <c r="E12" s="46">
        <v>733348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733348</v>
      </c>
      <c r="P12" s="47">
        <f t="shared" si="1"/>
        <v>162.5328014184397</v>
      </c>
      <c r="Q12" s="9"/>
    </row>
    <row r="13" spans="1:134">
      <c r="A13" s="12"/>
      <c r="B13" s="25">
        <v>324.31</v>
      </c>
      <c r="C13" s="20" t="s">
        <v>115</v>
      </c>
      <c r="D13" s="46">
        <v>0</v>
      </c>
      <c r="E13" s="46">
        <v>4906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14" si="4">SUM(D13:N13)</f>
        <v>4906</v>
      </c>
      <c r="P13" s="47">
        <f t="shared" si="1"/>
        <v>1.0873226950354611</v>
      </c>
      <c r="Q13" s="9"/>
    </row>
    <row r="14" spans="1:134">
      <c r="A14" s="12"/>
      <c r="B14" s="25">
        <v>329.2</v>
      </c>
      <c r="C14" s="20" t="s">
        <v>128</v>
      </c>
      <c r="D14" s="46">
        <v>7000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7000</v>
      </c>
      <c r="P14" s="47">
        <f t="shared" si="1"/>
        <v>1.551418439716312</v>
      </c>
      <c r="Q14" s="9"/>
    </row>
    <row r="15" spans="1:134" ht="15.75">
      <c r="A15" s="29" t="s">
        <v>129</v>
      </c>
      <c r="B15" s="30"/>
      <c r="C15" s="31"/>
      <c r="D15" s="32">
        <f t="shared" ref="D15:N15" si="5">SUM(D16:D21)</f>
        <v>534366</v>
      </c>
      <c r="E15" s="32">
        <f t="shared" si="5"/>
        <v>737655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32">
        <f t="shared" si="5"/>
        <v>0</v>
      </c>
      <c r="O15" s="44">
        <f>SUM(D15:N15)</f>
        <v>1272021</v>
      </c>
      <c r="P15" s="45">
        <f t="shared" si="1"/>
        <v>281.91954787234044</v>
      </c>
      <c r="Q15" s="10"/>
    </row>
    <row r="16" spans="1:134">
      <c r="A16" s="12"/>
      <c r="B16" s="25">
        <v>331.2</v>
      </c>
      <c r="C16" s="20" t="s">
        <v>63</v>
      </c>
      <c r="D16" s="46">
        <v>11206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11206</v>
      </c>
      <c r="P16" s="47">
        <f t="shared" si="1"/>
        <v>2.4835992907801416</v>
      </c>
      <c r="Q16" s="9"/>
    </row>
    <row r="17" spans="1:17">
      <c r="A17" s="12"/>
      <c r="B17" s="25">
        <v>331.51</v>
      </c>
      <c r="C17" s="20" t="s">
        <v>131</v>
      </c>
      <c r="D17" s="46">
        <v>0</v>
      </c>
      <c r="E17" s="46">
        <v>701939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1" si="6">SUM(D17:N17)</f>
        <v>701939</v>
      </c>
      <c r="P17" s="47">
        <f t="shared" si="1"/>
        <v>155.57158687943263</v>
      </c>
      <c r="Q17" s="9"/>
    </row>
    <row r="18" spans="1:17">
      <c r="A18" s="12"/>
      <c r="B18" s="25">
        <v>334.5</v>
      </c>
      <c r="C18" s="20" t="s">
        <v>103</v>
      </c>
      <c r="D18" s="46">
        <v>2431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2431</v>
      </c>
      <c r="P18" s="47">
        <f t="shared" si="1"/>
        <v>0.53878546099290781</v>
      </c>
      <c r="Q18" s="9"/>
    </row>
    <row r="19" spans="1:17">
      <c r="A19" s="12"/>
      <c r="B19" s="25">
        <v>335.125</v>
      </c>
      <c r="C19" s="20" t="s">
        <v>132</v>
      </c>
      <c r="D19" s="46">
        <v>107446</v>
      </c>
      <c r="E19" s="46">
        <v>35716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143162</v>
      </c>
      <c r="P19" s="47">
        <f t="shared" si="1"/>
        <v>31.729166666666668</v>
      </c>
      <c r="Q19" s="9"/>
    </row>
    <row r="20" spans="1:17">
      <c r="A20" s="12"/>
      <c r="B20" s="25">
        <v>335.15</v>
      </c>
      <c r="C20" s="20" t="s">
        <v>84</v>
      </c>
      <c r="D20" s="46">
        <v>329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329</v>
      </c>
      <c r="P20" s="47">
        <f t="shared" si="1"/>
        <v>7.2916666666666671E-2</v>
      </c>
      <c r="Q20" s="9"/>
    </row>
    <row r="21" spans="1:17">
      <c r="A21" s="12"/>
      <c r="B21" s="25">
        <v>335.18</v>
      </c>
      <c r="C21" s="20" t="s">
        <v>133</v>
      </c>
      <c r="D21" s="46">
        <v>412954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412954</v>
      </c>
      <c r="P21" s="47">
        <f t="shared" si="1"/>
        <v>91.523492907801412</v>
      </c>
      <c r="Q21" s="9"/>
    </row>
    <row r="22" spans="1:17" ht="15.75">
      <c r="A22" s="29" t="s">
        <v>26</v>
      </c>
      <c r="B22" s="30"/>
      <c r="C22" s="31"/>
      <c r="D22" s="32">
        <f t="shared" ref="D22:N22" si="7">SUM(D23:D29)</f>
        <v>351588</v>
      </c>
      <c r="E22" s="32">
        <f t="shared" si="7"/>
        <v>26024</v>
      </c>
      <c r="F22" s="32">
        <f t="shared" si="7"/>
        <v>0</v>
      </c>
      <c r="G22" s="32">
        <f t="shared" si="7"/>
        <v>0</v>
      </c>
      <c r="H22" s="32">
        <f t="shared" si="7"/>
        <v>0</v>
      </c>
      <c r="I22" s="32">
        <f t="shared" si="7"/>
        <v>0</v>
      </c>
      <c r="J22" s="32">
        <f t="shared" si="7"/>
        <v>0</v>
      </c>
      <c r="K22" s="32">
        <f t="shared" si="7"/>
        <v>0</v>
      </c>
      <c r="L22" s="32">
        <f t="shared" si="7"/>
        <v>0</v>
      </c>
      <c r="M22" s="32">
        <f t="shared" si="7"/>
        <v>0</v>
      </c>
      <c r="N22" s="32">
        <f t="shared" si="7"/>
        <v>0</v>
      </c>
      <c r="O22" s="32">
        <f>SUM(D22:N22)</f>
        <v>377612</v>
      </c>
      <c r="P22" s="45">
        <f t="shared" si="1"/>
        <v>83.690602836879435</v>
      </c>
      <c r="Q22" s="10"/>
    </row>
    <row r="23" spans="1:17">
      <c r="A23" s="12"/>
      <c r="B23" s="25">
        <v>341.3</v>
      </c>
      <c r="C23" s="20" t="s">
        <v>86</v>
      </c>
      <c r="D23" s="46">
        <v>200</v>
      </c>
      <c r="E23" s="46">
        <v>21153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29" si="8">SUM(D23:N23)</f>
        <v>21353</v>
      </c>
      <c r="P23" s="47">
        <f t="shared" si="1"/>
        <v>4.7324911347517729</v>
      </c>
      <c r="Q23" s="9"/>
    </row>
    <row r="24" spans="1:17">
      <c r="A24" s="12"/>
      <c r="B24" s="25">
        <v>341.9</v>
      </c>
      <c r="C24" s="20" t="s">
        <v>87</v>
      </c>
      <c r="D24" s="46">
        <v>182130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8"/>
        <v>182130</v>
      </c>
      <c r="P24" s="47">
        <f t="shared" si="1"/>
        <v>40.365691489361701</v>
      </c>
      <c r="Q24" s="9"/>
    </row>
    <row r="25" spans="1:17">
      <c r="A25" s="12"/>
      <c r="B25" s="25">
        <v>342.1</v>
      </c>
      <c r="C25" s="20" t="s">
        <v>72</v>
      </c>
      <c r="D25" s="46">
        <v>25808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8"/>
        <v>25808</v>
      </c>
      <c r="P25" s="47">
        <f t="shared" si="1"/>
        <v>5.7198581560283692</v>
      </c>
      <c r="Q25" s="9"/>
    </row>
    <row r="26" spans="1:17">
      <c r="A26" s="12"/>
      <c r="B26" s="25">
        <v>342.6</v>
      </c>
      <c r="C26" s="20" t="s">
        <v>59</v>
      </c>
      <c r="D26" s="46">
        <v>141425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8"/>
        <v>141425</v>
      </c>
      <c r="P26" s="47">
        <f t="shared" si="1"/>
        <v>31.344193262411348</v>
      </c>
      <c r="Q26" s="9"/>
    </row>
    <row r="27" spans="1:17">
      <c r="A27" s="12"/>
      <c r="B27" s="25">
        <v>342.9</v>
      </c>
      <c r="C27" s="20" t="s">
        <v>30</v>
      </c>
      <c r="D27" s="46">
        <v>0</v>
      </c>
      <c r="E27" s="46">
        <v>95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8"/>
        <v>95</v>
      </c>
      <c r="P27" s="47">
        <f t="shared" si="1"/>
        <v>2.1054964539007091E-2</v>
      </c>
      <c r="Q27" s="9"/>
    </row>
    <row r="28" spans="1:17">
      <c r="A28" s="12"/>
      <c r="B28" s="25">
        <v>343.8</v>
      </c>
      <c r="C28" s="20" t="s">
        <v>31</v>
      </c>
      <c r="D28" s="46">
        <v>2025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8"/>
        <v>2025</v>
      </c>
      <c r="P28" s="47">
        <f t="shared" si="1"/>
        <v>0.44880319148936171</v>
      </c>
      <c r="Q28" s="9"/>
    </row>
    <row r="29" spans="1:17">
      <c r="A29" s="12"/>
      <c r="B29" s="25">
        <v>344.9</v>
      </c>
      <c r="C29" s="20" t="s">
        <v>110</v>
      </c>
      <c r="D29" s="46">
        <v>0</v>
      </c>
      <c r="E29" s="46">
        <v>4776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8"/>
        <v>4776</v>
      </c>
      <c r="P29" s="47">
        <f t="shared" si="1"/>
        <v>1.0585106382978724</v>
      </c>
      <c r="Q29" s="9"/>
    </row>
    <row r="30" spans="1:17" ht="15.75">
      <c r="A30" s="29" t="s">
        <v>27</v>
      </c>
      <c r="B30" s="30"/>
      <c r="C30" s="31"/>
      <c r="D30" s="32">
        <f t="shared" ref="D30:N30" si="9">SUM(D31:D33)</f>
        <v>3651</v>
      </c>
      <c r="E30" s="32">
        <f t="shared" si="9"/>
        <v>0</v>
      </c>
      <c r="F30" s="32">
        <f t="shared" si="9"/>
        <v>0</v>
      </c>
      <c r="G30" s="32">
        <f t="shared" si="9"/>
        <v>0</v>
      </c>
      <c r="H30" s="32">
        <f t="shared" si="9"/>
        <v>0</v>
      </c>
      <c r="I30" s="32">
        <f t="shared" si="9"/>
        <v>0</v>
      </c>
      <c r="J30" s="32">
        <f t="shared" si="9"/>
        <v>0</v>
      </c>
      <c r="K30" s="32">
        <f t="shared" si="9"/>
        <v>0</v>
      </c>
      <c r="L30" s="32">
        <f t="shared" si="9"/>
        <v>0</v>
      </c>
      <c r="M30" s="32">
        <f t="shared" si="9"/>
        <v>0</v>
      </c>
      <c r="N30" s="32">
        <f t="shared" si="9"/>
        <v>0</v>
      </c>
      <c r="O30" s="32">
        <f>SUM(D30:N30)</f>
        <v>3651</v>
      </c>
      <c r="P30" s="45">
        <f t="shared" si="1"/>
        <v>0.80917553191489366</v>
      </c>
      <c r="Q30" s="10"/>
    </row>
    <row r="31" spans="1:17">
      <c r="A31" s="13"/>
      <c r="B31" s="39">
        <v>351.5</v>
      </c>
      <c r="C31" s="21" t="s">
        <v>35</v>
      </c>
      <c r="D31" s="46">
        <v>2895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33" si="10">SUM(D31:N31)</f>
        <v>2895</v>
      </c>
      <c r="P31" s="47">
        <f t="shared" si="1"/>
        <v>0.6416223404255319</v>
      </c>
      <c r="Q31" s="9"/>
    </row>
    <row r="32" spans="1:17">
      <c r="A32" s="13"/>
      <c r="B32" s="39">
        <v>351.9</v>
      </c>
      <c r="C32" s="21" t="s">
        <v>134</v>
      </c>
      <c r="D32" s="46">
        <v>156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10"/>
        <v>156</v>
      </c>
      <c r="P32" s="47">
        <f t="shared" si="1"/>
        <v>3.4574468085106384E-2</v>
      </c>
      <c r="Q32" s="9"/>
    </row>
    <row r="33" spans="1:120">
      <c r="A33" s="13"/>
      <c r="B33" s="39">
        <v>354</v>
      </c>
      <c r="C33" s="21" t="s">
        <v>104</v>
      </c>
      <c r="D33" s="46">
        <v>600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0"/>
        <v>600</v>
      </c>
      <c r="P33" s="47">
        <f t="shared" si="1"/>
        <v>0.13297872340425532</v>
      </c>
      <c r="Q33" s="9"/>
    </row>
    <row r="34" spans="1:120" ht="15.75">
      <c r="A34" s="29" t="s">
        <v>3</v>
      </c>
      <c r="B34" s="30"/>
      <c r="C34" s="31"/>
      <c r="D34" s="32">
        <f t="shared" ref="D34:N34" si="11">SUM(D35:D42)</f>
        <v>544565</v>
      </c>
      <c r="E34" s="32">
        <f t="shared" si="11"/>
        <v>29436</v>
      </c>
      <c r="F34" s="32">
        <f t="shared" si="11"/>
        <v>0</v>
      </c>
      <c r="G34" s="32">
        <f t="shared" si="11"/>
        <v>0</v>
      </c>
      <c r="H34" s="32">
        <f t="shared" si="11"/>
        <v>0</v>
      </c>
      <c r="I34" s="32">
        <f t="shared" si="11"/>
        <v>0</v>
      </c>
      <c r="J34" s="32">
        <f t="shared" si="11"/>
        <v>0</v>
      </c>
      <c r="K34" s="32">
        <f t="shared" si="11"/>
        <v>2839574</v>
      </c>
      <c r="L34" s="32">
        <f t="shared" si="11"/>
        <v>0</v>
      </c>
      <c r="M34" s="32">
        <f t="shared" si="11"/>
        <v>0</v>
      </c>
      <c r="N34" s="32">
        <f t="shared" si="11"/>
        <v>0</v>
      </c>
      <c r="O34" s="32">
        <f>SUM(D34:N34)</f>
        <v>3413575</v>
      </c>
      <c r="P34" s="45">
        <f t="shared" si="1"/>
        <v>756.55474290780137</v>
      </c>
      <c r="Q34" s="10"/>
    </row>
    <row r="35" spans="1:120">
      <c r="A35" s="12"/>
      <c r="B35" s="25">
        <v>361.1</v>
      </c>
      <c r="C35" s="20" t="s">
        <v>37</v>
      </c>
      <c r="D35" s="46">
        <v>404545</v>
      </c>
      <c r="E35" s="46">
        <v>29436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119250</v>
      </c>
      <c r="L35" s="46">
        <v>0</v>
      </c>
      <c r="M35" s="46">
        <v>0</v>
      </c>
      <c r="N35" s="46">
        <v>0</v>
      </c>
      <c r="O35" s="46">
        <f>SUM(D35:N35)</f>
        <v>553231</v>
      </c>
      <c r="P35" s="47">
        <f t="shared" si="1"/>
        <v>122.61325354609929</v>
      </c>
      <c r="Q35" s="9"/>
    </row>
    <row r="36" spans="1:120">
      <c r="A36" s="12"/>
      <c r="B36" s="25">
        <v>361.2</v>
      </c>
      <c r="C36" s="20" t="s">
        <v>99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276703</v>
      </c>
      <c r="L36" s="46">
        <v>0</v>
      </c>
      <c r="M36" s="46">
        <v>0</v>
      </c>
      <c r="N36" s="46">
        <v>0</v>
      </c>
      <c r="O36" s="46">
        <f t="shared" ref="O36:O44" si="12">SUM(D36:N36)</f>
        <v>276703</v>
      </c>
      <c r="P36" s="47">
        <f t="shared" si="1"/>
        <v>61.3260195035461</v>
      </c>
      <c r="Q36" s="9"/>
    </row>
    <row r="37" spans="1:120">
      <c r="A37" s="12"/>
      <c r="B37" s="25">
        <v>361.3</v>
      </c>
      <c r="C37" s="20" t="s">
        <v>38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1615873</v>
      </c>
      <c r="L37" s="46">
        <v>0</v>
      </c>
      <c r="M37" s="46">
        <v>0</v>
      </c>
      <c r="N37" s="46">
        <v>0</v>
      </c>
      <c r="O37" s="46">
        <f t="shared" si="12"/>
        <v>1615873</v>
      </c>
      <c r="P37" s="47">
        <f t="shared" si="1"/>
        <v>358.12788120567376</v>
      </c>
      <c r="Q37" s="9"/>
    </row>
    <row r="38" spans="1:120">
      <c r="A38" s="12"/>
      <c r="B38" s="25">
        <v>362</v>
      </c>
      <c r="C38" s="20" t="s">
        <v>39</v>
      </c>
      <c r="D38" s="46">
        <v>61391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2"/>
        <v>61391</v>
      </c>
      <c r="P38" s="47">
        <f t="shared" si="1"/>
        <v>13.60616134751773</v>
      </c>
      <c r="Q38" s="9"/>
    </row>
    <row r="39" spans="1:120">
      <c r="A39" s="12"/>
      <c r="B39" s="25">
        <v>366</v>
      </c>
      <c r="C39" s="20" t="s">
        <v>117</v>
      </c>
      <c r="D39" s="46">
        <v>1419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2"/>
        <v>1419</v>
      </c>
      <c r="P39" s="47">
        <f t="shared" si="1"/>
        <v>0.31449468085106386</v>
      </c>
      <c r="Q39" s="9"/>
    </row>
    <row r="40" spans="1:120">
      <c r="A40" s="12"/>
      <c r="B40" s="25">
        <v>368</v>
      </c>
      <c r="C40" s="20" t="s">
        <v>40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822776</v>
      </c>
      <c r="L40" s="46">
        <v>0</v>
      </c>
      <c r="M40" s="46">
        <v>0</v>
      </c>
      <c r="N40" s="46">
        <v>0</v>
      </c>
      <c r="O40" s="46">
        <f t="shared" si="12"/>
        <v>822776</v>
      </c>
      <c r="P40" s="47">
        <f t="shared" si="1"/>
        <v>182.35283687943263</v>
      </c>
      <c r="Q40" s="9"/>
    </row>
    <row r="41" spans="1:120">
      <c r="A41" s="12"/>
      <c r="B41" s="25">
        <v>369.3</v>
      </c>
      <c r="C41" s="20" t="s">
        <v>105</v>
      </c>
      <c r="D41" s="46">
        <v>69710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69710</v>
      </c>
      <c r="P41" s="47">
        <f t="shared" si="1"/>
        <v>15.44991134751773</v>
      </c>
      <c r="Q41" s="9"/>
    </row>
    <row r="42" spans="1:120">
      <c r="A42" s="12"/>
      <c r="B42" s="25">
        <v>369.9</v>
      </c>
      <c r="C42" s="20" t="s">
        <v>41</v>
      </c>
      <c r="D42" s="46">
        <v>7500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4972</v>
      </c>
      <c r="L42" s="46">
        <v>0</v>
      </c>
      <c r="M42" s="46">
        <v>0</v>
      </c>
      <c r="N42" s="46">
        <v>0</v>
      </c>
      <c r="O42" s="46">
        <f t="shared" si="12"/>
        <v>12472</v>
      </c>
      <c r="P42" s="47">
        <f t="shared" si="1"/>
        <v>2.7641843971631204</v>
      </c>
      <c r="Q42" s="9"/>
    </row>
    <row r="43" spans="1:120" ht="15.75">
      <c r="A43" s="29" t="s">
        <v>28</v>
      </c>
      <c r="B43" s="30"/>
      <c r="C43" s="31"/>
      <c r="D43" s="32">
        <f t="shared" ref="D43:N43" si="13">SUM(D44:D44)</f>
        <v>45434</v>
      </c>
      <c r="E43" s="32">
        <f t="shared" si="13"/>
        <v>17857</v>
      </c>
      <c r="F43" s="32">
        <f t="shared" si="13"/>
        <v>0</v>
      </c>
      <c r="G43" s="32">
        <f t="shared" si="13"/>
        <v>0</v>
      </c>
      <c r="H43" s="32">
        <f t="shared" si="13"/>
        <v>0</v>
      </c>
      <c r="I43" s="32">
        <f t="shared" si="13"/>
        <v>0</v>
      </c>
      <c r="J43" s="32">
        <f t="shared" si="13"/>
        <v>0</v>
      </c>
      <c r="K43" s="32">
        <f t="shared" si="13"/>
        <v>0</v>
      </c>
      <c r="L43" s="32">
        <f t="shared" si="13"/>
        <v>0</v>
      </c>
      <c r="M43" s="32">
        <f t="shared" si="13"/>
        <v>0</v>
      </c>
      <c r="N43" s="32">
        <f t="shared" si="13"/>
        <v>0</v>
      </c>
      <c r="O43" s="32">
        <f t="shared" si="12"/>
        <v>63291</v>
      </c>
      <c r="P43" s="45">
        <f t="shared" si="1"/>
        <v>14.027260638297872</v>
      </c>
      <c r="Q43" s="9"/>
    </row>
    <row r="44" spans="1:120" ht="15.75" thickBot="1">
      <c r="A44" s="12"/>
      <c r="B44" s="25">
        <v>383.2</v>
      </c>
      <c r="C44" s="20" t="s">
        <v>138</v>
      </c>
      <c r="D44" s="46">
        <v>45434</v>
      </c>
      <c r="E44" s="46">
        <v>17857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2"/>
        <v>63291</v>
      </c>
      <c r="P44" s="47">
        <f t="shared" si="1"/>
        <v>14.027260638297872</v>
      </c>
      <c r="Q44" s="9"/>
    </row>
    <row r="45" spans="1:120" ht="16.5" thickBot="1">
      <c r="A45" s="14" t="s">
        <v>33</v>
      </c>
      <c r="B45" s="23"/>
      <c r="C45" s="22"/>
      <c r="D45" s="15">
        <f t="shared" ref="D45:N45" si="14">SUM(D5,D11,D15,D22,D30,D34,D43)</f>
        <v>7897770</v>
      </c>
      <c r="E45" s="15">
        <f t="shared" si="14"/>
        <v>1626948</v>
      </c>
      <c r="F45" s="15">
        <f t="shared" si="14"/>
        <v>0</v>
      </c>
      <c r="G45" s="15">
        <f t="shared" si="14"/>
        <v>0</v>
      </c>
      <c r="H45" s="15">
        <f t="shared" si="14"/>
        <v>0</v>
      </c>
      <c r="I45" s="15">
        <f t="shared" si="14"/>
        <v>0</v>
      </c>
      <c r="J45" s="15">
        <f t="shared" si="14"/>
        <v>0</v>
      </c>
      <c r="K45" s="15">
        <f t="shared" si="14"/>
        <v>2839574</v>
      </c>
      <c r="L45" s="15">
        <f t="shared" si="14"/>
        <v>0</v>
      </c>
      <c r="M45" s="15">
        <f t="shared" si="14"/>
        <v>0</v>
      </c>
      <c r="N45" s="15">
        <f t="shared" si="14"/>
        <v>0</v>
      </c>
      <c r="O45" s="15">
        <f>SUM(D45:N45)</f>
        <v>12364292</v>
      </c>
      <c r="P45" s="38">
        <f t="shared" si="1"/>
        <v>2740.3129432624114</v>
      </c>
      <c r="Q45" s="6"/>
      <c r="R45" s="2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</row>
    <row r="46" spans="1:120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9"/>
    </row>
    <row r="47" spans="1:120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42"/>
      <c r="M47" s="48" t="s">
        <v>141</v>
      </c>
      <c r="N47" s="48"/>
      <c r="O47" s="48"/>
      <c r="P47" s="43">
        <v>4512</v>
      </c>
    </row>
    <row r="48" spans="1:120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1"/>
    </row>
    <row r="49" spans="1:16" ht="15.75" customHeight="1" thickBot="1">
      <c r="A49" s="52" t="s">
        <v>56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4"/>
    </row>
  </sheetData>
  <mergeCells count="10">
    <mergeCell ref="M47:O47"/>
    <mergeCell ref="A48:P48"/>
    <mergeCell ref="A49:P4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44</v>
      </c>
      <c r="B3" s="62"/>
      <c r="C3" s="63"/>
      <c r="D3" s="67" t="s">
        <v>22</v>
      </c>
      <c r="E3" s="68"/>
      <c r="F3" s="68"/>
      <c r="G3" s="68"/>
      <c r="H3" s="69"/>
      <c r="I3" s="67" t="s">
        <v>23</v>
      </c>
      <c r="J3" s="69"/>
      <c r="K3" s="67" t="s">
        <v>25</v>
      </c>
      <c r="L3" s="69"/>
      <c r="M3" s="36"/>
      <c r="N3" s="37"/>
      <c r="O3" s="70" t="s">
        <v>49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45</v>
      </c>
      <c r="F4" s="34" t="s">
        <v>46</v>
      </c>
      <c r="G4" s="34" t="s">
        <v>47</v>
      </c>
      <c r="H4" s="34" t="s">
        <v>5</v>
      </c>
      <c r="I4" s="34" t="s">
        <v>6</v>
      </c>
      <c r="J4" s="35" t="s">
        <v>48</v>
      </c>
      <c r="K4" s="35" t="s">
        <v>7</v>
      </c>
      <c r="L4" s="35" t="s">
        <v>8</v>
      </c>
      <c r="M4" s="35" t="s">
        <v>9</v>
      </c>
      <c r="N4" s="35" t="s">
        <v>24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4890604</v>
      </c>
      <c r="E5" s="27">
        <f t="shared" si="0"/>
        <v>50702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4941306</v>
      </c>
      <c r="O5" s="33">
        <f t="shared" ref="O5:O41" si="2">(N5/O$43)</f>
        <v>1247.1746592629984</v>
      </c>
      <c r="P5" s="6"/>
    </row>
    <row r="6" spans="1:133">
      <c r="A6" s="12"/>
      <c r="B6" s="25">
        <v>311</v>
      </c>
      <c r="C6" s="20" t="s">
        <v>2</v>
      </c>
      <c r="D6" s="46">
        <v>3402531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3402531</v>
      </c>
      <c r="O6" s="47">
        <f t="shared" si="2"/>
        <v>858.79126703685006</v>
      </c>
      <c r="P6" s="9"/>
    </row>
    <row r="7" spans="1:133">
      <c r="A7" s="12"/>
      <c r="B7" s="25">
        <v>312.10000000000002</v>
      </c>
      <c r="C7" s="20" t="s">
        <v>62</v>
      </c>
      <c r="D7" s="46">
        <v>0</v>
      </c>
      <c r="E7" s="46">
        <v>50702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50702</v>
      </c>
      <c r="O7" s="47">
        <f t="shared" si="2"/>
        <v>12.797072185764765</v>
      </c>
      <c r="P7" s="9"/>
    </row>
    <row r="8" spans="1:133">
      <c r="A8" s="12"/>
      <c r="B8" s="25">
        <v>312.60000000000002</v>
      </c>
      <c r="C8" s="20" t="s">
        <v>11</v>
      </c>
      <c r="D8" s="46">
        <v>1200849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1200849</v>
      </c>
      <c r="O8" s="47">
        <f t="shared" si="2"/>
        <v>303.09162039374053</v>
      </c>
      <c r="P8" s="9"/>
    </row>
    <row r="9" spans="1:133">
      <c r="A9" s="12"/>
      <c r="B9" s="25">
        <v>315</v>
      </c>
      <c r="C9" s="20" t="s">
        <v>81</v>
      </c>
      <c r="D9" s="46">
        <v>275534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275534</v>
      </c>
      <c r="O9" s="47">
        <f t="shared" si="2"/>
        <v>69.544169611307424</v>
      </c>
      <c r="P9" s="9"/>
    </row>
    <row r="10" spans="1:133">
      <c r="A10" s="12"/>
      <c r="B10" s="25">
        <v>316</v>
      </c>
      <c r="C10" s="20" t="s">
        <v>82</v>
      </c>
      <c r="D10" s="46">
        <v>11690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11690</v>
      </c>
      <c r="O10" s="47">
        <f t="shared" si="2"/>
        <v>2.9505300353356891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SUM(D12:D13)</f>
        <v>0</v>
      </c>
      <c r="E11" s="32">
        <f t="shared" si="3"/>
        <v>441025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441025</v>
      </c>
      <c r="O11" s="45">
        <f t="shared" si="2"/>
        <v>111.31373043917213</v>
      </c>
      <c r="P11" s="10"/>
    </row>
    <row r="12" spans="1:133">
      <c r="A12" s="12"/>
      <c r="B12" s="25">
        <v>322</v>
      </c>
      <c r="C12" s="20" t="s">
        <v>0</v>
      </c>
      <c r="D12" s="46">
        <v>0</v>
      </c>
      <c r="E12" s="46">
        <v>436611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436611</v>
      </c>
      <c r="O12" s="47">
        <f t="shared" si="2"/>
        <v>110.19964664310955</v>
      </c>
      <c r="P12" s="9"/>
    </row>
    <row r="13" spans="1:133">
      <c r="A13" s="12"/>
      <c r="B13" s="25">
        <v>324.20999999999998</v>
      </c>
      <c r="C13" s="20" t="s">
        <v>15</v>
      </c>
      <c r="D13" s="46">
        <v>0</v>
      </c>
      <c r="E13" s="46">
        <v>4414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4414</v>
      </c>
      <c r="O13" s="47">
        <f t="shared" si="2"/>
        <v>1.1140837960625947</v>
      </c>
      <c r="P13" s="9"/>
    </row>
    <row r="14" spans="1:133" ht="15.75">
      <c r="A14" s="29" t="s">
        <v>16</v>
      </c>
      <c r="B14" s="30"/>
      <c r="C14" s="31"/>
      <c r="D14" s="32">
        <f t="shared" ref="D14:M14" si="4">SUM(D15:D21)</f>
        <v>344153</v>
      </c>
      <c r="E14" s="32">
        <f t="shared" si="4"/>
        <v>23165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367318</v>
      </c>
      <c r="O14" s="45">
        <f t="shared" si="2"/>
        <v>92.710247349823319</v>
      </c>
      <c r="P14" s="10"/>
    </row>
    <row r="15" spans="1:133">
      <c r="A15" s="12"/>
      <c r="B15" s="25">
        <v>331.2</v>
      </c>
      <c r="C15" s="20" t="s">
        <v>63</v>
      </c>
      <c r="D15" s="46">
        <v>1119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1119</v>
      </c>
      <c r="O15" s="47">
        <f t="shared" si="2"/>
        <v>0.28243311458859161</v>
      </c>
      <c r="P15" s="9"/>
    </row>
    <row r="16" spans="1:133">
      <c r="A16" s="12"/>
      <c r="B16" s="25">
        <v>334.2</v>
      </c>
      <c r="C16" s="20" t="s">
        <v>18</v>
      </c>
      <c r="D16" s="46">
        <v>16107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16107</v>
      </c>
      <c r="O16" s="47">
        <f t="shared" si="2"/>
        <v>4.0653710247349819</v>
      </c>
      <c r="P16" s="9"/>
    </row>
    <row r="17" spans="1:16">
      <c r="A17" s="12"/>
      <c r="B17" s="25">
        <v>334.49</v>
      </c>
      <c r="C17" s="20" t="s">
        <v>53</v>
      </c>
      <c r="D17" s="46">
        <v>0</v>
      </c>
      <c r="E17" s="46">
        <v>3114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3114</v>
      </c>
      <c r="O17" s="47">
        <f t="shared" si="2"/>
        <v>0.78596668349318521</v>
      </c>
      <c r="P17" s="9"/>
    </row>
    <row r="18" spans="1:16">
      <c r="A18" s="12"/>
      <c r="B18" s="25">
        <v>335.12</v>
      </c>
      <c r="C18" s="20" t="s">
        <v>83</v>
      </c>
      <c r="D18" s="46">
        <v>58475</v>
      </c>
      <c r="E18" s="46">
        <v>20051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78526</v>
      </c>
      <c r="O18" s="47">
        <f t="shared" si="2"/>
        <v>19.819787985865723</v>
      </c>
      <c r="P18" s="9"/>
    </row>
    <row r="19" spans="1:16">
      <c r="A19" s="12"/>
      <c r="B19" s="25">
        <v>335.15</v>
      </c>
      <c r="C19" s="20" t="s">
        <v>84</v>
      </c>
      <c r="D19" s="46">
        <v>329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329</v>
      </c>
      <c r="O19" s="47">
        <f t="shared" si="2"/>
        <v>8.3038869257950523E-2</v>
      </c>
      <c r="P19" s="9"/>
    </row>
    <row r="20" spans="1:16">
      <c r="A20" s="12"/>
      <c r="B20" s="25">
        <v>335.18</v>
      </c>
      <c r="C20" s="20" t="s">
        <v>93</v>
      </c>
      <c r="D20" s="46">
        <v>262123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262123</v>
      </c>
      <c r="O20" s="47">
        <f t="shared" si="2"/>
        <v>66.159262998485616</v>
      </c>
      <c r="P20" s="9"/>
    </row>
    <row r="21" spans="1:16">
      <c r="A21" s="12"/>
      <c r="B21" s="25">
        <v>337.9</v>
      </c>
      <c r="C21" s="20" t="s">
        <v>64</v>
      </c>
      <c r="D21" s="46">
        <v>6000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6000</v>
      </c>
      <c r="O21" s="47">
        <f t="shared" si="2"/>
        <v>1.5143866733972742</v>
      </c>
      <c r="P21" s="9"/>
    </row>
    <row r="22" spans="1:16" ht="15.75">
      <c r="A22" s="29" t="s">
        <v>26</v>
      </c>
      <c r="B22" s="30"/>
      <c r="C22" s="31"/>
      <c r="D22" s="32">
        <f t="shared" ref="D22:M22" si="5">SUM(D23:D29)</f>
        <v>335592</v>
      </c>
      <c r="E22" s="32">
        <f t="shared" si="5"/>
        <v>6592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342184</v>
      </c>
      <c r="O22" s="45">
        <f t="shared" si="2"/>
        <v>86.366481574962137</v>
      </c>
      <c r="P22" s="10"/>
    </row>
    <row r="23" spans="1:16">
      <c r="A23" s="12"/>
      <c r="B23" s="25">
        <v>341.3</v>
      </c>
      <c r="C23" s="20" t="s">
        <v>86</v>
      </c>
      <c r="D23" s="46">
        <v>0</v>
      </c>
      <c r="E23" s="46">
        <v>5245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5245</v>
      </c>
      <c r="O23" s="47">
        <f t="shared" si="2"/>
        <v>1.3238263503281171</v>
      </c>
      <c r="P23" s="9"/>
    </row>
    <row r="24" spans="1:16">
      <c r="A24" s="12"/>
      <c r="B24" s="25">
        <v>341.9</v>
      </c>
      <c r="C24" s="20" t="s">
        <v>87</v>
      </c>
      <c r="D24" s="46">
        <v>211053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211053</v>
      </c>
      <c r="O24" s="47">
        <f t="shared" si="2"/>
        <v>53.269308430085815</v>
      </c>
      <c r="P24" s="9"/>
    </row>
    <row r="25" spans="1:16">
      <c r="A25" s="12"/>
      <c r="B25" s="25">
        <v>342.1</v>
      </c>
      <c r="C25" s="20" t="s">
        <v>72</v>
      </c>
      <c r="D25" s="46">
        <v>10920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10920</v>
      </c>
      <c r="O25" s="47">
        <f t="shared" si="2"/>
        <v>2.7561837455830389</v>
      </c>
      <c r="P25" s="9"/>
    </row>
    <row r="26" spans="1:16">
      <c r="A26" s="12"/>
      <c r="B26" s="25">
        <v>342.6</v>
      </c>
      <c r="C26" s="20" t="s">
        <v>59</v>
      </c>
      <c r="D26" s="46">
        <v>105876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105876</v>
      </c>
      <c r="O26" s="47">
        <f t="shared" si="2"/>
        <v>26.722867238768298</v>
      </c>
      <c r="P26" s="9"/>
    </row>
    <row r="27" spans="1:16">
      <c r="A27" s="12"/>
      <c r="B27" s="25">
        <v>342.9</v>
      </c>
      <c r="C27" s="20" t="s">
        <v>30</v>
      </c>
      <c r="D27" s="46">
        <v>0</v>
      </c>
      <c r="E27" s="46">
        <v>1347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1347</v>
      </c>
      <c r="O27" s="47">
        <f t="shared" si="2"/>
        <v>0.33997980817768803</v>
      </c>
      <c r="P27" s="9"/>
    </row>
    <row r="28" spans="1:16">
      <c r="A28" s="12"/>
      <c r="B28" s="25">
        <v>343.8</v>
      </c>
      <c r="C28" s="20" t="s">
        <v>31</v>
      </c>
      <c r="D28" s="46">
        <v>3950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3950</v>
      </c>
      <c r="O28" s="47">
        <f t="shared" si="2"/>
        <v>0.99697122665320548</v>
      </c>
      <c r="P28" s="9"/>
    </row>
    <row r="29" spans="1:16">
      <c r="A29" s="12"/>
      <c r="B29" s="25">
        <v>347.2</v>
      </c>
      <c r="C29" s="20" t="s">
        <v>88</v>
      </c>
      <c r="D29" s="46">
        <v>3793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3793</v>
      </c>
      <c r="O29" s="47">
        <f t="shared" si="2"/>
        <v>0.95734477536597673</v>
      </c>
      <c r="P29" s="9"/>
    </row>
    <row r="30" spans="1:16" ht="15.75">
      <c r="A30" s="29" t="s">
        <v>27</v>
      </c>
      <c r="B30" s="30"/>
      <c r="C30" s="31"/>
      <c r="D30" s="32">
        <f t="shared" ref="D30:M30" si="7">SUM(D31:D33)</f>
        <v>4950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ref="N30:N41" si="8">SUM(D30:M30)</f>
        <v>4950</v>
      </c>
      <c r="O30" s="45">
        <f t="shared" si="2"/>
        <v>1.2493690055527511</v>
      </c>
      <c r="P30" s="10"/>
    </row>
    <row r="31" spans="1:16">
      <c r="A31" s="13"/>
      <c r="B31" s="39">
        <v>351.5</v>
      </c>
      <c r="C31" s="21" t="s">
        <v>35</v>
      </c>
      <c r="D31" s="46">
        <v>2737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2737</v>
      </c>
      <c r="O31" s="47">
        <f t="shared" si="2"/>
        <v>0.69081272084805656</v>
      </c>
      <c r="P31" s="9"/>
    </row>
    <row r="32" spans="1:16">
      <c r="A32" s="13"/>
      <c r="B32" s="39">
        <v>351.9</v>
      </c>
      <c r="C32" s="21" t="s">
        <v>89</v>
      </c>
      <c r="D32" s="46">
        <v>351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351</v>
      </c>
      <c r="O32" s="47">
        <f t="shared" si="2"/>
        <v>8.8591620393740536E-2</v>
      </c>
      <c r="P32" s="9"/>
    </row>
    <row r="33" spans="1:119">
      <c r="A33" s="13"/>
      <c r="B33" s="39">
        <v>359</v>
      </c>
      <c r="C33" s="21" t="s">
        <v>36</v>
      </c>
      <c r="D33" s="46">
        <v>1862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1862</v>
      </c>
      <c r="O33" s="47">
        <f t="shared" si="2"/>
        <v>0.46996466431095407</v>
      </c>
      <c r="P33" s="9"/>
    </row>
    <row r="34" spans="1:119" ht="15.75">
      <c r="A34" s="29" t="s">
        <v>3</v>
      </c>
      <c r="B34" s="30"/>
      <c r="C34" s="31"/>
      <c r="D34" s="32">
        <f t="shared" ref="D34:M34" si="9">SUM(D35:D40)</f>
        <v>104049</v>
      </c>
      <c r="E34" s="32">
        <f t="shared" si="9"/>
        <v>284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0</v>
      </c>
      <c r="J34" s="32">
        <f t="shared" si="9"/>
        <v>0</v>
      </c>
      <c r="K34" s="32">
        <f t="shared" si="9"/>
        <v>2563013</v>
      </c>
      <c r="L34" s="32">
        <f t="shared" si="9"/>
        <v>0</v>
      </c>
      <c r="M34" s="32">
        <f t="shared" si="9"/>
        <v>0</v>
      </c>
      <c r="N34" s="32">
        <f t="shared" si="8"/>
        <v>2667346</v>
      </c>
      <c r="O34" s="45">
        <f t="shared" si="2"/>
        <v>673.23220595658756</v>
      </c>
      <c r="P34" s="10"/>
    </row>
    <row r="35" spans="1:119">
      <c r="A35" s="12"/>
      <c r="B35" s="25">
        <v>361.1</v>
      </c>
      <c r="C35" s="20" t="s">
        <v>37</v>
      </c>
      <c r="D35" s="46">
        <v>16406</v>
      </c>
      <c r="E35" s="46">
        <v>5642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22048</v>
      </c>
      <c r="O35" s="47">
        <f t="shared" si="2"/>
        <v>5.5648662291771833</v>
      </c>
      <c r="P35" s="9"/>
    </row>
    <row r="36" spans="1:119">
      <c r="A36" s="12"/>
      <c r="B36" s="25">
        <v>361.3</v>
      </c>
      <c r="C36" s="20" t="s">
        <v>38</v>
      </c>
      <c r="D36" s="46">
        <v>0</v>
      </c>
      <c r="E36" s="46">
        <v>-5358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1348183</v>
      </c>
      <c r="L36" s="46">
        <v>0</v>
      </c>
      <c r="M36" s="46">
        <v>0</v>
      </c>
      <c r="N36" s="46">
        <f t="shared" si="8"/>
        <v>1342825</v>
      </c>
      <c r="O36" s="47">
        <f t="shared" si="2"/>
        <v>338.92604745078245</v>
      </c>
      <c r="P36" s="9"/>
    </row>
    <row r="37" spans="1:119">
      <c r="A37" s="12"/>
      <c r="B37" s="25">
        <v>362</v>
      </c>
      <c r="C37" s="20" t="s">
        <v>39</v>
      </c>
      <c r="D37" s="46">
        <v>30549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30549</v>
      </c>
      <c r="O37" s="47">
        <f t="shared" si="2"/>
        <v>7.7104997476022215</v>
      </c>
      <c r="P37" s="9"/>
    </row>
    <row r="38" spans="1:119">
      <c r="A38" s="12"/>
      <c r="B38" s="25">
        <v>364</v>
      </c>
      <c r="C38" s="20" t="s">
        <v>90</v>
      </c>
      <c r="D38" s="46">
        <v>56434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56434</v>
      </c>
      <c r="O38" s="47">
        <f t="shared" si="2"/>
        <v>14.243816254416961</v>
      </c>
      <c r="P38" s="9"/>
    </row>
    <row r="39" spans="1:119">
      <c r="A39" s="12"/>
      <c r="B39" s="25">
        <v>368</v>
      </c>
      <c r="C39" s="20" t="s">
        <v>40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1214830</v>
      </c>
      <c r="L39" s="46">
        <v>0</v>
      </c>
      <c r="M39" s="46">
        <v>0</v>
      </c>
      <c r="N39" s="46">
        <f t="shared" si="8"/>
        <v>1214830</v>
      </c>
      <c r="O39" s="47">
        <f t="shared" si="2"/>
        <v>306.62039374053506</v>
      </c>
      <c r="P39" s="9"/>
    </row>
    <row r="40" spans="1:119" ht="15.75" thickBot="1">
      <c r="A40" s="12"/>
      <c r="B40" s="25">
        <v>369.9</v>
      </c>
      <c r="C40" s="20" t="s">
        <v>41</v>
      </c>
      <c r="D40" s="46">
        <v>660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660</v>
      </c>
      <c r="O40" s="47">
        <f t="shared" si="2"/>
        <v>0.16658253407370016</v>
      </c>
      <c r="P40" s="9"/>
    </row>
    <row r="41" spans="1:119" ht="16.5" thickBot="1">
      <c r="A41" s="14" t="s">
        <v>33</v>
      </c>
      <c r="B41" s="23"/>
      <c r="C41" s="22"/>
      <c r="D41" s="15">
        <f>SUM(D5,D11,D14,D22,D30,D34)</f>
        <v>5679348</v>
      </c>
      <c r="E41" s="15">
        <f t="shared" ref="E41:M41" si="10">SUM(E5,E11,E14,E22,E30,E34)</f>
        <v>521768</v>
      </c>
      <c r="F41" s="15">
        <f t="shared" si="10"/>
        <v>0</v>
      </c>
      <c r="G41" s="15">
        <f t="shared" si="10"/>
        <v>0</v>
      </c>
      <c r="H41" s="15">
        <f t="shared" si="10"/>
        <v>0</v>
      </c>
      <c r="I41" s="15">
        <f t="shared" si="10"/>
        <v>0</v>
      </c>
      <c r="J41" s="15">
        <f t="shared" si="10"/>
        <v>0</v>
      </c>
      <c r="K41" s="15">
        <f t="shared" si="10"/>
        <v>2563013</v>
      </c>
      <c r="L41" s="15">
        <f t="shared" si="10"/>
        <v>0</v>
      </c>
      <c r="M41" s="15">
        <f t="shared" si="10"/>
        <v>0</v>
      </c>
      <c r="N41" s="15">
        <f t="shared" si="8"/>
        <v>8764129</v>
      </c>
      <c r="O41" s="38">
        <f t="shared" si="2"/>
        <v>2212.0466935890963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48" t="s">
        <v>94</v>
      </c>
      <c r="M43" s="48"/>
      <c r="N43" s="48"/>
      <c r="O43" s="43">
        <v>3962</v>
      </c>
    </row>
    <row r="44" spans="1:119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1"/>
    </row>
    <row r="45" spans="1:119" ht="15.75" customHeight="1" thickBot="1">
      <c r="A45" s="52" t="s">
        <v>56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4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44</v>
      </c>
      <c r="B3" s="62"/>
      <c r="C3" s="63"/>
      <c r="D3" s="67" t="s">
        <v>22</v>
      </c>
      <c r="E3" s="68"/>
      <c r="F3" s="68"/>
      <c r="G3" s="68"/>
      <c r="H3" s="69"/>
      <c r="I3" s="67" t="s">
        <v>23</v>
      </c>
      <c r="J3" s="69"/>
      <c r="K3" s="67" t="s">
        <v>25</v>
      </c>
      <c r="L3" s="69"/>
      <c r="M3" s="36"/>
      <c r="N3" s="37"/>
      <c r="O3" s="70" t="s">
        <v>49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45</v>
      </c>
      <c r="F4" s="34" t="s">
        <v>46</v>
      </c>
      <c r="G4" s="34" t="s">
        <v>47</v>
      </c>
      <c r="H4" s="34" t="s">
        <v>5</v>
      </c>
      <c r="I4" s="34" t="s">
        <v>6</v>
      </c>
      <c r="J4" s="35" t="s">
        <v>48</v>
      </c>
      <c r="K4" s="35" t="s">
        <v>7</v>
      </c>
      <c r="L4" s="35" t="s">
        <v>8</v>
      </c>
      <c r="M4" s="35" t="s">
        <v>9</v>
      </c>
      <c r="N4" s="35" t="s">
        <v>24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3830649</v>
      </c>
      <c r="E5" s="27">
        <f t="shared" si="0"/>
        <v>49372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3880021</v>
      </c>
      <c r="O5" s="33">
        <f t="shared" ref="O5:O39" si="2">(N5/O$41)</f>
        <v>984.77690355329946</v>
      </c>
      <c r="P5" s="6"/>
    </row>
    <row r="6" spans="1:133">
      <c r="A6" s="12"/>
      <c r="B6" s="25">
        <v>311</v>
      </c>
      <c r="C6" s="20" t="s">
        <v>2</v>
      </c>
      <c r="D6" s="46">
        <v>3360076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3360076</v>
      </c>
      <c r="O6" s="47">
        <f t="shared" si="2"/>
        <v>852.8111675126903</v>
      </c>
      <c r="P6" s="9"/>
    </row>
    <row r="7" spans="1:133">
      <c r="A7" s="12"/>
      <c r="B7" s="25">
        <v>312.10000000000002</v>
      </c>
      <c r="C7" s="20" t="s">
        <v>62</v>
      </c>
      <c r="D7" s="46">
        <v>0</v>
      </c>
      <c r="E7" s="46">
        <v>49372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49372</v>
      </c>
      <c r="O7" s="47">
        <f t="shared" si="2"/>
        <v>12.530964467005075</v>
      </c>
      <c r="P7" s="9"/>
    </row>
    <row r="8" spans="1:133">
      <c r="A8" s="12"/>
      <c r="B8" s="25">
        <v>312.60000000000002</v>
      </c>
      <c r="C8" s="20" t="s">
        <v>11</v>
      </c>
      <c r="D8" s="46">
        <v>165080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165080</v>
      </c>
      <c r="O8" s="47">
        <f t="shared" si="2"/>
        <v>41.898477157360404</v>
      </c>
      <c r="P8" s="9"/>
    </row>
    <row r="9" spans="1:133">
      <c r="A9" s="12"/>
      <c r="B9" s="25">
        <v>315</v>
      </c>
      <c r="C9" s="20" t="s">
        <v>81</v>
      </c>
      <c r="D9" s="46">
        <v>293375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293375</v>
      </c>
      <c r="O9" s="47">
        <f t="shared" si="2"/>
        <v>74.460659898477161</v>
      </c>
      <c r="P9" s="9"/>
    </row>
    <row r="10" spans="1:133">
      <c r="A10" s="12"/>
      <c r="B10" s="25">
        <v>316</v>
      </c>
      <c r="C10" s="20" t="s">
        <v>82</v>
      </c>
      <c r="D10" s="46">
        <v>12118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12118</v>
      </c>
      <c r="O10" s="47">
        <f t="shared" si="2"/>
        <v>3.0756345177664977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SUM(D12:D13)</f>
        <v>0</v>
      </c>
      <c r="E11" s="32">
        <f t="shared" si="3"/>
        <v>382023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382023</v>
      </c>
      <c r="O11" s="45">
        <f t="shared" si="2"/>
        <v>96.960152284263955</v>
      </c>
      <c r="P11" s="10"/>
    </row>
    <row r="12" spans="1:133">
      <c r="A12" s="12"/>
      <c r="B12" s="25">
        <v>322</v>
      </c>
      <c r="C12" s="20" t="s">
        <v>0</v>
      </c>
      <c r="D12" s="46">
        <v>0</v>
      </c>
      <c r="E12" s="46">
        <v>377562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377562</v>
      </c>
      <c r="O12" s="47">
        <f t="shared" si="2"/>
        <v>95.827918781725884</v>
      </c>
      <c r="P12" s="9"/>
    </row>
    <row r="13" spans="1:133">
      <c r="A13" s="12"/>
      <c r="B13" s="25">
        <v>324.20999999999998</v>
      </c>
      <c r="C13" s="20" t="s">
        <v>15</v>
      </c>
      <c r="D13" s="46">
        <v>0</v>
      </c>
      <c r="E13" s="46">
        <v>4461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4461</v>
      </c>
      <c r="O13" s="47">
        <f t="shared" si="2"/>
        <v>1.132233502538071</v>
      </c>
      <c r="P13" s="9"/>
    </row>
    <row r="14" spans="1:133" ht="15.75">
      <c r="A14" s="29" t="s">
        <v>16</v>
      </c>
      <c r="B14" s="30"/>
      <c r="C14" s="31"/>
      <c r="D14" s="32">
        <f t="shared" ref="D14:M14" si="4">SUM(D15:D20)</f>
        <v>310276</v>
      </c>
      <c r="E14" s="32">
        <f t="shared" si="4"/>
        <v>22489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332765</v>
      </c>
      <c r="O14" s="45">
        <f t="shared" si="2"/>
        <v>84.458121827411162</v>
      </c>
      <c r="P14" s="10"/>
    </row>
    <row r="15" spans="1:133">
      <c r="A15" s="12"/>
      <c r="B15" s="25">
        <v>331.2</v>
      </c>
      <c r="C15" s="20" t="s">
        <v>63</v>
      </c>
      <c r="D15" s="46">
        <v>995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995</v>
      </c>
      <c r="O15" s="47">
        <f t="shared" si="2"/>
        <v>0.25253807106598986</v>
      </c>
      <c r="P15" s="9"/>
    </row>
    <row r="16" spans="1:133">
      <c r="A16" s="12"/>
      <c r="B16" s="25">
        <v>334.49</v>
      </c>
      <c r="C16" s="20" t="s">
        <v>53</v>
      </c>
      <c r="D16" s="46">
        <v>0</v>
      </c>
      <c r="E16" s="46">
        <v>3024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3024</v>
      </c>
      <c r="O16" s="47">
        <f t="shared" si="2"/>
        <v>0.76751269035532999</v>
      </c>
      <c r="P16" s="9"/>
    </row>
    <row r="17" spans="1:16">
      <c r="A17" s="12"/>
      <c r="B17" s="25">
        <v>335.12</v>
      </c>
      <c r="C17" s="20" t="s">
        <v>83</v>
      </c>
      <c r="D17" s="46">
        <v>54286</v>
      </c>
      <c r="E17" s="46">
        <v>19465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73751</v>
      </c>
      <c r="O17" s="47">
        <f t="shared" si="2"/>
        <v>18.718527918781724</v>
      </c>
      <c r="P17" s="9"/>
    </row>
    <row r="18" spans="1:16">
      <c r="A18" s="12"/>
      <c r="B18" s="25">
        <v>335.15</v>
      </c>
      <c r="C18" s="20" t="s">
        <v>84</v>
      </c>
      <c r="D18" s="46">
        <v>249870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249870</v>
      </c>
      <c r="O18" s="47">
        <f t="shared" si="2"/>
        <v>63.418781725888323</v>
      </c>
      <c r="P18" s="9"/>
    </row>
    <row r="19" spans="1:16">
      <c r="A19" s="12"/>
      <c r="B19" s="25">
        <v>335.19</v>
      </c>
      <c r="C19" s="20" t="s">
        <v>85</v>
      </c>
      <c r="D19" s="46">
        <v>125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125</v>
      </c>
      <c r="O19" s="47">
        <f t="shared" si="2"/>
        <v>3.1725888324873094E-2</v>
      </c>
      <c r="P19" s="9"/>
    </row>
    <row r="20" spans="1:16">
      <c r="A20" s="12"/>
      <c r="B20" s="25">
        <v>337.9</v>
      </c>
      <c r="C20" s="20" t="s">
        <v>64</v>
      </c>
      <c r="D20" s="46">
        <v>5000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5000</v>
      </c>
      <c r="O20" s="47">
        <f t="shared" si="2"/>
        <v>1.2690355329949239</v>
      </c>
      <c r="P20" s="9"/>
    </row>
    <row r="21" spans="1:16" ht="15.75">
      <c r="A21" s="29" t="s">
        <v>26</v>
      </c>
      <c r="B21" s="30"/>
      <c r="C21" s="31"/>
      <c r="D21" s="32">
        <f t="shared" ref="D21:M21" si="5">SUM(D22:D28)</f>
        <v>350334</v>
      </c>
      <c r="E21" s="32">
        <f t="shared" si="5"/>
        <v>5738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1"/>
        <v>356072</v>
      </c>
      <c r="O21" s="45">
        <f t="shared" si="2"/>
        <v>90.373604060913706</v>
      </c>
      <c r="P21" s="10"/>
    </row>
    <row r="22" spans="1:16">
      <c r="A22" s="12"/>
      <c r="B22" s="25">
        <v>341.3</v>
      </c>
      <c r="C22" s="20" t="s">
        <v>86</v>
      </c>
      <c r="D22" s="46">
        <v>0</v>
      </c>
      <c r="E22" s="46">
        <v>5738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5738</v>
      </c>
      <c r="O22" s="47">
        <f t="shared" si="2"/>
        <v>1.4563451776649745</v>
      </c>
      <c r="P22" s="9"/>
    </row>
    <row r="23" spans="1:16">
      <c r="A23" s="12"/>
      <c r="B23" s="25">
        <v>341.9</v>
      </c>
      <c r="C23" s="20" t="s">
        <v>87</v>
      </c>
      <c r="D23" s="46">
        <v>207193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207193</v>
      </c>
      <c r="O23" s="47">
        <f t="shared" si="2"/>
        <v>52.587055837563454</v>
      </c>
      <c r="P23" s="9"/>
    </row>
    <row r="24" spans="1:16">
      <c r="A24" s="12"/>
      <c r="B24" s="25">
        <v>342.1</v>
      </c>
      <c r="C24" s="20" t="s">
        <v>72</v>
      </c>
      <c r="D24" s="46">
        <v>13163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13163</v>
      </c>
      <c r="O24" s="47">
        <f t="shared" si="2"/>
        <v>3.3408629441624367</v>
      </c>
      <c r="P24" s="9"/>
    </row>
    <row r="25" spans="1:16">
      <c r="A25" s="12"/>
      <c r="B25" s="25">
        <v>342.6</v>
      </c>
      <c r="C25" s="20" t="s">
        <v>59</v>
      </c>
      <c r="D25" s="46">
        <v>117653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117653</v>
      </c>
      <c r="O25" s="47">
        <f t="shared" si="2"/>
        <v>29.861167512690354</v>
      </c>
      <c r="P25" s="9"/>
    </row>
    <row r="26" spans="1:16">
      <c r="A26" s="12"/>
      <c r="B26" s="25">
        <v>342.9</v>
      </c>
      <c r="C26" s="20" t="s">
        <v>30</v>
      </c>
      <c r="D26" s="46">
        <v>2450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2450</v>
      </c>
      <c r="O26" s="47">
        <f t="shared" si="2"/>
        <v>0.62182741116751272</v>
      </c>
      <c r="P26" s="9"/>
    </row>
    <row r="27" spans="1:16">
      <c r="A27" s="12"/>
      <c r="B27" s="25">
        <v>343.8</v>
      </c>
      <c r="C27" s="20" t="s">
        <v>31</v>
      </c>
      <c r="D27" s="46">
        <v>6075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6075</v>
      </c>
      <c r="O27" s="47">
        <f t="shared" si="2"/>
        <v>1.5418781725888324</v>
      </c>
      <c r="P27" s="9"/>
    </row>
    <row r="28" spans="1:16">
      <c r="A28" s="12"/>
      <c r="B28" s="25">
        <v>347.2</v>
      </c>
      <c r="C28" s="20" t="s">
        <v>88</v>
      </c>
      <c r="D28" s="46">
        <v>3800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3800</v>
      </c>
      <c r="O28" s="47">
        <f t="shared" si="2"/>
        <v>0.96446700507614214</v>
      </c>
      <c r="P28" s="9"/>
    </row>
    <row r="29" spans="1:16" ht="15.75">
      <c r="A29" s="29" t="s">
        <v>27</v>
      </c>
      <c r="B29" s="30"/>
      <c r="C29" s="31"/>
      <c r="D29" s="32">
        <f t="shared" ref="D29:M29" si="7">SUM(D30:D31)</f>
        <v>3413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ref="N29:N39" si="8">SUM(D29:M29)</f>
        <v>3413</v>
      </c>
      <c r="O29" s="45">
        <f t="shared" si="2"/>
        <v>0.86624365482233501</v>
      </c>
      <c r="P29" s="10"/>
    </row>
    <row r="30" spans="1:16">
      <c r="A30" s="13"/>
      <c r="B30" s="39">
        <v>351.5</v>
      </c>
      <c r="C30" s="21" t="s">
        <v>35</v>
      </c>
      <c r="D30" s="46">
        <v>3067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3067</v>
      </c>
      <c r="O30" s="47">
        <f t="shared" si="2"/>
        <v>0.77842639593908625</v>
      </c>
      <c r="P30" s="9"/>
    </row>
    <row r="31" spans="1:16">
      <c r="A31" s="13"/>
      <c r="B31" s="39">
        <v>351.9</v>
      </c>
      <c r="C31" s="21" t="s">
        <v>89</v>
      </c>
      <c r="D31" s="46">
        <v>346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346</v>
      </c>
      <c r="O31" s="47">
        <f t="shared" si="2"/>
        <v>8.7817258883248733E-2</v>
      </c>
      <c r="P31" s="9"/>
    </row>
    <row r="32" spans="1:16" ht="15.75">
      <c r="A32" s="29" t="s">
        <v>3</v>
      </c>
      <c r="B32" s="30"/>
      <c r="C32" s="31"/>
      <c r="D32" s="32">
        <f t="shared" ref="D32:M32" si="9">SUM(D33:D38)</f>
        <v>48329</v>
      </c>
      <c r="E32" s="32">
        <f t="shared" si="9"/>
        <v>25314</v>
      </c>
      <c r="F32" s="32">
        <f t="shared" si="9"/>
        <v>0</v>
      </c>
      <c r="G32" s="32">
        <f t="shared" si="9"/>
        <v>0</v>
      </c>
      <c r="H32" s="32">
        <f t="shared" si="9"/>
        <v>0</v>
      </c>
      <c r="I32" s="32">
        <f t="shared" si="9"/>
        <v>0</v>
      </c>
      <c r="J32" s="32">
        <f t="shared" si="9"/>
        <v>0</v>
      </c>
      <c r="K32" s="32">
        <f t="shared" si="9"/>
        <v>2262930</v>
      </c>
      <c r="L32" s="32">
        <f t="shared" si="9"/>
        <v>0</v>
      </c>
      <c r="M32" s="32">
        <f t="shared" si="9"/>
        <v>0</v>
      </c>
      <c r="N32" s="32">
        <f t="shared" si="8"/>
        <v>2336573</v>
      </c>
      <c r="O32" s="45">
        <f t="shared" si="2"/>
        <v>593.03883248730961</v>
      </c>
      <c r="P32" s="10"/>
    </row>
    <row r="33" spans="1:119">
      <c r="A33" s="12"/>
      <c r="B33" s="25">
        <v>361.1</v>
      </c>
      <c r="C33" s="20" t="s">
        <v>37</v>
      </c>
      <c r="D33" s="46">
        <v>15645</v>
      </c>
      <c r="E33" s="46">
        <v>4215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19860</v>
      </c>
      <c r="O33" s="47">
        <f t="shared" si="2"/>
        <v>5.0406091370558377</v>
      </c>
      <c r="P33" s="9"/>
    </row>
    <row r="34" spans="1:119">
      <c r="A34" s="12"/>
      <c r="B34" s="25">
        <v>361.3</v>
      </c>
      <c r="C34" s="20" t="s">
        <v>38</v>
      </c>
      <c r="D34" s="46">
        <v>0</v>
      </c>
      <c r="E34" s="46">
        <v>9862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1003065</v>
      </c>
      <c r="L34" s="46">
        <v>0</v>
      </c>
      <c r="M34" s="46">
        <v>0</v>
      </c>
      <c r="N34" s="46">
        <f t="shared" si="8"/>
        <v>1012927</v>
      </c>
      <c r="O34" s="47">
        <f t="shared" si="2"/>
        <v>257.08807106598982</v>
      </c>
      <c r="P34" s="9"/>
    </row>
    <row r="35" spans="1:119">
      <c r="A35" s="12"/>
      <c r="B35" s="25">
        <v>362</v>
      </c>
      <c r="C35" s="20" t="s">
        <v>39</v>
      </c>
      <c r="D35" s="46">
        <v>29423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29423</v>
      </c>
      <c r="O35" s="47">
        <f t="shared" si="2"/>
        <v>7.4677664974619287</v>
      </c>
      <c r="P35" s="9"/>
    </row>
    <row r="36" spans="1:119">
      <c r="A36" s="12"/>
      <c r="B36" s="25">
        <v>364</v>
      </c>
      <c r="C36" s="20" t="s">
        <v>90</v>
      </c>
      <c r="D36" s="46">
        <v>2200</v>
      </c>
      <c r="E36" s="46">
        <v>10000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12200</v>
      </c>
      <c r="O36" s="47">
        <f t="shared" si="2"/>
        <v>3.0964467005076144</v>
      </c>
      <c r="P36" s="9"/>
    </row>
    <row r="37" spans="1:119">
      <c r="A37" s="12"/>
      <c r="B37" s="25">
        <v>368</v>
      </c>
      <c r="C37" s="20" t="s">
        <v>40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1259865</v>
      </c>
      <c r="L37" s="46">
        <v>0</v>
      </c>
      <c r="M37" s="46">
        <v>0</v>
      </c>
      <c r="N37" s="46">
        <f t="shared" si="8"/>
        <v>1259865</v>
      </c>
      <c r="O37" s="47">
        <f t="shared" si="2"/>
        <v>319.76269035532994</v>
      </c>
      <c r="P37" s="9"/>
    </row>
    <row r="38" spans="1:119" ht="15.75" thickBot="1">
      <c r="A38" s="12"/>
      <c r="B38" s="25">
        <v>369.9</v>
      </c>
      <c r="C38" s="20" t="s">
        <v>41</v>
      </c>
      <c r="D38" s="46">
        <v>1061</v>
      </c>
      <c r="E38" s="46">
        <v>1237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2298</v>
      </c>
      <c r="O38" s="47">
        <f t="shared" si="2"/>
        <v>0.58324873096446705</v>
      </c>
      <c r="P38" s="9"/>
    </row>
    <row r="39" spans="1:119" ht="16.5" thickBot="1">
      <c r="A39" s="14" t="s">
        <v>33</v>
      </c>
      <c r="B39" s="23"/>
      <c r="C39" s="22"/>
      <c r="D39" s="15">
        <f>SUM(D5,D11,D14,D21,D29,D32)</f>
        <v>4543001</v>
      </c>
      <c r="E39" s="15">
        <f t="shared" ref="E39:M39" si="10">SUM(E5,E11,E14,E21,E29,E32)</f>
        <v>484936</v>
      </c>
      <c r="F39" s="15">
        <f t="shared" si="10"/>
        <v>0</v>
      </c>
      <c r="G39" s="15">
        <f t="shared" si="10"/>
        <v>0</v>
      </c>
      <c r="H39" s="15">
        <f t="shared" si="10"/>
        <v>0</v>
      </c>
      <c r="I39" s="15">
        <f t="shared" si="10"/>
        <v>0</v>
      </c>
      <c r="J39" s="15">
        <f t="shared" si="10"/>
        <v>0</v>
      </c>
      <c r="K39" s="15">
        <f t="shared" si="10"/>
        <v>2262930</v>
      </c>
      <c r="L39" s="15">
        <f t="shared" si="10"/>
        <v>0</v>
      </c>
      <c r="M39" s="15">
        <f t="shared" si="10"/>
        <v>0</v>
      </c>
      <c r="N39" s="15">
        <f t="shared" si="8"/>
        <v>7290867</v>
      </c>
      <c r="O39" s="38">
        <f t="shared" si="2"/>
        <v>1850.4738578680203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8" t="s">
        <v>91</v>
      </c>
      <c r="M41" s="48"/>
      <c r="N41" s="48"/>
      <c r="O41" s="43">
        <v>3940</v>
      </c>
    </row>
    <row r="42" spans="1:119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1"/>
    </row>
    <row r="43" spans="1:119" ht="15.75" customHeight="1" thickBot="1">
      <c r="A43" s="52" t="s">
        <v>56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4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44</v>
      </c>
      <c r="B3" s="62"/>
      <c r="C3" s="63"/>
      <c r="D3" s="67" t="s">
        <v>22</v>
      </c>
      <c r="E3" s="68"/>
      <c r="F3" s="68"/>
      <c r="G3" s="68"/>
      <c r="H3" s="69"/>
      <c r="I3" s="67" t="s">
        <v>23</v>
      </c>
      <c r="J3" s="69"/>
      <c r="K3" s="67" t="s">
        <v>25</v>
      </c>
      <c r="L3" s="69"/>
      <c r="M3" s="36"/>
      <c r="N3" s="37"/>
      <c r="O3" s="70" t="s">
        <v>49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45</v>
      </c>
      <c r="F4" s="34" t="s">
        <v>46</v>
      </c>
      <c r="G4" s="34" t="s">
        <v>47</v>
      </c>
      <c r="H4" s="34" t="s">
        <v>5</v>
      </c>
      <c r="I4" s="34" t="s">
        <v>6</v>
      </c>
      <c r="J4" s="35" t="s">
        <v>48</v>
      </c>
      <c r="K4" s="35" t="s">
        <v>7</v>
      </c>
      <c r="L4" s="35" t="s">
        <v>8</v>
      </c>
      <c r="M4" s="35" t="s">
        <v>9</v>
      </c>
      <c r="N4" s="35" t="s">
        <v>24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4034382</v>
      </c>
      <c r="E5" s="27">
        <f t="shared" si="0"/>
        <v>47350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9" si="1">SUM(D5:M5)</f>
        <v>4081732</v>
      </c>
      <c r="O5" s="33">
        <f t="shared" ref="O5:O39" si="2">(N5/O$41)</f>
        <v>1037.0254065040651</v>
      </c>
      <c r="P5" s="6"/>
    </row>
    <row r="6" spans="1:133">
      <c r="A6" s="12"/>
      <c r="B6" s="25">
        <v>311</v>
      </c>
      <c r="C6" s="20" t="s">
        <v>2</v>
      </c>
      <c r="D6" s="46">
        <v>3488161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3488161</v>
      </c>
      <c r="O6" s="47">
        <f t="shared" si="2"/>
        <v>886.2197662601626</v>
      </c>
      <c r="P6" s="9"/>
    </row>
    <row r="7" spans="1:133">
      <c r="A7" s="12"/>
      <c r="B7" s="25">
        <v>312.10000000000002</v>
      </c>
      <c r="C7" s="20" t="s">
        <v>62</v>
      </c>
      <c r="D7" s="46">
        <v>0</v>
      </c>
      <c r="E7" s="46">
        <v>47350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47350</v>
      </c>
      <c r="O7" s="47">
        <f t="shared" si="2"/>
        <v>12.029979674796747</v>
      </c>
      <c r="P7" s="9"/>
    </row>
    <row r="8" spans="1:133">
      <c r="A8" s="12"/>
      <c r="B8" s="25">
        <v>312.60000000000002</v>
      </c>
      <c r="C8" s="20" t="s">
        <v>11</v>
      </c>
      <c r="D8" s="46">
        <v>255910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255910</v>
      </c>
      <c r="O8" s="47">
        <f t="shared" si="2"/>
        <v>65.017784552845526</v>
      </c>
      <c r="P8" s="9"/>
    </row>
    <row r="9" spans="1:133">
      <c r="A9" s="12"/>
      <c r="B9" s="25">
        <v>315</v>
      </c>
      <c r="C9" s="20" t="s">
        <v>12</v>
      </c>
      <c r="D9" s="46">
        <v>278805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278805</v>
      </c>
      <c r="O9" s="47">
        <f t="shared" si="2"/>
        <v>70.834603658536579</v>
      </c>
      <c r="P9" s="9"/>
    </row>
    <row r="10" spans="1:133">
      <c r="A10" s="12"/>
      <c r="B10" s="25">
        <v>316</v>
      </c>
      <c r="C10" s="20" t="s">
        <v>13</v>
      </c>
      <c r="D10" s="46">
        <v>11506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11506</v>
      </c>
      <c r="O10" s="47">
        <f t="shared" si="2"/>
        <v>2.9232723577235773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SUM(D12:D13)</f>
        <v>0</v>
      </c>
      <c r="E11" s="32">
        <f t="shared" si="3"/>
        <v>291181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291181</v>
      </c>
      <c r="O11" s="45">
        <f t="shared" si="2"/>
        <v>73.978912601626021</v>
      </c>
      <c r="P11" s="10"/>
    </row>
    <row r="12" spans="1:133">
      <c r="A12" s="12"/>
      <c r="B12" s="25">
        <v>322</v>
      </c>
      <c r="C12" s="20" t="s">
        <v>0</v>
      </c>
      <c r="D12" s="46">
        <v>0</v>
      </c>
      <c r="E12" s="46">
        <v>289843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289843</v>
      </c>
      <c r="O12" s="47">
        <f t="shared" si="2"/>
        <v>73.638973577235774</v>
      </c>
      <c r="P12" s="9"/>
    </row>
    <row r="13" spans="1:133">
      <c r="A13" s="12"/>
      <c r="B13" s="25">
        <v>324.20999999999998</v>
      </c>
      <c r="C13" s="20" t="s">
        <v>15</v>
      </c>
      <c r="D13" s="46">
        <v>0</v>
      </c>
      <c r="E13" s="46">
        <v>1338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1338</v>
      </c>
      <c r="O13" s="47">
        <f t="shared" si="2"/>
        <v>0.33993902439024393</v>
      </c>
      <c r="P13" s="9"/>
    </row>
    <row r="14" spans="1:133" ht="15.75">
      <c r="A14" s="29" t="s">
        <v>16</v>
      </c>
      <c r="B14" s="30"/>
      <c r="C14" s="31"/>
      <c r="D14" s="32">
        <f t="shared" ref="D14:M14" si="4">SUM(D15:D21)</f>
        <v>301895</v>
      </c>
      <c r="E14" s="32">
        <f t="shared" si="4"/>
        <v>21426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323321</v>
      </c>
      <c r="O14" s="45">
        <f t="shared" si="2"/>
        <v>82.144563008130078</v>
      </c>
      <c r="P14" s="10"/>
    </row>
    <row r="15" spans="1:133">
      <c r="A15" s="12"/>
      <c r="B15" s="25">
        <v>331.2</v>
      </c>
      <c r="C15" s="20" t="s">
        <v>63</v>
      </c>
      <c r="D15" s="46">
        <v>5481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5481</v>
      </c>
      <c r="O15" s="47">
        <f t="shared" si="2"/>
        <v>1.3925304878048781</v>
      </c>
      <c r="P15" s="9"/>
    </row>
    <row r="16" spans="1:133">
      <c r="A16" s="12"/>
      <c r="B16" s="25">
        <v>334.2</v>
      </c>
      <c r="C16" s="20" t="s">
        <v>18</v>
      </c>
      <c r="D16" s="46">
        <v>1000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1000</v>
      </c>
      <c r="O16" s="47">
        <f t="shared" si="2"/>
        <v>0.25406504065040653</v>
      </c>
      <c r="P16" s="9"/>
    </row>
    <row r="17" spans="1:16">
      <c r="A17" s="12"/>
      <c r="B17" s="25">
        <v>334.49</v>
      </c>
      <c r="C17" s="20" t="s">
        <v>53</v>
      </c>
      <c r="D17" s="46">
        <v>0</v>
      </c>
      <c r="E17" s="46">
        <v>2985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2985</v>
      </c>
      <c r="O17" s="47">
        <f t="shared" si="2"/>
        <v>0.75838414634146345</v>
      </c>
      <c r="P17" s="9"/>
    </row>
    <row r="18" spans="1:16">
      <c r="A18" s="12"/>
      <c r="B18" s="25">
        <v>335.12</v>
      </c>
      <c r="C18" s="20" t="s">
        <v>19</v>
      </c>
      <c r="D18" s="46">
        <v>48057</v>
      </c>
      <c r="E18" s="46">
        <v>18441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66498</v>
      </c>
      <c r="O18" s="47">
        <f t="shared" si="2"/>
        <v>16.894817073170731</v>
      </c>
      <c r="P18" s="9"/>
    </row>
    <row r="19" spans="1:16">
      <c r="A19" s="12"/>
      <c r="B19" s="25">
        <v>335.15</v>
      </c>
      <c r="C19" s="20" t="s">
        <v>20</v>
      </c>
      <c r="D19" s="46">
        <v>329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329</v>
      </c>
      <c r="O19" s="47">
        <f t="shared" si="2"/>
        <v>8.358739837398374E-2</v>
      </c>
      <c r="P19" s="9"/>
    </row>
    <row r="20" spans="1:16">
      <c r="A20" s="12"/>
      <c r="B20" s="25">
        <v>335.18</v>
      </c>
      <c r="C20" s="20" t="s">
        <v>21</v>
      </c>
      <c r="D20" s="46">
        <v>237028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237028</v>
      </c>
      <c r="O20" s="47">
        <f t="shared" si="2"/>
        <v>60.220528455284551</v>
      </c>
      <c r="P20" s="9"/>
    </row>
    <row r="21" spans="1:16">
      <c r="A21" s="12"/>
      <c r="B21" s="25">
        <v>337.9</v>
      </c>
      <c r="C21" s="20" t="s">
        <v>64</v>
      </c>
      <c r="D21" s="46">
        <v>10000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10000</v>
      </c>
      <c r="O21" s="47">
        <f t="shared" si="2"/>
        <v>2.5406504065040649</v>
      </c>
      <c r="P21" s="9"/>
    </row>
    <row r="22" spans="1:16" ht="15.75">
      <c r="A22" s="29" t="s">
        <v>26</v>
      </c>
      <c r="B22" s="30"/>
      <c r="C22" s="31"/>
      <c r="D22" s="32">
        <f t="shared" ref="D22:M22" si="5">SUM(D23:D26)</f>
        <v>446827</v>
      </c>
      <c r="E22" s="32">
        <f t="shared" si="5"/>
        <v>584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447411</v>
      </c>
      <c r="O22" s="45">
        <f t="shared" si="2"/>
        <v>113.67149390243902</v>
      </c>
      <c r="P22" s="10"/>
    </row>
    <row r="23" spans="1:16">
      <c r="A23" s="12"/>
      <c r="B23" s="25">
        <v>341.3</v>
      </c>
      <c r="C23" s="20" t="s">
        <v>29</v>
      </c>
      <c r="D23" s="46">
        <v>1502</v>
      </c>
      <c r="E23" s="46">
        <v>584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2086</v>
      </c>
      <c r="O23" s="47">
        <f t="shared" si="2"/>
        <v>0.52997967479674801</v>
      </c>
      <c r="P23" s="9"/>
    </row>
    <row r="24" spans="1:16">
      <c r="A24" s="12"/>
      <c r="B24" s="25">
        <v>342.4</v>
      </c>
      <c r="C24" s="20" t="s">
        <v>65</v>
      </c>
      <c r="D24" s="46">
        <v>221129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221129</v>
      </c>
      <c r="O24" s="47">
        <f t="shared" si="2"/>
        <v>56.181148373983739</v>
      </c>
      <c r="P24" s="9"/>
    </row>
    <row r="25" spans="1:16">
      <c r="A25" s="12"/>
      <c r="B25" s="25">
        <v>342.9</v>
      </c>
      <c r="C25" s="20" t="s">
        <v>30</v>
      </c>
      <c r="D25" s="46">
        <v>7875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7875</v>
      </c>
      <c r="O25" s="47">
        <f t="shared" si="2"/>
        <v>2.0007621951219514</v>
      </c>
      <c r="P25" s="9"/>
    </row>
    <row r="26" spans="1:16">
      <c r="A26" s="12"/>
      <c r="B26" s="25">
        <v>347.9</v>
      </c>
      <c r="C26" s="20" t="s">
        <v>32</v>
      </c>
      <c r="D26" s="46">
        <v>216321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216321</v>
      </c>
      <c r="O26" s="47">
        <f t="shared" si="2"/>
        <v>54.959603658536587</v>
      </c>
      <c r="P26" s="9"/>
    </row>
    <row r="27" spans="1:16" ht="15.75">
      <c r="A27" s="29" t="s">
        <v>27</v>
      </c>
      <c r="B27" s="30"/>
      <c r="C27" s="31"/>
      <c r="D27" s="32">
        <f t="shared" ref="D27:M27" si="6">SUM(D28:D29)</f>
        <v>7598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1"/>
        <v>7598</v>
      </c>
      <c r="O27" s="45">
        <f t="shared" si="2"/>
        <v>1.9303861788617886</v>
      </c>
      <c r="P27" s="10"/>
    </row>
    <row r="28" spans="1:16">
      <c r="A28" s="13"/>
      <c r="B28" s="39">
        <v>351.5</v>
      </c>
      <c r="C28" s="21" t="s">
        <v>35</v>
      </c>
      <c r="D28" s="46">
        <v>2888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2888</v>
      </c>
      <c r="O28" s="47">
        <f t="shared" si="2"/>
        <v>0.73373983739837401</v>
      </c>
      <c r="P28" s="9"/>
    </row>
    <row r="29" spans="1:16">
      <c r="A29" s="13"/>
      <c r="B29" s="39">
        <v>359</v>
      </c>
      <c r="C29" s="21" t="s">
        <v>36</v>
      </c>
      <c r="D29" s="46">
        <v>4710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4710</v>
      </c>
      <c r="O29" s="47">
        <f t="shared" si="2"/>
        <v>1.1966463414634145</v>
      </c>
      <c r="P29" s="9"/>
    </row>
    <row r="30" spans="1:16" ht="15.75">
      <c r="A30" s="29" t="s">
        <v>3</v>
      </c>
      <c r="B30" s="30"/>
      <c r="C30" s="31"/>
      <c r="D30" s="32">
        <f t="shared" ref="D30:M30" si="7">SUM(D31:D36)</f>
        <v>67420</v>
      </c>
      <c r="E30" s="32">
        <f t="shared" si="7"/>
        <v>22574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2850549</v>
      </c>
      <c r="L30" s="32">
        <f t="shared" si="7"/>
        <v>0</v>
      </c>
      <c r="M30" s="32">
        <f t="shared" si="7"/>
        <v>0</v>
      </c>
      <c r="N30" s="32">
        <f t="shared" si="1"/>
        <v>2940543</v>
      </c>
      <c r="O30" s="45">
        <f t="shared" si="2"/>
        <v>747.08917682926824</v>
      </c>
      <c r="P30" s="10"/>
    </row>
    <row r="31" spans="1:16">
      <c r="A31" s="12"/>
      <c r="B31" s="25">
        <v>361.1</v>
      </c>
      <c r="C31" s="20" t="s">
        <v>37</v>
      </c>
      <c r="D31" s="46">
        <v>17353</v>
      </c>
      <c r="E31" s="46">
        <v>18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17371</v>
      </c>
      <c r="O31" s="47">
        <f t="shared" si="2"/>
        <v>4.4133638211382111</v>
      </c>
      <c r="P31" s="9"/>
    </row>
    <row r="32" spans="1:16">
      <c r="A32" s="12"/>
      <c r="B32" s="25">
        <v>361.3</v>
      </c>
      <c r="C32" s="20" t="s">
        <v>38</v>
      </c>
      <c r="D32" s="46">
        <v>0</v>
      </c>
      <c r="E32" s="46">
        <v>21573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1342998</v>
      </c>
      <c r="L32" s="46">
        <v>0</v>
      </c>
      <c r="M32" s="46">
        <v>0</v>
      </c>
      <c r="N32" s="46">
        <f t="shared" si="1"/>
        <v>1364571</v>
      </c>
      <c r="O32" s="47">
        <f t="shared" si="2"/>
        <v>346.68978658536588</v>
      </c>
      <c r="P32" s="9"/>
    </row>
    <row r="33" spans="1:119">
      <c r="A33" s="12"/>
      <c r="B33" s="25">
        <v>362</v>
      </c>
      <c r="C33" s="20" t="s">
        <v>39</v>
      </c>
      <c r="D33" s="46">
        <v>36156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36156</v>
      </c>
      <c r="O33" s="47">
        <f t="shared" si="2"/>
        <v>9.1859756097560972</v>
      </c>
      <c r="P33" s="9"/>
    </row>
    <row r="34" spans="1:119">
      <c r="A34" s="12"/>
      <c r="B34" s="25">
        <v>364</v>
      </c>
      <c r="C34" s="20" t="s">
        <v>66</v>
      </c>
      <c r="D34" s="46">
        <v>13716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13716</v>
      </c>
      <c r="O34" s="47">
        <f t="shared" si="2"/>
        <v>3.4847560975609757</v>
      </c>
      <c r="P34" s="9"/>
    </row>
    <row r="35" spans="1:119">
      <c r="A35" s="12"/>
      <c r="B35" s="25">
        <v>368</v>
      </c>
      <c r="C35" s="20" t="s">
        <v>40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1507551</v>
      </c>
      <c r="L35" s="46">
        <v>0</v>
      </c>
      <c r="M35" s="46">
        <v>0</v>
      </c>
      <c r="N35" s="46">
        <f t="shared" si="1"/>
        <v>1507551</v>
      </c>
      <c r="O35" s="47">
        <f t="shared" si="2"/>
        <v>383.01600609756099</v>
      </c>
      <c r="P35" s="9"/>
    </row>
    <row r="36" spans="1:119">
      <c r="A36" s="12"/>
      <c r="B36" s="25">
        <v>369.9</v>
      </c>
      <c r="C36" s="20" t="s">
        <v>41</v>
      </c>
      <c r="D36" s="46">
        <v>195</v>
      </c>
      <c r="E36" s="46">
        <v>983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1178</v>
      </c>
      <c r="O36" s="47">
        <f t="shared" si="2"/>
        <v>0.29928861788617889</v>
      </c>
      <c r="P36" s="9"/>
    </row>
    <row r="37" spans="1:119" ht="15.75">
      <c r="A37" s="29" t="s">
        <v>28</v>
      </c>
      <c r="B37" s="30"/>
      <c r="C37" s="31"/>
      <c r="D37" s="32">
        <f t="shared" ref="D37:M37" si="8">SUM(D38:D38)</f>
        <v>0</v>
      </c>
      <c r="E37" s="32">
        <f t="shared" si="8"/>
        <v>364836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1"/>
        <v>364836</v>
      </c>
      <c r="O37" s="45">
        <f t="shared" si="2"/>
        <v>92.692073170731703</v>
      </c>
      <c r="P37" s="9"/>
    </row>
    <row r="38" spans="1:119" ht="15.75" thickBot="1">
      <c r="A38" s="12"/>
      <c r="B38" s="25">
        <v>381</v>
      </c>
      <c r="C38" s="20" t="s">
        <v>42</v>
      </c>
      <c r="D38" s="46">
        <v>0</v>
      </c>
      <c r="E38" s="46">
        <v>364836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364836</v>
      </c>
      <c r="O38" s="47">
        <f t="shared" si="2"/>
        <v>92.692073170731703</v>
      </c>
      <c r="P38" s="9"/>
    </row>
    <row r="39" spans="1:119" ht="16.5" thickBot="1">
      <c r="A39" s="14" t="s">
        <v>33</v>
      </c>
      <c r="B39" s="23"/>
      <c r="C39" s="22"/>
      <c r="D39" s="15">
        <f t="shared" ref="D39:M39" si="9">SUM(D5,D11,D14,D22,D27,D30,D37)</f>
        <v>4858122</v>
      </c>
      <c r="E39" s="15">
        <f t="shared" si="9"/>
        <v>747951</v>
      </c>
      <c r="F39" s="15">
        <f t="shared" si="9"/>
        <v>0</v>
      </c>
      <c r="G39" s="15">
        <f t="shared" si="9"/>
        <v>0</v>
      </c>
      <c r="H39" s="15">
        <f t="shared" si="9"/>
        <v>0</v>
      </c>
      <c r="I39" s="15">
        <f t="shared" si="9"/>
        <v>0</v>
      </c>
      <c r="J39" s="15">
        <f t="shared" si="9"/>
        <v>0</v>
      </c>
      <c r="K39" s="15">
        <f t="shared" si="9"/>
        <v>2850549</v>
      </c>
      <c r="L39" s="15">
        <f t="shared" si="9"/>
        <v>0</v>
      </c>
      <c r="M39" s="15">
        <f t="shared" si="9"/>
        <v>0</v>
      </c>
      <c r="N39" s="15">
        <f t="shared" si="1"/>
        <v>8456622</v>
      </c>
      <c r="O39" s="38">
        <f t="shared" si="2"/>
        <v>2148.5320121951218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8" t="s">
        <v>67</v>
      </c>
      <c r="M41" s="48"/>
      <c r="N41" s="48"/>
      <c r="O41" s="43">
        <v>3936</v>
      </c>
    </row>
    <row r="42" spans="1:119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1"/>
    </row>
    <row r="43" spans="1:119" ht="15.75" customHeight="1" thickBot="1">
      <c r="A43" s="52" t="s">
        <v>56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4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44</v>
      </c>
      <c r="B3" s="62"/>
      <c r="C3" s="63"/>
      <c r="D3" s="67" t="s">
        <v>22</v>
      </c>
      <c r="E3" s="68"/>
      <c r="F3" s="68"/>
      <c r="G3" s="68"/>
      <c r="H3" s="69"/>
      <c r="I3" s="67" t="s">
        <v>23</v>
      </c>
      <c r="J3" s="69"/>
      <c r="K3" s="67" t="s">
        <v>25</v>
      </c>
      <c r="L3" s="69"/>
      <c r="M3" s="36"/>
      <c r="N3" s="37"/>
      <c r="O3" s="70" t="s">
        <v>49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45</v>
      </c>
      <c r="F4" s="34" t="s">
        <v>46</v>
      </c>
      <c r="G4" s="34" t="s">
        <v>47</v>
      </c>
      <c r="H4" s="34" t="s">
        <v>5</v>
      </c>
      <c r="I4" s="34" t="s">
        <v>6</v>
      </c>
      <c r="J4" s="35" t="s">
        <v>48</v>
      </c>
      <c r="K4" s="35" t="s">
        <v>7</v>
      </c>
      <c r="L4" s="35" t="s">
        <v>8</v>
      </c>
      <c r="M4" s="35" t="s">
        <v>9</v>
      </c>
      <c r="N4" s="35" t="s">
        <v>24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3810461</v>
      </c>
      <c r="E5" s="27">
        <f t="shared" si="0"/>
        <v>46861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7" si="1">SUM(D5:M5)</f>
        <v>3857322</v>
      </c>
      <c r="O5" s="33">
        <f t="shared" ref="O5:O37" si="2">(N5/O$39)</f>
        <v>987.032241555783</v>
      </c>
      <c r="P5" s="6"/>
    </row>
    <row r="6" spans="1:133">
      <c r="A6" s="12"/>
      <c r="B6" s="25">
        <v>311</v>
      </c>
      <c r="C6" s="20" t="s">
        <v>2</v>
      </c>
      <c r="D6" s="46">
        <v>3410519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3410519</v>
      </c>
      <c r="O6" s="47">
        <f t="shared" si="2"/>
        <v>872.70189355168884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46861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46861</v>
      </c>
      <c r="O7" s="47">
        <f t="shared" si="2"/>
        <v>11.991044012282497</v>
      </c>
      <c r="P7" s="9"/>
    </row>
    <row r="8" spans="1:133">
      <c r="A8" s="12"/>
      <c r="B8" s="25">
        <v>312.60000000000002</v>
      </c>
      <c r="C8" s="20" t="s">
        <v>11</v>
      </c>
      <c r="D8" s="46">
        <v>158829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158829</v>
      </c>
      <c r="O8" s="47">
        <f t="shared" si="2"/>
        <v>40.642016376663257</v>
      </c>
      <c r="P8" s="9"/>
    </row>
    <row r="9" spans="1:133">
      <c r="A9" s="12"/>
      <c r="B9" s="25">
        <v>315</v>
      </c>
      <c r="C9" s="20" t="s">
        <v>12</v>
      </c>
      <c r="D9" s="46">
        <v>228904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228904</v>
      </c>
      <c r="O9" s="47">
        <f t="shared" si="2"/>
        <v>58.573183213920167</v>
      </c>
      <c r="P9" s="9"/>
    </row>
    <row r="10" spans="1:133">
      <c r="A10" s="12"/>
      <c r="B10" s="25">
        <v>316</v>
      </c>
      <c r="C10" s="20" t="s">
        <v>13</v>
      </c>
      <c r="D10" s="46">
        <v>12209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12209</v>
      </c>
      <c r="O10" s="47">
        <f t="shared" si="2"/>
        <v>3.1241044012282497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SUM(D12:D13)</f>
        <v>0</v>
      </c>
      <c r="E11" s="32">
        <f t="shared" si="3"/>
        <v>287576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287576</v>
      </c>
      <c r="O11" s="45">
        <f t="shared" si="2"/>
        <v>73.586489252814744</v>
      </c>
      <c r="P11" s="10"/>
    </row>
    <row r="12" spans="1:133">
      <c r="A12" s="12"/>
      <c r="B12" s="25">
        <v>322</v>
      </c>
      <c r="C12" s="20" t="s">
        <v>0</v>
      </c>
      <c r="D12" s="46">
        <v>0</v>
      </c>
      <c r="E12" s="46">
        <v>284050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284050</v>
      </c>
      <c r="O12" s="47">
        <f t="shared" si="2"/>
        <v>72.684237461617201</v>
      </c>
      <c r="P12" s="9"/>
    </row>
    <row r="13" spans="1:133">
      <c r="A13" s="12"/>
      <c r="B13" s="25">
        <v>324.70999999999998</v>
      </c>
      <c r="C13" s="20" t="s">
        <v>58</v>
      </c>
      <c r="D13" s="46">
        <v>0</v>
      </c>
      <c r="E13" s="46">
        <v>3526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3526</v>
      </c>
      <c r="O13" s="47">
        <f t="shared" si="2"/>
        <v>0.90225179119754351</v>
      </c>
      <c r="P13" s="9"/>
    </row>
    <row r="14" spans="1:133" ht="15.75">
      <c r="A14" s="29" t="s">
        <v>16</v>
      </c>
      <c r="B14" s="30"/>
      <c r="C14" s="31"/>
      <c r="D14" s="32">
        <f t="shared" ref="D14:M14" si="4">SUM(D15:D19)</f>
        <v>264556</v>
      </c>
      <c r="E14" s="32">
        <f t="shared" si="4"/>
        <v>21690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286246</v>
      </c>
      <c r="O14" s="45">
        <f t="shared" si="2"/>
        <v>73.246161719549647</v>
      </c>
      <c r="P14" s="10"/>
    </row>
    <row r="15" spans="1:133">
      <c r="A15" s="12"/>
      <c r="B15" s="25">
        <v>334.2</v>
      </c>
      <c r="C15" s="20" t="s">
        <v>18</v>
      </c>
      <c r="D15" s="46">
        <v>1000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1000</v>
      </c>
      <c r="O15" s="47">
        <f t="shared" si="2"/>
        <v>0.25588536335721596</v>
      </c>
      <c r="P15" s="9"/>
    </row>
    <row r="16" spans="1:133">
      <c r="A16" s="12"/>
      <c r="B16" s="25">
        <v>334.49</v>
      </c>
      <c r="C16" s="20" t="s">
        <v>53</v>
      </c>
      <c r="D16" s="46">
        <v>0</v>
      </c>
      <c r="E16" s="46">
        <v>2985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2985</v>
      </c>
      <c r="O16" s="47">
        <f t="shared" si="2"/>
        <v>0.76381780962128965</v>
      </c>
      <c r="P16" s="9"/>
    </row>
    <row r="17" spans="1:16">
      <c r="A17" s="12"/>
      <c r="B17" s="25">
        <v>335.12</v>
      </c>
      <c r="C17" s="20" t="s">
        <v>19</v>
      </c>
      <c r="D17" s="46">
        <v>46344</v>
      </c>
      <c r="E17" s="46">
        <v>18705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65049</v>
      </c>
      <c r="O17" s="47">
        <f t="shared" si="2"/>
        <v>16.645087001023541</v>
      </c>
      <c r="P17" s="9"/>
    </row>
    <row r="18" spans="1:16">
      <c r="A18" s="12"/>
      <c r="B18" s="25">
        <v>335.15</v>
      </c>
      <c r="C18" s="20" t="s">
        <v>20</v>
      </c>
      <c r="D18" s="46">
        <v>329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329</v>
      </c>
      <c r="O18" s="47">
        <f t="shared" si="2"/>
        <v>8.4186284544524051E-2</v>
      </c>
      <c r="P18" s="9"/>
    </row>
    <row r="19" spans="1:16">
      <c r="A19" s="12"/>
      <c r="B19" s="25">
        <v>335.18</v>
      </c>
      <c r="C19" s="20" t="s">
        <v>21</v>
      </c>
      <c r="D19" s="46">
        <v>216883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216883</v>
      </c>
      <c r="O19" s="47">
        <f t="shared" si="2"/>
        <v>55.497185261003068</v>
      </c>
      <c r="P19" s="9"/>
    </row>
    <row r="20" spans="1:16" ht="15.75">
      <c r="A20" s="29" t="s">
        <v>26</v>
      </c>
      <c r="B20" s="30"/>
      <c r="C20" s="31"/>
      <c r="D20" s="32">
        <f t="shared" ref="D20:M20" si="5">SUM(D21:D25)</f>
        <v>300403</v>
      </c>
      <c r="E20" s="32">
        <f t="shared" si="5"/>
        <v>1314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301717</v>
      </c>
      <c r="O20" s="45">
        <f t="shared" si="2"/>
        <v>77.204964176049131</v>
      </c>
      <c r="P20" s="10"/>
    </row>
    <row r="21" spans="1:16">
      <c r="A21" s="12"/>
      <c r="B21" s="25">
        <v>341.3</v>
      </c>
      <c r="C21" s="20" t="s">
        <v>29</v>
      </c>
      <c r="D21" s="46">
        <v>0</v>
      </c>
      <c r="E21" s="46">
        <v>1314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1314</v>
      </c>
      <c r="O21" s="47">
        <f t="shared" si="2"/>
        <v>0.33623336745138177</v>
      </c>
      <c r="P21" s="9"/>
    </row>
    <row r="22" spans="1:16">
      <c r="A22" s="12"/>
      <c r="B22" s="25">
        <v>342.6</v>
      </c>
      <c r="C22" s="20" t="s">
        <v>59</v>
      </c>
      <c r="D22" s="46">
        <v>58389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58389</v>
      </c>
      <c r="O22" s="47">
        <f t="shared" si="2"/>
        <v>14.940890481064484</v>
      </c>
      <c r="P22" s="9"/>
    </row>
    <row r="23" spans="1:16">
      <c r="A23" s="12"/>
      <c r="B23" s="25">
        <v>342.9</v>
      </c>
      <c r="C23" s="20" t="s">
        <v>30</v>
      </c>
      <c r="D23" s="46">
        <v>4800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4800</v>
      </c>
      <c r="O23" s="47">
        <f t="shared" si="2"/>
        <v>1.2282497441146367</v>
      </c>
      <c r="P23" s="9"/>
    </row>
    <row r="24" spans="1:16">
      <c r="A24" s="12"/>
      <c r="B24" s="25">
        <v>343.8</v>
      </c>
      <c r="C24" s="20" t="s">
        <v>31</v>
      </c>
      <c r="D24" s="46">
        <v>7700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7700</v>
      </c>
      <c r="O24" s="47">
        <f t="shared" si="2"/>
        <v>1.970317297850563</v>
      </c>
      <c r="P24" s="9"/>
    </row>
    <row r="25" spans="1:16">
      <c r="A25" s="12"/>
      <c r="B25" s="25">
        <v>347.9</v>
      </c>
      <c r="C25" s="20" t="s">
        <v>32</v>
      </c>
      <c r="D25" s="46">
        <v>229514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229514</v>
      </c>
      <c r="O25" s="47">
        <f t="shared" si="2"/>
        <v>58.729273285568063</v>
      </c>
      <c r="P25" s="9"/>
    </row>
    <row r="26" spans="1:16" ht="15.75">
      <c r="A26" s="29" t="s">
        <v>27</v>
      </c>
      <c r="B26" s="30"/>
      <c r="C26" s="31"/>
      <c r="D26" s="32">
        <f t="shared" ref="D26:M26" si="6">SUM(D27:D28)</f>
        <v>8795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1"/>
        <v>8795</v>
      </c>
      <c r="O26" s="45">
        <f t="shared" si="2"/>
        <v>2.2505117707267144</v>
      </c>
      <c r="P26" s="10"/>
    </row>
    <row r="27" spans="1:16">
      <c r="A27" s="13"/>
      <c r="B27" s="39">
        <v>351.5</v>
      </c>
      <c r="C27" s="21" t="s">
        <v>35</v>
      </c>
      <c r="D27" s="46">
        <v>4454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4454</v>
      </c>
      <c r="O27" s="47">
        <f t="shared" si="2"/>
        <v>1.13971340839304</v>
      </c>
      <c r="P27" s="9"/>
    </row>
    <row r="28" spans="1:16">
      <c r="A28" s="13"/>
      <c r="B28" s="39">
        <v>359</v>
      </c>
      <c r="C28" s="21" t="s">
        <v>36</v>
      </c>
      <c r="D28" s="46">
        <v>4341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4341</v>
      </c>
      <c r="O28" s="47">
        <f t="shared" si="2"/>
        <v>1.1107983623336746</v>
      </c>
      <c r="P28" s="9"/>
    </row>
    <row r="29" spans="1:16" ht="15.75">
      <c r="A29" s="29" t="s">
        <v>3</v>
      </c>
      <c r="B29" s="30"/>
      <c r="C29" s="31"/>
      <c r="D29" s="32">
        <f t="shared" ref="D29:M29" si="7">SUM(D30:D34)</f>
        <v>45445</v>
      </c>
      <c r="E29" s="32">
        <f t="shared" si="7"/>
        <v>14893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987137</v>
      </c>
      <c r="L29" s="32">
        <f t="shared" si="7"/>
        <v>0</v>
      </c>
      <c r="M29" s="32">
        <f t="shared" si="7"/>
        <v>0</v>
      </c>
      <c r="N29" s="32">
        <f t="shared" si="1"/>
        <v>1047475</v>
      </c>
      <c r="O29" s="45">
        <f t="shared" si="2"/>
        <v>268.03352098259978</v>
      </c>
      <c r="P29" s="10"/>
    </row>
    <row r="30" spans="1:16">
      <c r="A30" s="12"/>
      <c r="B30" s="25">
        <v>361.1</v>
      </c>
      <c r="C30" s="20" t="s">
        <v>37</v>
      </c>
      <c r="D30" s="46">
        <v>11652</v>
      </c>
      <c r="E30" s="46">
        <v>12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11664</v>
      </c>
      <c r="O30" s="47">
        <f t="shared" si="2"/>
        <v>2.9846468781985669</v>
      </c>
      <c r="P30" s="9"/>
    </row>
    <row r="31" spans="1:16">
      <c r="A31" s="12"/>
      <c r="B31" s="25">
        <v>361.3</v>
      </c>
      <c r="C31" s="20" t="s">
        <v>38</v>
      </c>
      <c r="D31" s="46">
        <v>0</v>
      </c>
      <c r="E31" s="46">
        <v>13479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50127</v>
      </c>
      <c r="L31" s="46">
        <v>0</v>
      </c>
      <c r="M31" s="46">
        <v>0</v>
      </c>
      <c r="N31" s="46">
        <f t="shared" si="1"/>
        <v>63606</v>
      </c>
      <c r="O31" s="47">
        <f t="shared" si="2"/>
        <v>16.27584442169908</v>
      </c>
      <c r="P31" s="9"/>
    </row>
    <row r="32" spans="1:16">
      <c r="A32" s="12"/>
      <c r="B32" s="25">
        <v>362</v>
      </c>
      <c r="C32" s="20" t="s">
        <v>39</v>
      </c>
      <c r="D32" s="46">
        <v>33793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33793</v>
      </c>
      <c r="O32" s="47">
        <f t="shared" si="2"/>
        <v>8.6471340839303998</v>
      </c>
      <c r="P32" s="9"/>
    </row>
    <row r="33" spans="1:119">
      <c r="A33" s="12"/>
      <c r="B33" s="25">
        <v>368</v>
      </c>
      <c r="C33" s="20" t="s">
        <v>40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937010</v>
      </c>
      <c r="L33" s="46">
        <v>0</v>
      </c>
      <c r="M33" s="46">
        <v>0</v>
      </c>
      <c r="N33" s="46">
        <f t="shared" si="1"/>
        <v>937010</v>
      </c>
      <c r="O33" s="47">
        <f t="shared" si="2"/>
        <v>239.76714431934494</v>
      </c>
      <c r="P33" s="9"/>
    </row>
    <row r="34" spans="1:119">
      <c r="A34" s="12"/>
      <c r="B34" s="25">
        <v>369.9</v>
      </c>
      <c r="C34" s="20" t="s">
        <v>41</v>
      </c>
      <c r="D34" s="46">
        <v>0</v>
      </c>
      <c r="E34" s="46">
        <v>1402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1402</v>
      </c>
      <c r="O34" s="47">
        <f t="shared" si="2"/>
        <v>0.35875127942681678</v>
      </c>
      <c r="P34" s="9"/>
    </row>
    <row r="35" spans="1:119" ht="15.75">
      <c r="A35" s="29" t="s">
        <v>28</v>
      </c>
      <c r="B35" s="30"/>
      <c r="C35" s="31"/>
      <c r="D35" s="32">
        <f t="shared" ref="D35:M35" si="8">SUM(D36:D36)</f>
        <v>4535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1"/>
        <v>4535</v>
      </c>
      <c r="O35" s="45">
        <f t="shared" si="2"/>
        <v>1.1604401228249743</v>
      </c>
      <c r="P35" s="9"/>
    </row>
    <row r="36" spans="1:119" ht="15.75" thickBot="1">
      <c r="A36" s="12"/>
      <c r="B36" s="25">
        <v>388.1</v>
      </c>
      <c r="C36" s="20" t="s">
        <v>43</v>
      </c>
      <c r="D36" s="46">
        <v>4535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4535</v>
      </c>
      <c r="O36" s="47">
        <f t="shared" si="2"/>
        <v>1.1604401228249743</v>
      </c>
      <c r="P36" s="9"/>
    </row>
    <row r="37" spans="1:119" ht="16.5" thickBot="1">
      <c r="A37" s="14" t="s">
        <v>33</v>
      </c>
      <c r="B37" s="23"/>
      <c r="C37" s="22"/>
      <c r="D37" s="15">
        <f t="shared" ref="D37:M37" si="9">SUM(D5,D11,D14,D20,D26,D29,D35)</f>
        <v>4434195</v>
      </c>
      <c r="E37" s="15">
        <f t="shared" si="9"/>
        <v>372334</v>
      </c>
      <c r="F37" s="15">
        <f t="shared" si="9"/>
        <v>0</v>
      </c>
      <c r="G37" s="15">
        <f t="shared" si="9"/>
        <v>0</v>
      </c>
      <c r="H37" s="15">
        <f t="shared" si="9"/>
        <v>0</v>
      </c>
      <c r="I37" s="15">
        <f t="shared" si="9"/>
        <v>0</v>
      </c>
      <c r="J37" s="15">
        <f t="shared" si="9"/>
        <v>0</v>
      </c>
      <c r="K37" s="15">
        <f t="shared" si="9"/>
        <v>987137</v>
      </c>
      <c r="L37" s="15">
        <f t="shared" si="9"/>
        <v>0</v>
      </c>
      <c r="M37" s="15">
        <f t="shared" si="9"/>
        <v>0</v>
      </c>
      <c r="N37" s="15">
        <f t="shared" si="1"/>
        <v>5793666</v>
      </c>
      <c r="O37" s="38">
        <f t="shared" si="2"/>
        <v>1482.514329580348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48" t="s">
        <v>60</v>
      </c>
      <c r="M39" s="48"/>
      <c r="N39" s="48"/>
      <c r="O39" s="43">
        <v>3908</v>
      </c>
    </row>
    <row r="40" spans="1:119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1"/>
    </row>
    <row r="41" spans="1:119" ht="15.75" customHeight="1" thickBot="1">
      <c r="A41" s="52" t="s">
        <v>56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4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44</v>
      </c>
      <c r="B3" s="62"/>
      <c r="C3" s="63"/>
      <c r="D3" s="67" t="s">
        <v>22</v>
      </c>
      <c r="E3" s="68"/>
      <c r="F3" s="68"/>
      <c r="G3" s="68"/>
      <c r="H3" s="69"/>
      <c r="I3" s="67" t="s">
        <v>23</v>
      </c>
      <c r="J3" s="69"/>
      <c r="K3" s="67" t="s">
        <v>25</v>
      </c>
      <c r="L3" s="69"/>
      <c r="M3" s="36"/>
      <c r="N3" s="37"/>
      <c r="O3" s="70" t="s">
        <v>49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45</v>
      </c>
      <c r="F4" s="34" t="s">
        <v>46</v>
      </c>
      <c r="G4" s="34" t="s">
        <v>47</v>
      </c>
      <c r="H4" s="34" t="s">
        <v>5</v>
      </c>
      <c r="I4" s="34" t="s">
        <v>6</v>
      </c>
      <c r="J4" s="35" t="s">
        <v>48</v>
      </c>
      <c r="K4" s="35" t="s">
        <v>7</v>
      </c>
      <c r="L4" s="35" t="s">
        <v>8</v>
      </c>
      <c r="M4" s="35" t="s">
        <v>9</v>
      </c>
      <c r="N4" s="35" t="s">
        <v>24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3939733</v>
      </c>
      <c r="E5" s="27">
        <f t="shared" si="0"/>
        <v>48714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8" si="1">SUM(D5:M5)</f>
        <v>3988447</v>
      </c>
      <c r="O5" s="33">
        <f t="shared" ref="O5:O38" si="2">(N5/O$40)</f>
        <v>1022.4165598564471</v>
      </c>
      <c r="P5" s="6"/>
    </row>
    <row r="6" spans="1:133">
      <c r="A6" s="12"/>
      <c r="B6" s="25">
        <v>311</v>
      </c>
      <c r="C6" s="20" t="s">
        <v>2</v>
      </c>
      <c r="D6" s="46">
        <v>3386431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3386431</v>
      </c>
      <c r="O6" s="47">
        <f t="shared" si="2"/>
        <v>868.09305306331714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48714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48714</v>
      </c>
      <c r="O7" s="47">
        <f t="shared" si="2"/>
        <v>12.487567290438349</v>
      </c>
      <c r="P7" s="9"/>
    </row>
    <row r="8" spans="1:133">
      <c r="A8" s="12"/>
      <c r="B8" s="25">
        <v>312.60000000000002</v>
      </c>
      <c r="C8" s="20" t="s">
        <v>11</v>
      </c>
      <c r="D8" s="46">
        <v>388949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388949</v>
      </c>
      <c r="O8" s="47">
        <f t="shared" si="2"/>
        <v>99.704947449371957</v>
      </c>
      <c r="P8" s="9"/>
    </row>
    <row r="9" spans="1:133">
      <c r="A9" s="12"/>
      <c r="B9" s="25">
        <v>315</v>
      </c>
      <c r="C9" s="20" t="s">
        <v>12</v>
      </c>
      <c r="D9" s="46">
        <v>151714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151714</v>
      </c>
      <c r="O9" s="47">
        <f t="shared" si="2"/>
        <v>38.891053576006151</v>
      </c>
      <c r="P9" s="9"/>
    </row>
    <row r="10" spans="1:133">
      <c r="A10" s="12"/>
      <c r="B10" s="25">
        <v>316</v>
      </c>
      <c r="C10" s="20" t="s">
        <v>13</v>
      </c>
      <c r="D10" s="46">
        <v>12639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12639</v>
      </c>
      <c r="O10" s="47">
        <f t="shared" si="2"/>
        <v>3.2399384773135091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SUM(D12:D13)</f>
        <v>0</v>
      </c>
      <c r="E11" s="32">
        <f t="shared" si="3"/>
        <v>220296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220296</v>
      </c>
      <c r="O11" s="45">
        <f t="shared" si="2"/>
        <v>56.4716739297616</v>
      </c>
      <c r="P11" s="10"/>
    </row>
    <row r="12" spans="1:133">
      <c r="A12" s="12"/>
      <c r="B12" s="25">
        <v>322</v>
      </c>
      <c r="C12" s="20" t="s">
        <v>0</v>
      </c>
      <c r="D12" s="46">
        <v>0</v>
      </c>
      <c r="E12" s="46">
        <v>219405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219405</v>
      </c>
      <c r="O12" s="47">
        <f t="shared" si="2"/>
        <v>56.243270956165084</v>
      </c>
      <c r="P12" s="9"/>
    </row>
    <row r="13" spans="1:133">
      <c r="A13" s="12"/>
      <c r="B13" s="25">
        <v>324.20999999999998</v>
      </c>
      <c r="C13" s="20" t="s">
        <v>15</v>
      </c>
      <c r="D13" s="46">
        <v>0</v>
      </c>
      <c r="E13" s="46">
        <v>891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891</v>
      </c>
      <c r="O13" s="47">
        <f t="shared" si="2"/>
        <v>0.22840297359651371</v>
      </c>
      <c r="P13" s="9"/>
    </row>
    <row r="14" spans="1:133" ht="15.75">
      <c r="A14" s="29" t="s">
        <v>16</v>
      </c>
      <c r="B14" s="30"/>
      <c r="C14" s="31"/>
      <c r="D14" s="32">
        <f t="shared" ref="D14:M14" si="4">SUM(D15:D19)</f>
        <v>298287</v>
      </c>
      <c r="E14" s="32">
        <f t="shared" si="4"/>
        <v>24503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322790</v>
      </c>
      <c r="O14" s="45">
        <f t="shared" si="2"/>
        <v>82.74544988464497</v>
      </c>
      <c r="P14" s="10"/>
    </row>
    <row r="15" spans="1:133">
      <c r="A15" s="12"/>
      <c r="B15" s="25">
        <v>334.2</v>
      </c>
      <c r="C15" s="20" t="s">
        <v>18</v>
      </c>
      <c r="D15" s="46">
        <v>39583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39583</v>
      </c>
      <c r="O15" s="47">
        <f t="shared" si="2"/>
        <v>10.146885413996412</v>
      </c>
      <c r="P15" s="9"/>
    </row>
    <row r="16" spans="1:133">
      <c r="A16" s="12"/>
      <c r="B16" s="25">
        <v>334.49</v>
      </c>
      <c r="C16" s="20" t="s">
        <v>53</v>
      </c>
      <c r="D16" s="46">
        <v>0</v>
      </c>
      <c r="E16" s="46">
        <v>5901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5901</v>
      </c>
      <c r="O16" s="47">
        <f t="shared" si="2"/>
        <v>1.5126890540886953</v>
      </c>
      <c r="P16" s="9"/>
    </row>
    <row r="17" spans="1:16">
      <c r="A17" s="12"/>
      <c r="B17" s="25">
        <v>335.12</v>
      </c>
      <c r="C17" s="20" t="s">
        <v>19</v>
      </c>
      <c r="D17" s="46">
        <v>45472</v>
      </c>
      <c r="E17" s="46">
        <v>18602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64074</v>
      </c>
      <c r="O17" s="47">
        <f t="shared" si="2"/>
        <v>16.425019225839527</v>
      </c>
      <c r="P17" s="9"/>
    </row>
    <row r="18" spans="1:16">
      <c r="A18" s="12"/>
      <c r="B18" s="25">
        <v>335.15</v>
      </c>
      <c r="C18" s="20" t="s">
        <v>20</v>
      </c>
      <c r="D18" s="46">
        <v>329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329</v>
      </c>
      <c r="O18" s="47">
        <f t="shared" si="2"/>
        <v>8.4337349397590355E-2</v>
      </c>
      <c r="P18" s="9"/>
    </row>
    <row r="19" spans="1:16">
      <c r="A19" s="12"/>
      <c r="B19" s="25">
        <v>335.18</v>
      </c>
      <c r="C19" s="20" t="s">
        <v>21</v>
      </c>
      <c r="D19" s="46">
        <v>212903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212903</v>
      </c>
      <c r="O19" s="47">
        <f t="shared" si="2"/>
        <v>54.576518841322738</v>
      </c>
      <c r="P19" s="9"/>
    </row>
    <row r="20" spans="1:16" ht="15.75">
      <c r="A20" s="29" t="s">
        <v>26</v>
      </c>
      <c r="B20" s="30"/>
      <c r="C20" s="31"/>
      <c r="D20" s="32">
        <f t="shared" ref="D20:M20" si="5">SUM(D21:D25)</f>
        <v>20239</v>
      </c>
      <c r="E20" s="32">
        <f t="shared" si="5"/>
        <v>247199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267438</v>
      </c>
      <c r="O20" s="45">
        <f t="shared" si="2"/>
        <v>68.556267623686239</v>
      </c>
      <c r="P20" s="10"/>
    </row>
    <row r="21" spans="1:16">
      <c r="A21" s="12"/>
      <c r="B21" s="25">
        <v>341.3</v>
      </c>
      <c r="C21" s="20" t="s">
        <v>29</v>
      </c>
      <c r="D21" s="46">
        <v>0</v>
      </c>
      <c r="E21" s="46">
        <v>414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414</v>
      </c>
      <c r="O21" s="47">
        <f t="shared" si="2"/>
        <v>0.10612663419635991</v>
      </c>
      <c r="P21" s="9"/>
    </row>
    <row r="22" spans="1:16">
      <c r="A22" s="12"/>
      <c r="B22" s="25">
        <v>342.9</v>
      </c>
      <c r="C22" s="20" t="s">
        <v>30</v>
      </c>
      <c r="D22" s="46">
        <v>8400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8400</v>
      </c>
      <c r="O22" s="47">
        <f t="shared" si="2"/>
        <v>2.1532940271725201</v>
      </c>
      <c r="P22" s="9"/>
    </row>
    <row r="23" spans="1:16">
      <c r="A23" s="12"/>
      <c r="B23" s="25">
        <v>343.8</v>
      </c>
      <c r="C23" s="20" t="s">
        <v>31</v>
      </c>
      <c r="D23" s="46">
        <v>11250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11250</v>
      </c>
      <c r="O23" s="47">
        <f t="shared" si="2"/>
        <v>2.8838759292489105</v>
      </c>
      <c r="P23" s="9"/>
    </row>
    <row r="24" spans="1:16">
      <c r="A24" s="12"/>
      <c r="B24" s="25">
        <v>347.9</v>
      </c>
      <c r="C24" s="20" t="s">
        <v>32</v>
      </c>
      <c r="D24" s="46">
        <v>589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589</v>
      </c>
      <c r="O24" s="47">
        <f t="shared" si="2"/>
        <v>0.15098692642912073</v>
      </c>
      <c r="P24" s="9"/>
    </row>
    <row r="25" spans="1:16">
      <c r="A25" s="12"/>
      <c r="B25" s="25">
        <v>349</v>
      </c>
      <c r="C25" s="20" t="s">
        <v>54</v>
      </c>
      <c r="D25" s="46">
        <v>0</v>
      </c>
      <c r="E25" s="46">
        <v>246785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246785</v>
      </c>
      <c r="O25" s="47">
        <f t="shared" si="2"/>
        <v>63.261984106639325</v>
      </c>
      <c r="P25" s="9"/>
    </row>
    <row r="26" spans="1:16" ht="15.75">
      <c r="A26" s="29" t="s">
        <v>27</v>
      </c>
      <c r="B26" s="30"/>
      <c r="C26" s="31"/>
      <c r="D26" s="32">
        <f t="shared" ref="D26:M26" si="6">SUM(D27:D28)</f>
        <v>16603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1"/>
        <v>16603</v>
      </c>
      <c r="O26" s="45">
        <f t="shared" si="2"/>
        <v>4.2560881825173036</v>
      </c>
      <c r="P26" s="10"/>
    </row>
    <row r="27" spans="1:16">
      <c r="A27" s="13"/>
      <c r="B27" s="39">
        <v>351.5</v>
      </c>
      <c r="C27" s="21" t="s">
        <v>35</v>
      </c>
      <c r="D27" s="46">
        <v>9009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9009</v>
      </c>
      <c r="O27" s="47">
        <f t="shared" si="2"/>
        <v>2.3094078441425276</v>
      </c>
      <c r="P27" s="9"/>
    </row>
    <row r="28" spans="1:16">
      <c r="A28" s="13"/>
      <c r="B28" s="39">
        <v>359</v>
      </c>
      <c r="C28" s="21" t="s">
        <v>36</v>
      </c>
      <c r="D28" s="46">
        <v>7594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7594</v>
      </c>
      <c r="O28" s="47">
        <f t="shared" si="2"/>
        <v>1.9466803383747757</v>
      </c>
      <c r="P28" s="9"/>
    </row>
    <row r="29" spans="1:16" ht="15.75">
      <c r="A29" s="29" t="s">
        <v>3</v>
      </c>
      <c r="B29" s="30"/>
      <c r="C29" s="31"/>
      <c r="D29" s="32">
        <f t="shared" ref="D29:M29" si="7">SUM(D30:D34)</f>
        <v>28040</v>
      </c>
      <c r="E29" s="32">
        <f t="shared" si="7"/>
        <v>55111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1507339</v>
      </c>
      <c r="L29" s="32">
        <f t="shared" si="7"/>
        <v>0</v>
      </c>
      <c r="M29" s="32">
        <f t="shared" si="7"/>
        <v>0</v>
      </c>
      <c r="N29" s="32">
        <f t="shared" si="1"/>
        <v>1590490</v>
      </c>
      <c r="O29" s="45">
        <f t="shared" si="2"/>
        <v>407.71340681876444</v>
      </c>
      <c r="P29" s="10"/>
    </row>
    <row r="30" spans="1:16">
      <c r="A30" s="12"/>
      <c r="B30" s="25">
        <v>361.1</v>
      </c>
      <c r="C30" s="20" t="s">
        <v>37</v>
      </c>
      <c r="D30" s="46">
        <v>14265</v>
      </c>
      <c r="E30" s="46">
        <v>27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14292</v>
      </c>
      <c r="O30" s="47">
        <f t="shared" si="2"/>
        <v>3.6636759805178158</v>
      </c>
      <c r="P30" s="9"/>
    </row>
    <row r="31" spans="1:16">
      <c r="A31" s="12"/>
      <c r="B31" s="25">
        <v>361.3</v>
      </c>
      <c r="C31" s="20" t="s">
        <v>38</v>
      </c>
      <c r="D31" s="46">
        <v>0</v>
      </c>
      <c r="E31" s="46">
        <v>39145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533860</v>
      </c>
      <c r="L31" s="46">
        <v>0</v>
      </c>
      <c r="M31" s="46">
        <v>0</v>
      </c>
      <c r="N31" s="46">
        <f t="shared" si="1"/>
        <v>573005</v>
      </c>
      <c r="O31" s="47">
        <f t="shared" si="2"/>
        <v>146.8866957190464</v>
      </c>
      <c r="P31" s="9"/>
    </row>
    <row r="32" spans="1:16">
      <c r="A32" s="12"/>
      <c r="B32" s="25">
        <v>362</v>
      </c>
      <c r="C32" s="20" t="s">
        <v>39</v>
      </c>
      <c r="D32" s="46">
        <v>13775</v>
      </c>
      <c r="E32" s="46">
        <v>14305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28080</v>
      </c>
      <c r="O32" s="47">
        <f t="shared" si="2"/>
        <v>7.1981543194052806</v>
      </c>
      <c r="P32" s="9"/>
    </row>
    <row r="33" spans="1:119">
      <c r="A33" s="12"/>
      <c r="B33" s="25">
        <v>368</v>
      </c>
      <c r="C33" s="20" t="s">
        <v>40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973479</v>
      </c>
      <c r="L33" s="46">
        <v>0</v>
      </c>
      <c r="M33" s="46">
        <v>0</v>
      </c>
      <c r="N33" s="46">
        <f t="shared" si="1"/>
        <v>973479</v>
      </c>
      <c r="O33" s="47">
        <f t="shared" si="2"/>
        <v>249.54601384260445</v>
      </c>
      <c r="P33" s="9"/>
    </row>
    <row r="34" spans="1:119">
      <c r="A34" s="12"/>
      <c r="B34" s="25">
        <v>369.9</v>
      </c>
      <c r="C34" s="20" t="s">
        <v>41</v>
      </c>
      <c r="D34" s="46">
        <v>0</v>
      </c>
      <c r="E34" s="46">
        <v>1634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1634</v>
      </c>
      <c r="O34" s="47">
        <f t="shared" si="2"/>
        <v>0.41886695719046396</v>
      </c>
      <c r="P34" s="9"/>
    </row>
    <row r="35" spans="1:119" ht="15.75">
      <c r="A35" s="29" t="s">
        <v>28</v>
      </c>
      <c r="B35" s="30"/>
      <c r="C35" s="31"/>
      <c r="D35" s="32">
        <f t="shared" ref="D35:M35" si="8">SUM(D36:D37)</f>
        <v>100</v>
      </c>
      <c r="E35" s="32">
        <f t="shared" si="8"/>
        <v>77000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1"/>
        <v>77100</v>
      </c>
      <c r="O35" s="45">
        <f t="shared" si="2"/>
        <v>19.7641630351192</v>
      </c>
      <c r="P35" s="9"/>
    </row>
    <row r="36" spans="1:119">
      <c r="A36" s="12"/>
      <c r="B36" s="25">
        <v>381</v>
      </c>
      <c r="C36" s="20" t="s">
        <v>42</v>
      </c>
      <c r="D36" s="46">
        <v>0</v>
      </c>
      <c r="E36" s="46">
        <v>77000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77000</v>
      </c>
      <c r="O36" s="47">
        <f t="shared" si="2"/>
        <v>19.738528582414766</v>
      </c>
      <c r="P36" s="9"/>
    </row>
    <row r="37" spans="1:119" ht="15.75" thickBot="1">
      <c r="A37" s="12"/>
      <c r="B37" s="25">
        <v>388.1</v>
      </c>
      <c r="C37" s="20" t="s">
        <v>43</v>
      </c>
      <c r="D37" s="46">
        <v>100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100</v>
      </c>
      <c r="O37" s="47">
        <f t="shared" si="2"/>
        <v>2.5634452704434759E-2</v>
      </c>
      <c r="P37" s="9"/>
    </row>
    <row r="38" spans="1:119" ht="16.5" thickBot="1">
      <c r="A38" s="14" t="s">
        <v>33</v>
      </c>
      <c r="B38" s="23"/>
      <c r="C38" s="22"/>
      <c r="D38" s="15">
        <f t="shared" ref="D38:M38" si="9">SUM(D5,D11,D14,D20,D26,D29,D35)</f>
        <v>4303002</v>
      </c>
      <c r="E38" s="15">
        <f t="shared" si="9"/>
        <v>672823</v>
      </c>
      <c r="F38" s="15">
        <f t="shared" si="9"/>
        <v>0</v>
      </c>
      <c r="G38" s="15">
        <f t="shared" si="9"/>
        <v>0</v>
      </c>
      <c r="H38" s="15">
        <f t="shared" si="9"/>
        <v>0</v>
      </c>
      <c r="I38" s="15">
        <f t="shared" si="9"/>
        <v>0</v>
      </c>
      <c r="J38" s="15">
        <f t="shared" si="9"/>
        <v>0</v>
      </c>
      <c r="K38" s="15">
        <f t="shared" si="9"/>
        <v>1507339</v>
      </c>
      <c r="L38" s="15">
        <f t="shared" si="9"/>
        <v>0</v>
      </c>
      <c r="M38" s="15">
        <f t="shared" si="9"/>
        <v>0</v>
      </c>
      <c r="N38" s="15">
        <f t="shared" si="1"/>
        <v>6483164</v>
      </c>
      <c r="O38" s="38">
        <f t="shared" si="2"/>
        <v>1661.9236093309407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48" t="s">
        <v>55</v>
      </c>
      <c r="M40" s="48"/>
      <c r="N40" s="48"/>
      <c r="O40" s="43">
        <v>3901</v>
      </c>
    </row>
    <row r="41" spans="1:119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1"/>
    </row>
    <row r="42" spans="1:119" ht="15.75" thickBot="1">
      <c r="A42" s="52" t="s">
        <v>56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4"/>
    </row>
  </sheetData>
  <mergeCells count="10">
    <mergeCell ref="A42:O42"/>
    <mergeCell ref="L40:N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34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44</v>
      </c>
      <c r="B3" s="62"/>
      <c r="C3" s="63"/>
      <c r="D3" s="67" t="s">
        <v>22</v>
      </c>
      <c r="E3" s="68"/>
      <c r="F3" s="68"/>
      <c r="G3" s="68"/>
      <c r="H3" s="69"/>
      <c r="I3" s="67" t="s">
        <v>23</v>
      </c>
      <c r="J3" s="69"/>
      <c r="K3" s="67" t="s">
        <v>25</v>
      </c>
      <c r="L3" s="69"/>
      <c r="M3" s="36"/>
      <c r="N3" s="37"/>
      <c r="O3" s="70" t="s">
        <v>49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45</v>
      </c>
      <c r="F4" s="34" t="s">
        <v>46</v>
      </c>
      <c r="G4" s="34" t="s">
        <v>47</v>
      </c>
      <c r="H4" s="34" t="s">
        <v>5</v>
      </c>
      <c r="I4" s="34" t="s">
        <v>6</v>
      </c>
      <c r="J4" s="35" t="s">
        <v>48</v>
      </c>
      <c r="K4" s="35" t="s">
        <v>7</v>
      </c>
      <c r="L4" s="35" t="s">
        <v>8</v>
      </c>
      <c r="M4" s="35" t="s">
        <v>9</v>
      </c>
      <c r="N4" s="35" t="s">
        <v>24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4024770</v>
      </c>
      <c r="E5" s="27">
        <f t="shared" si="0"/>
        <v>45937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7" si="1">SUM(D5:M5)</f>
        <v>4070707</v>
      </c>
      <c r="O5" s="33">
        <f t="shared" ref="O5:O37" si="2">(N5/O$39)</f>
        <v>1070.1122502628812</v>
      </c>
      <c r="P5" s="6"/>
    </row>
    <row r="6" spans="1:133">
      <c r="A6" s="12"/>
      <c r="B6" s="25">
        <v>311</v>
      </c>
      <c r="C6" s="20" t="s">
        <v>2</v>
      </c>
      <c r="D6" s="46">
        <v>3467708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3467708</v>
      </c>
      <c r="O6" s="47">
        <f t="shared" si="2"/>
        <v>911.59516298633014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45937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45937</v>
      </c>
      <c r="O7" s="47">
        <f t="shared" si="2"/>
        <v>12.075972660357518</v>
      </c>
      <c r="P7" s="9"/>
    </row>
    <row r="8" spans="1:133">
      <c r="A8" s="12"/>
      <c r="B8" s="25">
        <v>312.60000000000002</v>
      </c>
      <c r="C8" s="20" t="s">
        <v>11</v>
      </c>
      <c r="D8" s="46">
        <v>382117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382117</v>
      </c>
      <c r="O8" s="47">
        <f t="shared" si="2"/>
        <v>100.45136698212409</v>
      </c>
      <c r="P8" s="9"/>
    </row>
    <row r="9" spans="1:133">
      <c r="A9" s="12"/>
      <c r="B9" s="25">
        <v>315</v>
      </c>
      <c r="C9" s="20" t="s">
        <v>12</v>
      </c>
      <c r="D9" s="46">
        <v>162598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162598</v>
      </c>
      <c r="O9" s="47">
        <f t="shared" si="2"/>
        <v>42.743953732912722</v>
      </c>
      <c r="P9" s="9"/>
    </row>
    <row r="10" spans="1:133">
      <c r="A10" s="12"/>
      <c r="B10" s="25">
        <v>316</v>
      </c>
      <c r="C10" s="20" t="s">
        <v>13</v>
      </c>
      <c r="D10" s="46">
        <v>12347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12347</v>
      </c>
      <c r="O10" s="47">
        <f t="shared" si="2"/>
        <v>3.2457939011566772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SUM(D12:D13)</f>
        <v>0</v>
      </c>
      <c r="E11" s="32">
        <f t="shared" si="3"/>
        <v>262160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262160</v>
      </c>
      <c r="O11" s="45">
        <f t="shared" si="2"/>
        <v>68.916929547844376</v>
      </c>
      <c r="P11" s="10"/>
    </row>
    <row r="12" spans="1:133">
      <c r="A12" s="12"/>
      <c r="B12" s="25">
        <v>322</v>
      </c>
      <c r="C12" s="20" t="s">
        <v>0</v>
      </c>
      <c r="D12" s="46">
        <v>0</v>
      </c>
      <c r="E12" s="46">
        <v>260823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260823</v>
      </c>
      <c r="O12" s="47">
        <f t="shared" si="2"/>
        <v>68.565457413249206</v>
      </c>
      <c r="P12" s="9"/>
    </row>
    <row r="13" spans="1:133">
      <c r="A13" s="12"/>
      <c r="B13" s="25">
        <v>324.02999999999997</v>
      </c>
      <c r="C13" s="20" t="s">
        <v>15</v>
      </c>
      <c r="D13" s="46">
        <v>0</v>
      </c>
      <c r="E13" s="46">
        <v>1337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1337</v>
      </c>
      <c r="O13" s="47">
        <f t="shared" si="2"/>
        <v>0.35147213459516297</v>
      </c>
      <c r="P13" s="9"/>
    </row>
    <row r="14" spans="1:133" ht="15.75">
      <c r="A14" s="29" t="s">
        <v>16</v>
      </c>
      <c r="B14" s="30"/>
      <c r="C14" s="31"/>
      <c r="D14" s="32">
        <f t="shared" ref="D14:M14" si="4">SUM(D15:D19)</f>
        <v>266520</v>
      </c>
      <c r="E14" s="32">
        <f t="shared" si="4"/>
        <v>18363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284883</v>
      </c>
      <c r="O14" s="45">
        <f t="shared" si="2"/>
        <v>74.890378548895896</v>
      </c>
      <c r="P14" s="10"/>
    </row>
    <row r="15" spans="1:133">
      <c r="A15" s="12"/>
      <c r="B15" s="25">
        <v>331.9</v>
      </c>
      <c r="C15" s="20" t="s">
        <v>17</v>
      </c>
      <c r="D15" s="46">
        <v>2752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2752</v>
      </c>
      <c r="O15" s="47">
        <f t="shared" si="2"/>
        <v>0.72344900105152476</v>
      </c>
      <c r="P15" s="9"/>
    </row>
    <row r="16" spans="1:133">
      <c r="A16" s="12"/>
      <c r="B16" s="25">
        <v>334.2</v>
      </c>
      <c r="C16" s="20" t="s">
        <v>18</v>
      </c>
      <c r="D16" s="46">
        <v>8025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8025</v>
      </c>
      <c r="O16" s="47">
        <f t="shared" si="2"/>
        <v>2.1096214511041009</v>
      </c>
      <c r="P16" s="9"/>
    </row>
    <row r="17" spans="1:16">
      <c r="A17" s="12"/>
      <c r="B17" s="25">
        <v>335.12</v>
      </c>
      <c r="C17" s="20" t="s">
        <v>19</v>
      </c>
      <c r="D17" s="46">
        <v>45768</v>
      </c>
      <c r="E17" s="46">
        <v>18363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64131</v>
      </c>
      <c r="O17" s="47">
        <f t="shared" si="2"/>
        <v>16.858832807570977</v>
      </c>
      <c r="P17" s="9"/>
    </row>
    <row r="18" spans="1:16">
      <c r="A18" s="12"/>
      <c r="B18" s="25">
        <v>335.15</v>
      </c>
      <c r="C18" s="20" t="s">
        <v>20</v>
      </c>
      <c r="D18" s="46">
        <v>331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331</v>
      </c>
      <c r="O18" s="47">
        <f t="shared" si="2"/>
        <v>8.7013669821240799E-2</v>
      </c>
      <c r="P18" s="9"/>
    </row>
    <row r="19" spans="1:16">
      <c r="A19" s="12"/>
      <c r="B19" s="25">
        <v>335.18</v>
      </c>
      <c r="C19" s="20" t="s">
        <v>21</v>
      </c>
      <c r="D19" s="46">
        <v>209644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209644</v>
      </c>
      <c r="O19" s="47">
        <f t="shared" si="2"/>
        <v>55.111461619348056</v>
      </c>
      <c r="P19" s="9"/>
    </row>
    <row r="20" spans="1:16" ht="15.75">
      <c r="A20" s="29" t="s">
        <v>26</v>
      </c>
      <c r="B20" s="30"/>
      <c r="C20" s="31"/>
      <c r="D20" s="32">
        <f t="shared" ref="D20:M20" si="5">SUM(D21:D24)</f>
        <v>16150</v>
      </c>
      <c r="E20" s="32">
        <f t="shared" si="5"/>
        <v>279982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296132</v>
      </c>
      <c r="O20" s="45">
        <f t="shared" si="2"/>
        <v>77.847528916929548</v>
      </c>
      <c r="P20" s="10"/>
    </row>
    <row r="21" spans="1:16">
      <c r="A21" s="12"/>
      <c r="B21" s="25">
        <v>341.3</v>
      </c>
      <c r="C21" s="20" t="s">
        <v>29</v>
      </c>
      <c r="D21" s="46">
        <v>213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213</v>
      </c>
      <c r="O21" s="47">
        <f t="shared" si="2"/>
        <v>5.5993690851735015E-2</v>
      </c>
      <c r="P21" s="9"/>
    </row>
    <row r="22" spans="1:16">
      <c r="A22" s="12"/>
      <c r="B22" s="25">
        <v>342.9</v>
      </c>
      <c r="C22" s="20" t="s">
        <v>30</v>
      </c>
      <c r="D22" s="46">
        <v>6925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6925</v>
      </c>
      <c r="O22" s="47">
        <f t="shared" si="2"/>
        <v>1.8204521556256572</v>
      </c>
      <c r="P22" s="9"/>
    </row>
    <row r="23" spans="1:16">
      <c r="A23" s="12"/>
      <c r="B23" s="25">
        <v>343.8</v>
      </c>
      <c r="C23" s="20" t="s">
        <v>31</v>
      </c>
      <c r="D23" s="46">
        <v>8725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8725</v>
      </c>
      <c r="O23" s="47">
        <f t="shared" si="2"/>
        <v>2.2936382754994744</v>
      </c>
      <c r="P23" s="9"/>
    </row>
    <row r="24" spans="1:16">
      <c r="A24" s="12"/>
      <c r="B24" s="25">
        <v>347.9</v>
      </c>
      <c r="C24" s="20" t="s">
        <v>32</v>
      </c>
      <c r="D24" s="46">
        <v>287</v>
      </c>
      <c r="E24" s="46">
        <v>279982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280269</v>
      </c>
      <c r="O24" s="47">
        <f t="shared" si="2"/>
        <v>73.677444794952677</v>
      </c>
      <c r="P24" s="9"/>
    </row>
    <row r="25" spans="1:16" ht="15.75">
      <c r="A25" s="29" t="s">
        <v>27</v>
      </c>
      <c r="B25" s="30"/>
      <c r="C25" s="31"/>
      <c r="D25" s="32">
        <f t="shared" ref="D25:M25" si="6">SUM(D26:D27)</f>
        <v>13168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1"/>
        <v>13168</v>
      </c>
      <c r="O25" s="45">
        <f t="shared" si="2"/>
        <v>3.4616193480546791</v>
      </c>
      <c r="P25" s="10"/>
    </row>
    <row r="26" spans="1:16">
      <c r="A26" s="13"/>
      <c r="B26" s="39">
        <v>351.5</v>
      </c>
      <c r="C26" s="21" t="s">
        <v>35</v>
      </c>
      <c r="D26" s="46">
        <v>9583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9583</v>
      </c>
      <c r="O26" s="47">
        <f t="shared" si="2"/>
        <v>2.5191903259726605</v>
      </c>
      <c r="P26" s="9"/>
    </row>
    <row r="27" spans="1:16">
      <c r="A27" s="13"/>
      <c r="B27" s="39">
        <v>359</v>
      </c>
      <c r="C27" s="21" t="s">
        <v>36</v>
      </c>
      <c r="D27" s="46">
        <v>3585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3585</v>
      </c>
      <c r="O27" s="47">
        <f t="shared" si="2"/>
        <v>0.94242902208201895</v>
      </c>
      <c r="P27" s="9"/>
    </row>
    <row r="28" spans="1:16" ht="15.75">
      <c r="A28" s="29" t="s">
        <v>3</v>
      </c>
      <c r="B28" s="30"/>
      <c r="C28" s="31"/>
      <c r="D28" s="32">
        <f t="shared" ref="D28:M28" si="7">SUM(D29:D33)</f>
        <v>40274</v>
      </c>
      <c r="E28" s="32">
        <f t="shared" si="7"/>
        <v>-60702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980855</v>
      </c>
      <c r="L28" s="32">
        <f t="shared" si="7"/>
        <v>0</v>
      </c>
      <c r="M28" s="32">
        <f t="shared" si="7"/>
        <v>0</v>
      </c>
      <c r="N28" s="32">
        <f t="shared" si="1"/>
        <v>960427</v>
      </c>
      <c r="O28" s="45">
        <f t="shared" si="2"/>
        <v>252.47818086225027</v>
      </c>
      <c r="P28" s="10"/>
    </row>
    <row r="29" spans="1:16">
      <c r="A29" s="12"/>
      <c r="B29" s="25">
        <v>361.1</v>
      </c>
      <c r="C29" s="20" t="s">
        <v>37</v>
      </c>
      <c r="D29" s="46">
        <v>24932</v>
      </c>
      <c r="E29" s="46">
        <v>2333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27265</v>
      </c>
      <c r="O29" s="47">
        <f t="shared" si="2"/>
        <v>7.1674553101997898</v>
      </c>
      <c r="P29" s="9"/>
    </row>
    <row r="30" spans="1:16">
      <c r="A30" s="12"/>
      <c r="B30" s="25">
        <v>361.3</v>
      </c>
      <c r="C30" s="20" t="s">
        <v>38</v>
      </c>
      <c r="D30" s="46">
        <v>2152</v>
      </c>
      <c r="E30" s="46">
        <v>-78701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167057</v>
      </c>
      <c r="L30" s="46">
        <v>0</v>
      </c>
      <c r="M30" s="46">
        <v>0</v>
      </c>
      <c r="N30" s="46">
        <f t="shared" si="1"/>
        <v>90508</v>
      </c>
      <c r="O30" s="47">
        <f t="shared" si="2"/>
        <v>23.792849631966352</v>
      </c>
      <c r="P30" s="9"/>
    </row>
    <row r="31" spans="1:16">
      <c r="A31" s="12"/>
      <c r="B31" s="25">
        <v>362</v>
      </c>
      <c r="C31" s="20" t="s">
        <v>39</v>
      </c>
      <c r="D31" s="46">
        <v>13190</v>
      </c>
      <c r="E31" s="46">
        <v>14270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27460</v>
      </c>
      <c r="O31" s="47">
        <f t="shared" si="2"/>
        <v>7.218717139852787</v>
      </c>
      <c r="P31" s="9"/>
    </row>
    <row r="32" spans="1:16">
      <c r="A32" s="12"/>
      <c r="B32" s="25">
        <v>368</v>
      </c>
      <c r="C32" s="20" t="s">
        <v>40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813798</v>
      </c>
      <c r="L32" s="46">
        <v>0</v>
      </c>
      <c r="M32" s="46">
        <v>0</v>
      </c>
      <c r="N32" s="46">
        <f t="shared" si="1"/>
        <v>813798</v>
      </c>
      <c r="O32" s="47">
        <f t="shared" si="2"/>
        <v>213.93217665615143</v>
      </c>
      <c r="P32" s="9"/>
    </row>
    <row r="33" spans="1:119">
      <c r="A33" s="12"/>
      <c r="B33" s="25">
        <v>369.9</v>
      </c>
      <c r="C33" s="20" t="s">
        <v>41</v>
      </c>
      <c r="D33" s="46">
        <v>0</v>
      </c>
      <c r="E33" s="46">
        <v>1396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1396</v>
      </c>
      <c r="O33" s="47">
        <f t="shared" si="2"/>
        <v>0.36698212407991587</v>
      </c>
      <c r="P33" s="9"/>
    </row>
    <row r="34" spans="1:119" ht="15.75">
      <c r="A34" s="29" t="s">
        <v>28</v>
      </c>
      <c r="B34" s="30"/>
      <c r="C34" s="31"/>
      <c r="D34" s="32">
        <f t="shared" ref="D34:M34" si="8">SUM(D35:D36)</f>
        <v>225</v>
      </c>
      <c r="E34" s="32">
        <f t="shared" si="8"/>
        <v>180347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1"/>
        <v>180572</v>
      </c>
      <c r="O34" s="45">
        <f t="shared" si="2"/>
        <v>47.468980021030497</v>
      </c>
      <c r="P34" s="9"/>
    </row>
    <row r="35" spans="1:119">
      <c r="A35" s="12"/>
      <c r="B35" s="25">
        <v>381</v>
      </c>
      <c r="C35" s="20" t="s">
        <v>42</v>
      </c>
      <c r="D35" s="46">
        <v>0</v>
      </c>
      <c r="E35" s="46">
        <v>180347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180347</v>
      </c>
      <c r="O35" s="47">
        <f t="shared" si="2"/>
        <v>47.409831756046266</v>
      </c>
      <c r="P35" s="9"/>
    </row>
    <row r="36" spans="1:119" ht="15.75" thickBot="1">
      <c r="A36" s="12"/>
      <c r="B36" s="25">
        <v>388.1</v>
      </c>
      <c r="C36" s="20" t="s">
        <v>43</v>
      </c>
      <c r="D36" s="46">
        <v>225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225</v>
      </c>
      <c r="O36" s="47">
        <f t="shared" si="2"/>
        <v>5.9148264984227129E-2</v>
      </c>
      <c r="P36" s="9"/>
    </row>
    <row r="37" spans="1:119" ht="16.5" thickBot="1">
      <c r="A37" s="14" t="s">
        <v>33</v>
      </c>
      <c r="B37" s="23"/>
      <c r="C37" s="22"/>
      <c r="D37" s="15">
        <f t="shared" ref="D37:M37" si="9">SUM(D5,D11,D14,D20,D25,D28,D34)</f>
        <v>4361107</v>
      </c>
      <c r="E37" s="15">
        <f t="shared" si="9"/>
        <v>726087</v>
      </c>
      <c r="F37" s="15">
        <f t="shared" si="9"/>
        <v>0</v>
      </c>
      <c r="G37" s="15">
        <f t="shared" si="9"/>
        <v>0</v>
      </c>
      <c r="H37" s="15">
        <f t="shared" si="9"/>
        <v>0</v>
      </c>
      <c r="I37" s="15">
        <f t="shared" si="9"/>
        <v>0</v>
      </c>
      <c r="J37" s="15">
        <f t="shared" si="9"/>
        <v>0</v>
      </c>
      <c r="K37" s="15">
        <f t="shared" si="9"/>
        <v>980855</v>
      </c>
      <c r="L37" s="15">
        <f t="shared" si="9"/>
        <v>0</v>
      </c>
      <c r="M37" s="15">
        <f t="shared" si="9"/>
        <v>0</v>
      </c>
      <c r="N37" s="15">
        <f t="shared" si="1"/>
        <v>6068049</v>
      </c>
      <c r="O37" s="38">
        <f t="shared" si="2"/>
        <v>1595.1758675078863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48" t="s">
        <v>50</v>
      </c>
      <c r="M39" s="48"/>
      <c r="N39" s="48"/>
      <c r="O39" s="43">
        <v>3804</v>
      </c>
    </row>
    <row r="40" spans="1:119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1"/>
    </row>
    <row r="41" spans="1:119" ht="15.75" thickBot="1">
      <c r="A41" s="52" t="s">
        <v>56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4"/>
    </row>
  </sheetData>
  <mergeCells count="10">
    <mergeCell ref="A41:O41"/>
    <mergeCell ref="A40:O40"/>
    <mergeCell ref="L39:N3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44</v>
      </c>
      <c r="B3" s="62"/>
      <c r="C3" s="63"/>
      <c r="D3" s="67" t="s">
        <v>22</v>
      </c>
      <c r="E3" s="68"/>
      <c r="F3" s="68"/>
      <c r="G3" s="68"/>
      <c r="H3" s="69"/>
      <c r="I3" s="67" t="s">
        <v>23</v>
      </c>
      <c r="J3" s="69"/>
      <c r="K3" s="67" t="s">
        <v>25</v>
      </c>
      <c r="L3" s="69"/>
      <c r="M3" s="36"/>
      <c r="N3" s="37"/>
      <c r="O3" s="70" t="s">
        <v>49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45</v>
      </c>
      <c r="F4" s="34" t="s">
        <v>46</v>
      </c>
      <c r="G4" s="34" t="s">
        <v>47</v>
      </c>
      <c r="H4" s="34" t="s">
        <v>5</v>
      </c>
      <c r="I4" s="34" t="s">
        <v>6</v>
      </c>
      <c r="J4" s="35" t="s">
        <v>48</v>
      </c>
      <c r="K4" s="35" t="s">
        <v>7</v>
      </c>
      <c r="L4" s="35" t="s">
        <v>8</v>
      </c>
      <c r="M4" s="35" t="s">
        <v>9</v>
      </c>
      <c r="N4" s="35" t="s">
        <v>24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4110751</v>
      </c>
      <c r="E5" s="27">
        <f t="shared" si="0"/>
        <v>45167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4155918</v>
      </c>
      <c r="O5" s="33">
        <f t="shared" ref="O5:O37" si="2">(N5/O$39)</f>
        <v>1085.379472447114</v>
      </c>
      <c r="P5" s="6"/>
    </row>
    <row r="6" spans="1:133">
      <c r="A6" s="12"/>
      <c r="B6" s="25">
        <v>311</v>
      </c>
      <c r="C6" s="20" t="s">
        <v>2</v>
      </c>
      <c r="D6" s="46">
        <v>3418898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3418898</v>
      </c>
      <c r="O6" s="47">
        <f t="shared" si="2"/>
        <v>892.89579524680073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45167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45167</v>
      </c>
      <c r="O7" s="47">
        <f t="shared" si="2"/>
        <v>11.796030295116218</v>
      </c>
      <c r="P7" s="9"/>
    </row>
    <row r="8" spans="1:133">
      <c r="A8" s="12"/>
      <c r="B8" s="25">
        <v>312.60000000000002</v>
      </c>
      <c r="C8" s="20" t="s">
        <v>11</v>
      </c>
      <c r="D8" s="46">
        <v>552207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552207</v>
      </c>
      <c r="O8" s="47">
        <f t="shared" si="2"/>
        <v>144.21702794463306</v>
      </c>
      <c r="P8" s="9"/>
    </row>
    <row r="9" spans="1:133">
      <c r="A9" s="12"/>
      <c r="B9" s="25">
        <v>315</v>
      </c>
      <c r="C9" s="20" t="s">
        <v>12</v>
      </c>
      <c r="D9" s="46">
        <v>139646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139646</v>
      </c>
      <c r="O9" s="47">
        <f t="shared" si="2"/>
        <v>36.470618960564117</v>
      </c>
      <c r="P9" s="9"/>
    </row>
    <row r="10" spans="1:133" ht="15.75">
      <c r="A10" s="29" t="s">
        <v>69</v>
      </c>
      <c r="B10" s="30"/>
      <c r="C10" s="31"/>
      <c r="D10" s="32">
        <f t="shared" ref="D10:M10" si="3">SUM(D11:D11)</f>
        <v>0</v>
      </c>
      <c r="E10" s="32">
        <f t="shared" si="3"/>
        <v>414954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414954</v>
      </c>
      <c r="O10" s="45">
        <f t="shared" si="2"/>
        <v>108.37137633846957</v>
      </c>
      <c r="P10" s="10"/>
    </row>
    <row r="11" spans="1:133">
      <c r="A11" s="12"/>
      <c r="B11" s="25">
        <v>322</v>
      </c>
      <c r="C11" s="20" t="s">
        <v>0</v>
      </c>
      <c r="D11" s="46">
        <v>0</v>
      </c>
      <c r="E11" s="46">
        <v>414954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414954</v>
      </c>
      <c r="O11" s="47">
        <f t="shared" si="2"/>
        <v>108.37137633846957</v>
      </c>
      <c r="P11" s="9"/>
    </row>
    <row r="12" spans="1:133" ht="15.75">
      <c r="A12" s="29" t="s">
        <v>16</v>
      </c>
      <c r="B12" s="30"/>
      <c r="C12" s="31"/>
      <c r="D12" s="32">
        <f t="shared" ref="D12:M12" si="4">SUM(D13:D17)</f>
        <v>298114</v>
      </c>
      <c r="E12" s="32">
        <f t="shared" si="4"/>
        <v>20149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318263</v>
      </c>
      <c r="O12" s="45">
        <f t="shared" si="2"/>
        <v>83.119091146513455</v>
      </c>
      <c r="P12" s="10"/>
    </row>
    <row r="13" spans="1:133">
      <c r="A13" s="12"/>
      <c r="B13" s="25">
        <v>331.5</v>
      </c>
      <c r="C13" s="20" t="s">
        <v>70</v>
      </c>
      <c r="D13" s="46">
        <v>1913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1913</v>
      </c>
      <c r="O13" s="47">
        <f t="shared" si="2"/>
        <v>0.49960825280752152</v>
      </c>
      <c r="P13" s="9"/>
    </row>
    <row r="14" spans="1:133">
      <c r="A14" s="12"/>
      <c r="B14" s="25">
        <v>334.2</v>
      </c>
      <c r="C14" s="20" t="s">
        <v>18</v>
      </c>
      <c r="D14" s="46">
        <v>3861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3861</v>
      </c>
      <c r="O14" s="47">
        <f t="shared" si="2"/>
        <v>1.0083572734395403</v>
      </c>
      <c r="P14" s="9"/>
    </row>
    <row r="15" spans="1:133">
      <c r="A15" s="12"/>
      <c r="B15" s="25">
        <v>335.12</v>
      </c>
      <c r="C15" s="20" t="s">
        <v>19</v>
      </c>
      <c r="D15" s="46">
        <v>54114</v>
      </c>
      <c r="E15" s="46">
        <v>20149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74263</v>
      </c>
      <c r="O15" s="47">
        <f t="shared" si="2"/>
        <v>19.39488117001828</v>
      </c>
      <c r="P15" s="9"/>
    </row>
    <row r="16" spans="1:133">
      <c r="A16" s="12"/>
      <c r="B16" s="25">
        <v>335.15</v>
      </c>
      <c r="C16" s="20" t="s">
        <v>20</v>
      </c>
      <c r="D16" s="46">
        <v>972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972</v>
      </c>
      <c r="O16" s="47">
        <f t="shared" si="2"/>
        <v>0.25385218072603816</v>
      </c>
      <c r="P16" s="9"/>
    </row>
    <row r="17" spans="1:16">
      <c r="A17" s="12"/>
      <c r="B17" s="25">
        <v>335.18</v>
      </c>
      <c r="C17" s="20" t="s">
        <v>21</v>
      </c>
      <c r="D17" s="46">
        <v>237254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237254</v>
      </c>
      <c r="O17" s="47">
        <f t="shared" si="2"/>
        <v>61.96239226952207</v>
      </c>
      <c r="P17" s="9"/>
    </row>
    <row r="18" spans="1:16" ht="15.75">
      <c r="A18" s="29" t="s">
        <v>26</v>
      </c>
      <c r="B18" s="30"/>
      <c r="C18" s="31"/>
      <c r="D18" s="32">
        <f t="shared" ref="D18:M18" si="5">SUM(D19:D22)</f>
        <v>15653</v>
      </c>
      <c r="E18" s="32">
        <f t="shared" si="5"/>
        <v>313706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1"/>
        <v>329359</v>
      </c>
      <c r="O18" s="45">
        <f t="shared" si="2"/>
        <v>86.016975711674064</v>
      </c>
      <c r="P18" s="10"/>
    </row>
    <row r="19" spans="1:16">
      <c r="A19" s="12"/>
      <c r="B19" s="25">
        <v>341.1</v>
      </c>
      <c r="C19" s="20" t="s">
        <v>71</v>
      </c>
      <c r="D19" s="46">
        <v>0</v>
      </c>
      <c r="E19" s="46">
        <v>1548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1548</v>
      </c>
      <c r="O19" s="47">
        <f t="shared" si="2"/>
        <v>0.4042831026377644</v>
      </c>
      <c r="P19" s="9"/>
    </row>
    <row r="20" spans="1:16">
      <c r="A20" s="12"/>
      <c r="B20" s="25">
        <v>342.1</v>
      </c>
      <c r="C20" s="20" t="s">
        <v>72</v>
      </c>
      <c r="D20" s="46">
        <v>8878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8878</v>
      </c>
      <c r="O20" s="47">
        <f t="shared" si="2"/>
        <v>2.3186210498824757</v>
      </c>
      <c r="P20" s="9"/>
    </row>
    <row r="21" spans="1:16">
      <c r="A21" s="12"/>
      <c r="B21" s="25">
        <v>345.9</v>
      </c>
      <c r="C21" s="20" t="s">
        <v>73</v>
      </c>
      <c r="D21" s="46">
        <v>0</v>
      </c>
      <c r="E21" s="46">
        <v>312158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312158</v>
      </c>
      <c r="O21" s="47">
        <f t="shared" si="2"/>
        <v>81.524680073126149</v>
      </c>
      <c r="P21" s="9"/>
    </row>
    <row r="22" spans="1:16">
      <c r="A22" s="12"/>
      <c r="B22" s="25">
        <v>346.9</v>
      </c>
      <c r="C22" s="20" t="s">
        <v>74</v>
      </c>
      <c r="D22" s="46">
        <v>6775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6775</v>
      </c>
      <c r="O22" s="47">
        <f t="shared" si="2"/>
        <v>1.7693914860276834</v>
      </c>
      <c r="P22" s="9"/>
    </row>
    <row r="23" spans="1:16" ht="15.75">
      <c r="A23" s="29" t="s">
        <v>27</v>
      </c>
      <c r="B23" s="30"/>
      <c r="C23" s="31"/>
      <c r="D23" s="32">
        <f t="shared" ref="D23:M23" si="6">SUM(D24:D24)</f>
        <v>28189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1"/>
        <v>28189</v>
      </c>
      <c r="O23" s="45">
        <f t="shared" si="2"/>
        <v>7.3619744058500913</v>
      </c>
      <c r="P23" s="10"/>
    </row>
    <row r="24" spans="1:16">
      <c r="A24" s="13"/>
      <c r="B24" s="39">
        <v>351.9</v>
      </c>
      <c r="C24" s="21" t="s">
        <v>75</v>
      </c>
      <c r="D24" s="46">
        <v>28189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28189</v>
      </c>
      <c r="O24" s="47">
        <f t="shared" si="2"/>
        <v>7.3619744058500913</v>
      </c>
      <c r="P24" s="9"/>
    </row>
    <row r="25" spans="1:16" ht="15.75">
      <c r="A25" s="29" t="s">
        <v>3</v>
      </c>
      <c r="B25" s="30"/>
      <c r="C25" s="31"/>
      <c r="D25" s="32">
        <f t="shared" ref="D25:M25" si="7">SUM(D26:D32)</f>
        <v>137566</v>
      </c>
      <c r="E25" s="32">
        <f t="shared" si="7"/>
        <v>-17655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0</v>
      </c>
      <c r="J25" s="32">
        <f t="shared" si="7"/>
        <v>0</v>
      </c>
      <c r="K25" s="32">
        <f t="shared" si="7"/>
        <v>331246</v>
      </c>
      <c r="L25" s="32">
        <f t="shared" si="7"/>
        <v>0</v>
      </c>
      <c r="M25" s="32">
        <f t="shared" si="7"/>
        <v>0</v>
      </c>
      <c r="N25" s="32">
        <f t="shared" si="1"/>
        <v>451157</v>
      </c>
      <c r="O25" s="45">
        <f t="shared" si="2"/>
        <v>117.82632541133455</v>
      </c>
      <c r="P25" s="10"/>
    </row>
    <row r="26" spans="1:16">
      <c r="A26" s="12"/>
      <c r="B26" s="25">
        <v>361.1</v>
      </c>
      <c r="C26" s="20" t="s">
        <v>37</v>
      </c>
      <c r="D26" s="46">
        <v>117588</v>
      </c>
      <c r="E26" s="46">
        <v>2827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120415</v>
      </c>
      <c r="O26" s="47">
        <f t="shared" si="2"/>
        <v>31.44815878819535</v>
      </c>
      <c r="P26" s="9"/>
    </row>
    <row r="27" spans="1:16">
      <c r="A27" s="12"/>
      <c r="B27" s="25">
        <v>361.3</v>
      </c>
      <c r="C27" s="20" t="s">
        <v>38</v>
      </c>
      <c r="D27" s="46">
        <v>-2152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-645828</v>
      </c>
      <c r="L27" s="46">
        <v>0</v>
      </c>
      <c r="M27" s="46">
        <v>0</v>
      </c>
      <c r="N27" s="46">
        <f t="shared" ref="N27:N32" si="8">SUM(D27:M27)</f>
        <v>-647980</v>
      </c>
      <c r="O27" s="47">
        <f t="shared" si="2"/>
        <v>-169.22956385479236</v>
      </c>
      <c r="P27" s="9"/>
    </row>
    <row r="28" spans="1:16">
      <c r="A28" s="12"/>
      <c r="B28" s="25">
        <v>361.4</v>
      </c>
      <c r="C28" s="20" t="s">
        <v>76</v>
      </c>
      <c r="D28" s="46">
        <v>0</v>
      </c>
      <c r="E28" s="46">
        <v>-40424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-40424</v>
      </c>
      <c r="O28" s="47">
        <f t="shared" si="2"/>
        <v>-10.557325672499347</v>
      </c>
      <c r="P28" s="9"/>
    </row>
    <row r="29" spans="1:16">
      <c r="A29" s="12"/>
      <c r="B29" s="25">
        <v>362</v>
      </c>
      <c r="C29" s="20" t="s">
        <v>39</v>
      </c>
      <c r="D29" s="46">
        <v>14137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14137</v>
      </c>
      <c r="O29" s="47">
        <f t="shared" si="2"/>
        <v>3.6920867067119354</v>
      </c>
      <c r="P29" s="9"/>
    </row>
    <row r="30" spans="1:16">
      <c r="A30" s="12"/>
      <c r="B30" s="25">
        <v>363.23</v>
      </c>
      <c r="C30" s="20" t="s">
        <v>77</v>
      </c>
      <c r="D30" s="46">
        <v>0</v>
      </c>
      <c r="E30" s="46">
        <v>5441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5441</v>
      </c>
      <c r="O30" s="47">
        <f t="shared" si="2"/>
        <v>1.420997649516845</v>
      </c>
      <c r="P30" s="9"/>
    </row>
    <row r="31" spans="1:16">
      <c r="A31" s="12"/>
      <c r="B31" s="25">
        <v>368</v>
      </c>
      <c r="C31" s="20" t="s">
        <v>40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977074</v>
      </c>
      <c r="L31" s="46">
        <v>0</v>
      </c>
      <c r="M31" s="46">
        <v>0</v>
      </c>
      <c r="N31" s="46">
        <f t="shared" si="8"/>
        <v>977074</v>
      </c>
      <c r="O31" s="47">
        <f t="shared" si="2"/>
        <v>255.17733089579525</v>
      </c>
      <c r="P31" s="9"/>
    </row>
    <row r="32" spans="1:16">
      <c r="A32" s="12"/>
      <c r="B32" s="25">
        <v>369.9</v>
      </c>
      <c r="C32" s="20" t="s">
        <v>41</v>
      </c>
      <c r="D32" s="46">
        <v>7993</v>
      </c>
      <c r="E32" s="46">
        <v>14501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22494</v>
      </c>
      <c r="O32" s="47">
        <f t="shared" si="2"/>
        <v>5.874640898406895</v>
      </c>
      <c r="P32" s="9"/>
    </row>
    <row r="33" spans="1:119" ht="15.75">
      <c r="A33" s="29" t="s">
        <v>28</v>
      </c>
      <c r="B33" s="30"/>
      <c r="C33" s="31"/>
      <c r="D33" s="32">
        <f t="shared" ref="D33:M33" si="9">SUM(D34:D36)</f>
        <v>9772</v>
      </c>
      <c r="E33" s="32">
        <f t="shared" si="9"/>
        <v>78000</v>
      </c>
      <c r="F33" s="32">
        <f t="shared" si="9"/>
        <v>0</v>
      </c>
      <c r="G33" s="32">
        <f t="shared" si="9"/>
        <v>0</v>
      </c>
      <c r="H33" s="32">
        <f t="shared" si="9"/>
        <v>0</v>
      </c>
      <c r="I33" s="32">
        <f t="shared" si="9"/>
        <v>0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>SUM(D33:M33)</f>
        <v>87772</v>
      </c>
      <c r="O33" s="45">
        <f t="shared" si="2"/>
        <v>22.922956385479239</v>
      </c>
      <c r="P33" s="9"/>
    </row>
    <row r="34" spans="1:119">
      <c r="A34" s="12"/>
      <c r="B34" s="25">
        <v>381</v>
      </c>
      <c r="C34" s="20" t="s">
        <v>42</v>
      </c>
      <c r="D34" s="46">
        <v>0</v>
      </c>
      <c r="E34" s="46">
        <v>78000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78000</v>
      </c>
      <c r="O34" s="47">
        <f t="shared" si="2"/>
        <v>20.370854008879604</v>
      </c>
      <c r="P34" s="9"/>
    </row>
    <row r="35" spans="1:119">
      <c r="A35" s="12"/>
      <c r="B35" s="25">
        <v>388.1</v>
      </c>
      <c r="C35" s="20" t="s">
        <v>43</v>
      </c>
      <c r="D35" s="46">
        <v>6600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6600</v>
      </c>
      <c r="O35" s="47">
        <f t="shared" si="2"/>
        <v>1.7236876469051972</v>
      </c>
      <c r="P35" s="9"/>
    </row>
    <row r="36" spans="1:119" ht="15.75" thickBot="1">
      <c r="A36" s="12"/>
      <c r="B36" s="25">
        <v>388.2</v>
      </c>
      <c r="C36" s="20" t="s">
        <v>78</v>
      </c>
      <c r="D36" s="46">
        <v>3172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3172</v>
      </c>
      <c r="O36" s="47">
        <f t="shared" si="2"/>
        <v>0.82841472969443719</v>
      </c>
      <c r="P36" s="9"/>
    </row>
    <row r="37" spans="1:119" ht="16.5" thickBot="1">
      <c r="A37" s="14" t="s">
        <v>33</v>
      </c>
      <c r="B37" s="23"/>
      <c r="C37" s="22"/>
      <c r="D37" s="15">
        <f t="shared" ref="D37:M37" si="10">SUM(D5,D10,D12,D18,D23,D25,D33)</f>
        <v>4600045</v>
      </c>
      <c r="E37" s="15">
        <f t="shared" si="10"/>
        <v>854321</v>
      </c>
      <c r="F37" s="15">
        <f t="shared" si="10"/>
        <v>0</v>
      </c>
      <c r="G37" s="15">
        <f t="shared" si="10"/>
        <v>0</v>
      </c>
      <c r="H37" s="15">
        <f t="shared" si="10"/>
        <v>0</v>
      </c>
      <c r="I37" s="15">
        <f t="shared" si="10"/>
        <v>0</v>
      </c>
      <c r="J37" s="15">
        <f t="shared" si="10"/>
        <v>0</v>
      </c>
      <c r="K37" s="15">
        <f t="shared" si="10"/>
        <v>331246</v>
      </c>
      <c r="L37" s="15">
        <f t="shared" si="10"/>
        <v>0</v>
      </c>
      <c r="M37" s="15">
        <f t="shared" si="10"/>
        <v>0</v>
      </c>
      <c r="N37" s="15">
        <f>SUM(D37:M37)</f>
        <v>5785612</v>
      </c>
      <c r="O37" s="38">
        <f t="shared" si="2"/>
        <v>1510.9981718464351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48" t="s">
        <v>79</v>
      </c>
      <c r="M39" s="48"/>
      <c r="N39" s="48"/>
      <c r="O39" s="43">
        <v>3829</v>
      </c>
    </row>
    <row r="40" spans="1:119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1"/>
    </row>
    <row r="41" spans="1:119" ht="15.75" customHeight="1" thickBot="1">
      <c r="A41" s="52" t="s">
        <v>56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4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44</v>
      </c>
      <c r="B3" s="62"/>
      <c r="C3" s="63"/>
      <c r="D3" s="67" t="s">
        <v>22</v>
      </c>
      <c r="E3" s="68"/>
      <c r="F3" s="68"/>
      <c r="G3" s="68"/>
      <c r="H3" s="69"/>
      <c r="I3" s="67" t="s">
        <v>23</v>
      </c>
      <c r="J3" s="69"/>
      <c r="K3" s="67" t="s">
        <v>25</v>
      </c>
      <c r="L3" s="68"/>
      <c r="M3" s="69"/>
      <c r="N3" s="36"/>
      <c r="O3" s="37"/>
      <c r="P3" s="70" t="s">
        <v>120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45</v>
      </c>
      <c r="F4" s="34" t="s">
        <v>46</v>
      </c>
      <c r="G4" s="34" t="s">
        <v>47</v>
      </c>
      <c r="H4" s="34" t="s">
        <v>5</v>
      </c>
      <c r="I4" s="34" t="s">
        <v>6</v>
      </c>
      <c r="J4" s="35" t="s">
        <v>48</v>
      </c>
      <c r="K4" s="35" t="s">
        <v>7</v>
      </c>
      <c r="L4" s="35" t="s">
        <v>8</v>
      </c>
      <c r="M4" s="35" t="s">
        <v>121</v>
      </c>
      <c r="N4" s="35" t="s">
        <v>9</v>
      </c>
      <c r="O4" s="35" t="s">
        <v>122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123</v>
      </c>
      <c r="B5" s="26"/>
      <c r="C5" s="26"/>
      <c r="D5" s="27">
        <f t="shared" ref="D5:N5" si="0">SUM(D6:D10)</f>
        <v>5802379</v>
      </c>
      <c r="E5" s="27">
        <f t="shared" si="0"/>
        <v>74997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5877376</v>
      </c>
      <c r="P5" s="33">
        <f t="shared" ref="P5:P45" si="1">(O5/P$47)</f>
        <v>1325.2257046223224</v>
      </c>
      <c r="Q5" s="6"/>
    </row>
    <row r="6" spans="1:134">
      <c r="A6" s="12"/>
      <c r="B6" s="25">
        <v>311</v>
      </c>
      <c r="C6" s="20" t="s">
        <v>2</v>
      </c>
      <c r="D6" s="46">
        <v>4682153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4682153</v>
      </c>
      <c r="P6" s="47">
        <f t="shared" si="1"/>
        <v>1055.7278466741827</v>
      </c>
      <c r="Q6" s="9"/>
    </row>
    <row r="7" spans="1:134">
      <c r="A7" s="12"/>
      <c r="B7" s="25">
        <v>312.43</v>
      </c>
      <c r="C7" s="20" t="s">
        <v>124</v>
      </c>
      <c r="D7" s="46">
        <v>0</v>
      </c>
      <c r="E7" s="46">
        <v>74997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9" si="2">SUM(D7:N7)</f>
        <v>74997</v>
      </c>
      <c r="P7" s="47">
        <f t="shared" si="1"/>
        <v>16.910259301014655</v>
      </c>
      <c r="Q7" s="9"/>
    </row>
    <row r="8" spans="1:134">
      <c r="A8" s="12"/>
      <c r="B8" s="25">
        <v>315.2</v>
      </c>
      <c r="C8" s="20" t="s">
        <v>126</v>
      </c>
      <c r="D8" s="46">
        <v>311027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311027</v>
      </c>
      <c r="P8" s="47">
        <f t="shared" si="1"/>
        <v>70.13010146561443</v>
      </c>
      <c r="Q8" s="9"/>
    </row>
    <row r="9" spans="1:134">
      <c r="A9" s="12"/>
      <c r="B9" s="25">
        <v>316</v>
      </c>
      <c r="C9" s="20" t="s">
        <v>82</v>
      </c>
      <c r="D9" s="46">
        <v>6886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6886</v>
      </c>
      <c r="P9" s="47">
        <f t="shared" si="1"/>
        <v>1.5526493799323562</v>
      </c>
      <c r="Q9" s="9"/>
    </row>
    <row r="10" spans="1:134">
      <c r="A10" s="12"/>
      <c r="B10" s="25">
        <v>319.89999999999998</v>
      </c>
      <c r="C10" s="20" t="s">
        <v>137</v>
      </c>
      <c r="D10" s="46">
        <v>802313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>SUM(D10:N10)</f>
        <v>802313</v>
      </c>
      <c r="P10" s="47">
        <f t="shared" si="1"/>
        <v>180.90484780157834</v>
      </c>
      <c r="Q10" s="9"/>
    </row>
    <row r="11" spans="1:134" ht="15.75">
      <c r="A11" s="29" t="s">
        <v>14</v>
      </c>
      <c r="B11" s="30"/>
      <c r="C11" s="31"/>
      <c r="D11" s="32">
        <f t="shared" ref="D11:N11" si="3">SUM(D12:D14)</f>
        <v>13000</v>
      </c>
      <c r="E11" s="32">
        <f t="shared" si="3"/>
        <v>524291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>SUM(D11:N11)</f>
        <v>537291</v>
      </c>
      <c r="P11" s="45">
        <f t="shared" si="1"/>
        <v>121.1479143179256</v>
      </c>
      <c r="Q11" s="10"/>
    </row>
    <row r="12" spans="1:134">
      <c r="A12" s="12"/>
      <c r="B12" s="25">
        <v>322</v>
      </c>
      <c r="C12" s="20" t="s">
        <v>127</v>
      </c>
      <c r="D12" s="46">
        <v>0</v>
      </c>
      <c r="E12" s="46">
        <v>508235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508235</v>
      </c>
      <c r="P12" s="47">
        <f t="shared" si="1"/>
        <v>114.59639233370913</v>
      </c>
      <c r="Q12" s="9"/>
    </row>
    <row r="13" spans="1:134">
      <c r="A13" s="12"/>
      <c r="B13" s="25">
        <v>324.31</v>
      </c>
      <c r="C13" s="20" t="s">
        <v>115</v>
      </c>
      <c r="D13" s="46">
        <v>0</v>
      </c>
      <c r="E13" s="46">
        <v>16056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14" si="4">SUM(D13:N13)</f>
        <v>16056</v>
      </c>
      <c r="P13" s="47">
        <f t="shared" si="1"/>
        <v>3.620293122886133</v>
      </c>
      <c r="Q13" s="9"/>
    </row>
    <row r="14" spans="1:134">
      <c r="A14" s="12"/>
      <c r="B14" s="25">
        <v>329.2</v>
      </c>
      <c r="C14" s="20" t="s">
        <v>128</v>
      </c>
      <c r="D14" s="46">
        <v>13000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13000</v>
      </c>
      <c r="P14" s="47">
        <f t="shared" si="1"/>
        <v>2.931228861330327</v>
      </c>
      <c r="Q14" s="9"/>
    </row>
    <row r="15" spans="1:134" ht="15.75">
      <c r="A15" s="29" t="s">
        <v>129</v>
      </c>
      <c r="B15" s="30"/>
      <c r="C15" s="31"/>
      <c r="D15" s="32">
        <f t="shared" ref="D15:N15" si="5">SUM(D16:D20)</f>
        <v>517144</v>
      </c>
      <c r="E15" s="32">
        <f t="shared" si="5"/>
        <v>999482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32">
        <f t="shared" si="5"/>
        <v>0</v>
      </c>
      <c r="O15" s="44">
        <f>SUM(D15:N15)</f>
        <v>1516626</v>
      </c>
      <c r="P15" s="45">
        <f t="shared" si="1"/>
        <v>341.96753100338219</v>
      </c>
      <c r="Q15" s="10"/>
    </row>
    <row r="16" spans="1:134">
      <c r="A16" s="12"/>
      <c r="B16" s="25">
        <v>331.51</v>
      </c>
      <c r="C16" s="20" t="s">
        <v>131</v>
      </c>
      <c r="D16" s="46">
        <v>0</v>
      </c>
      <c r="E16" s="46">
        <v>729085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0" si="6">SUM(D16:N16)</f>
        <v>729085</v>
      </c>
      <c r="P16" s="47">
        <f t="shared" si="1"/>
        <v>164.3934611048478</v>
      </c>
      <c r="Q16" s="9"/>
    </row>
    <row r="17" spans="1:17">
      <c r="A17" s="12"/>
      <c r="B17" s="25">
        <v>334.49</v>
      </c>
      <c r="C17" s="20" t="s">
        <v>53</v>
      </c>
      <c r="D17" s="46">
        <v>0</v>
      </c>
      <c r="E17" s="46">
        <v>234818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6"/>
        <v>234818</v>
      </c>
      <c r="P17" s="47">
        <f t="shared" si="1"/>
        <v>52.946561443066514</v>
      </c>
      <c r="Q17" s="9"/>
    </row>
    <row r="18" spans="1:17">
      <c r="A18" s="12"/>
      <c r="B18" s="25">
        <v>335.125</v>
      </c>
      <c r="C18" s="20" t="s">
        <v>132</v>
      </c>
      <c r="D18" s="46">
        <v>106737</v>
      </c>
      <c r="E18" s="46">
        <v>35579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142316</v>
      </c>
      <c r="P18" s="47">
        <f t="shared" si="1"/>
        <v>32.089289740698987</v>
      </c>
      <c r="Q18" s="9"/>
    </row>
    <row r="19" spans="1:17">
      <c r="A19" s="12"/>
      <c r="B19" s="25">
        <v>335.15</v>
      </c>
      <c r="C19" s="20" t="s">
        <v>84</v>
      </c>
      <c r="D19" s="46">
        <v>329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329</v>
      </c>
      <c r="P19" s="47">
        <f t="shared" si="1"/>
        <v>7.4182638105975196E-2</v>
      </c>
      <c r="Q19" s="9"/>
    </row>
    <row r="20" spans="1:17">
      <c r="A20" s="12"/>
      <c r="B20" s="25">
        <v>335.18</v>
      </c>
      <c r="C20" s="20" t="s">
        <v>133</v>
      </c>
      <c r="D20" s="46">
        <v>410078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410078</v>
      </c>
      <c r="P20" s="47">
        <f t="shared" si="1"/>
        <v>92.464036076662907</v>
      </c>
      <c r="Q20" s="9"/>
    </row>
    <row r="21" spans="1:17" ht="15.75">
      <c r="A21" s="29" t="s">
        <v>26</v>
      </c>
      <c r="B21" s="30"/>
      <c r="C21" s="31"/>
      <c r="D21" s="32">
        <f t="shared" ref="D21:N21" si="7">SUM(D22:D28)</f>
        <v>307762</v>
      </c>
      <c r="E21" s="32">
        <f t="shared" si="7"/>
        <v>26240</v>
      </c>
      <c r="F21" s="32">
        <f t="shared" si="7"/>
        <v>0</v>
      </c>
      <c r="G21" s="32">
        <f t="shared" si="7"/>
        <v>0</v>
      </c>
      <c r="H21" s="32">
        <f t="shared" si="7"/>
        <v>0</v>
      </c>
      <c r="I21" s="32">
        <f t="shared" si="7"/>
        <v>0</v>
      </c>
      <c r="J21" s="32">
        <f t="shared" si="7"/>
        <v>0</v>
      </c>
      <c r="K21" s="32">
        <f t="shared" si="7"/>
        <v>0</v>
      </c>
      <c r="L21" s="32">
        <f t="shared" si="7"/>
        <v>0</v>
      </c>
      <c r="M21" s="32">
        <f t="shared" si="7"/>
        <v>0</v>
      </c>
      <c r="N21" s="32">
        <f t="shared" si="7"/>
        <v>0</v>
      </c>
      <c r="O21" s="32">
        <f>SUM(D21:N21)</f>
        <v>334002</v>
      </c>
      <c r="P21" s="45">
        <f t="shared" si="1"/>
        <v>75.310484780157836</v>
      </c>
      <c r="Q21" s="10"/>
    </row>
    <row r="22" spans="1:17">
      <c r="A22" s="12"/>
      <c r="B22" s="25">
        <v>341.3</v>
      </c>
      <c r="C22" s="20" t="s">
        <v>86</v>
      </c>
      <c r="D22" s="46">
        <v>0</v>
      </c>
      <c r="E22" s="46">
        <v>21208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28" si="8">SUM(D22:N22)</f>
        <v>21208</v>
      </c>
      <c r="P22" s="47">
        <f t="shared" si="1"/>
        <v>4.7819616685456596</v>
      </c>
      <c r="Q22" s="9"/>
    </row>
    <row r="23" spans="1:17">
      <c r="A23" s="12"/>
      <c r="B23" s="25">
        <v>341.9</v>
      </c>
      <c r="C23" s="20" t="s">
        <v>87</v>
      </c>
      <c r="D23" s="46">
        <v>176661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8"/>
        <v>176661</v>
      </c>
      <c r="P23" s="47">
        <f t="shared" si="1"/>
        <v>39.833370913190528</v>
      </c>
      <c r="Q23" s="9"/>
    </row>
    <row r="24" spans="1:17">
      <c r="A24" s="12"/>
      <c r="B24" s="25">
        <v>342.1</v>
      </c>
      <c r="C24" s="20" t="s">
        <v>72</v>
      </c>
      <c r="D24" s="46">
        <v>11150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8"/>
        <v>11150</v>
      </c>
      <c r="P24" s="47">
        <f t="shared" si="1"/>
        <v>2.5140924464487036</v>
      </c>
      <c r="Q24" s="9"/>
    </row>
    <row r="25" spans="1:17">
      <c r="A25" s="12"/>
      <c r="B25" s="25">
        <v>342.6</v>
      </c>
      <c r="C25" s="20" t="s">
        <v>59</v>
      </c>
      <c r="D25" s="46">
        <v>119726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8"/>
        <v>119726</v>
      </c>
      <c r="P25" s="47">
        <f t="shared" si="1"/>
        <v>26.995715896279595</v>
      </c>
      <c r="Q25" s="9"/>
    </row>
    <row r="26" spans="1:17">
      <c r="A26" s="12"/>
      <c r="B26" s="25">
        <v>342.9</v>
      </c>
      <c r="C26" s="20" t="s">
        <v>30</v>
      </c>
      <c r="D26" s="46">
        <v>0</v>
      </c>
      <c r="E26" s="46">
        <v>395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8"/>
        <v>395</v>
      </c>
      <c r="P26" s="47">
        <f t="shared" si="1"/>
        <v>8.9064261555806087E-2</v>
      </c>
      <c r="Q26" s="9"/>
    </row>
    <row r="27" spans="1:17">
      <c r="A27" s="12"/>
      <c r="B27" s="25">
        <v>343.8</v>
      </c>
      <c r="C27" s="20" t="s">
        <v>31</v>
      </c>
      <c r="D27" s="46">
        <v>225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8"/>
        <v>225</v>
      </c>
      <c r="P27" s="47">
        <f t="shared" si="1"/>
        <v>5.0732807215332583E-2</v>
      </c>
      <c r="Q27" s="9"/>
    </row>
    <row r="28" spans="1:17">
      <c r="A28" s="12"/>
      <c r="B28" s="25">
        <v>344.9</v>
      </c>
      <c r="C28" s="20" t="s">
        <v>110</v>
      </c>
      <c r="D28" s="46">
        <v>0</v>
      </c>
      <c r="E28" s="46">
        <v>4637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8"/>
        <v>4637</v>
      </c>
      <c r="P28" s="47">
        <f t="shared" si="1"/>
        <v>1.0455467869222097</v>
      </c>
      <c r="Q28" s="9"/>
    </row>
    <row r="29" spans="1:17" ht="15.75">
      <c r="A29" s="29" t="s">
        <v>27</v>
      </c>
      <c r="B29" s="30"/>
      <c r="C29" s="31"/>
      <c r="D29" s="32">
        <f t="shared" ref="D29:N29" si="9">SUM(D30:D32)</f>
        <v>3420</v>
      </c>
      <c r="E29" s="32">
        <f t="shared" si="9"/>
        <v>7500</v>
      </c>
      <c r="F29" s="32">
        <f t="shared" si="9"/>
        <v>0</v>
      </c>
      <c r="G29" s="32">
        <f t="shared" si="9"/>
        <v>0</v>
      </c>
      <c r="H29" s="32">
        <f t="shared" si="9"/>
        <v>0</v>
      </c>
      <c r="I29" s="32">
        <f t="shared" si="9"/>
        <v>0</v>
      </c>
      <c r="J29" s="32">
        <f t="shared" si="9"/>
        <v>0</v>
      </c>
      <c r="K29" s="32">
        <f t="shared" si="9"/>
        <v>0</v>
      </c>
      <c r="L29" s="32">
        <f t="shared" si="9"/>
        <v>0</v>
      </c>
      <c r="M29" s="32">
        <f t="shared" si="9"/>
        <v>0</v>
      </c>
      <c r="N29" s="32">
        <f t="shared" si="9"/>
        <v>0</v>
      </c>
      <c r="O29" s="32">
        <f>SUM(D29:N29)</f>
        <v>10920</v>
      </c>
      <c r="P29" s="45">
        <f t="shared" si="1"/>
        <v>2.4622322435174748</v>
      </c>
      <c r="Q29" s="10"/>
    </row>
    <row r="30" spans="1:17">
      <c r="A30" s="13"/>
      <c r="B30" s="39">
        <v>351.5</v>
      </c>
      <c r="C30" s="21" t="s">
        <v>35</v>
      </c>
      <c r="D30" s="46">
        <v>3114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2" si="10">SUM(D30:N30)</f>
        <v>3114</v>
      </c>
      <c r="P30" s="47">
        <f t="shared" si="1"/>
        <v>0.70214205186020295</v>
      </c>
      <c r="Q30" s="9"/>
    </row>
    <row r="31" spans="1:17">
      <c r="A31" s="13"/>
      <c r="B31" s="39">
        <v>351.9</v>
      </c>
      <c r="C31" s="21" t="s">
        <v>134</v>
      </c>
      <c r="D31" s="46">
        <v>306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10"/>
        <v>306</v>
      </c>
      <c r="P31" s="47">
        <f t="shared" si="1"/>
        <v>6.8996617812852309E-2</v>
      </c>
      <c r="Q31" s="9"/>
    </row>
    <row r="32" spans="1:17">
      <c r="A32" s="13"/>
      <c r="B32" s="39">
        <v>354</v>
      </c>
      <c r="C32" s="21" t="s">
        <v>104</v>
      </c>
      <c r="D32" s="46">
        <v>0</v>
      </c>
      <c r="E32" s="46">
        <v>7500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10"/>
        <v>7500</v>
      </c>
      <c r="P32" s="47">
        <f t="shared" si="1"/>
        <v>1.6910935738444195</v>
      </c>
      <c r="Q32" s="9"/>
    </row>
    <row r="33" spans="1:120" ht="15.75">
      <c r="A33" s="29" t="s">
        <v>3</v>
      </c>
      <c r="B33" s="30"/>
      <c r="C33" s="31"/>
      <c r="D33" s="32">
        <f t="shared" ref="D33:N33" si="11">SUM(D34:D42)</f>
        <v>167540</v>
      </c>
      <c r="E33" s="32">
        <f t="shared" si="11"/>
        <v>4552</v>
      </c>
      <c r="F33" s="32">
        <f t="shared" si="11"/>
        <v>0</v>
      </c>
      <c r="G33" s="32">
        <f t="shared" si="11"/>
        <v>0</v>
      </c>
      <c r="H33" s="32">
        <f t="shared" si="11"/>
        <v>0</v>
      </c>
      <c r="I33" s="32">
        <f t="shared" si="11"/>
        <v>0</v>
      </c>
      <c r="J33" s="32">
        <f t="shared" si="11"/>
        <v>0</v>
      </c>
      <c r="K33" s="32">
        <f t="shared" si="11"/>
        <v>-2512382</v>
      </c>
      <c r="L33" s="32">
        <f t="shared" si="11"/>
        <v>0</v>
      </c>
      <c r="M33" s="32">
        <f t="shared" si="11"/>
        <v>0</v>
      </c>
      <c r="N33" s="32">
        <f t="shared" si="11"/>
        <v>0</v>
      </c>
      <c r="O33" s="32">
        <f>SUM(D33:N33)</f>
        <v>-2340290</v>
      </c>
      <c r="P33" s="45">
        <f t="shared" si="1"/>
        <v>-527.68658399098081</v>
      </c>
      <c r="Q33" s="10"/>
    </row>
    <row r="34" spans="1:120">
      <c r="A34" s="12"/>
      <c r="B34" s="25">
        <v>361.1</v>
      </c>
      <c r="C34" s="20" t="s">
        <v>37</v>
      </c>
      <c r="D34" s="46">
        <v>58185</v>
      </c>
      <c r="E34" s="46">
        <v>4552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116867</v>
      </c>
      <c r="L34" s="46">
        <v>0</v>
      </c>
      <c r="M34" s="46">
        <v>0</v>
      </c>
      <c r="N34" s="46">
        <v>0</v>
      </c>
      <c r="O34" s="46">
        <f>SUM(D34:N34)</f>
        <v>179604</v>
      </c>
      <c r="P34" s="47">
        <f t="shared" si="1"/>
        <v>40.49695603156708</v>
      </c>
      <c r="Q34" s="9"/>
    </row>
    <row r="35" spans="1:120">
      <c r="A35" s="12"/>
      <c r="B35" s="25">
        <v>361.2</v>
      </c>
      <c r="C35" s="20" t="s">
        <v>99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592974</v>
      </c>
      <c r="L35" s="46">
        <v>0</v>
      </c>
      <c r="M35" s="46">
        <v>0</v>
      </c>
      <c r="N35" s="46">
        <v>0</v>
      </c>
      <c r="O35" s="46">
        <f t="shared" ref="O35:O44" si="12">SUM(D35:N35)</f>
        <v>592974</v>
      </c>
      <c r="P35" s="47">
        <f t="shared" si="1"/>
        <v>133.7032694475761</v>
      </c>
      <c r="Q35" s="9"/>
    </row>
    <row r="36" spans="1:120">
      <c r="A36" s="12"/>
      <c r="B36" s="25">
        <v>361.3</v>
      </c>
      <c r="C36" s="20" t="s">
        <v>38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-3689214</v>
      </c>
      <c r="L36" s="46">
        <v>0</v>
      </c>
      <c r="M36" s="46">
        <v>0</v>
      </c>
      <c r="N36" s="46">
        <v>0</v>
      </c>
      <c r="O36" s="46">
        <f t="shared" si="12"/>
        <v>-3689214</v>
      </c>
      <c r="P36" s="47">
        <f t="shared" si="1"/>
        <v>-831.8408117249154</v>
      </c>
      <c r="Q36" s="9"/>
    </row>
    <row r="37" spans="1:120">
      <c r="A37" s="12"/>
      <c r="B37" s="25">
        <v>362</v>
      </c>
      <c r="C37" s="20" t="s">
        <v>39</v>
      </c>
      <c r="D37" s="46">
        <v>63476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2"/>
        <v>63476</v>
      </c>
      <c r="P37" s="47">
        <f t="shared" si="1"/>
        <v>14.312514092446449</v>
      </c>
      <c r="Q37" s="9"/>
    </row>
    <row r="38" spans="1:120">
      <c r="A38" s="12"/>
      <c r="B38" s="25">
        <v>364</v>
      </c>
      <c r="C38" s="20" t="s">
        <v>90</v>
      </c>
      <c r="D38" s="46">
        <v>13725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2"/>
        <v>13725</v>
      </c>
      <c r="P38" s="47">
        <f t="shared" si="1"/>
        <v>3.0947012401352874</v>
      </c>
      <c r="Q38" s="9"/>
    </row>
    <row r="39" spans="1:120">
      <c r="A39" s="12"/>
      <c r="B39" s="25">
        <v>366</v>
      </c>
      <c r="C39" s="20" t="s">
        <v>117</v>
      </c>
      <c r="D39" s="46">
        <v>1953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2"/>
        <v>1953</v>
      </c>
      <c r="P39" s="47">
        <f t="shared" si="1"/>
        <v>0.4403607666290868</v>
      </c>
      <c r="Q39" s="9"/>
    </row>
    <row r="40" spans="1:120">
      <c r="A40" s="12"/>
      <c r="B40" s="25">
        <v>368</v>
      </c>
      <c r="C40" s="20" t="s">
        <v>40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466991</v>
      </c>
      <c r="L40" s="46">
        <v>0</v>
      </c>
      <c r="M40" s="46">
        <v>0</v>
      </c>
      <c r="N40" s="46">
        <v>0</v>
      </c>
      <c r="O40" s="46">
        <f t="shared" si="12"/>
        <v>466991</v>
      </c>
      <c r="P40" s="47">
        <f t="shared" si="1"/>
        <v>105.2967305524239</v>
      </c>
      <c r="Q40" s="9"/>
    </row>
    <row r="41" spans="1:120">
      <c r="A41" s="12"/>
      <c r="B41" s="25">
        <v>369.3</v>
      </c>
      <c r="C41" s="20" t="s">
        <v>105</v>
      </c>
      <c r="D41" s="46">
        <v>22997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22997</v>
      </c>
      <c r="P41" s="47">
        <f t="shared" si="1"/>
        <v>5.1853438556933487</v>
      </c>
      <c r="Q41" s="9"/>
    </row>
    <row r="42" spans="1:120">
      <c r="A42" s="12"/>
      <c r="B42" s="25">
        <v>369.9</v>
      </c>
      <c r="C42" s="20" t="s">
        <v>41</v>
      </c>
      <c r="D42" s="46">
        <v>7204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2"/>
        <v>7204</v>
      </c>
      <c r="P42" s="47">
        <f t="shared" si="1"/>
        <v>1.6243517474633595</v>
      </c>
      <c r="Q42" s="9"/>
    </row>
    <row r="43" spans="1:120" ht="15.75">
      <c r="A43" s="29" t="s">
        <v>28</v>
      </c>
      <c r="B43" s="30"/>
      <c r="C43" s="31"/>
      <c r="D43" s="32">
        <f t="shared" ref="D43:N43" si="13">SUM(D44:D44)</f>
        <v>146617</v>
      </c>
      <c r="E43" s="32">
        <f t="shared" si="13"/>
        <v>0</v>
      </c>
      <c r="F43" s="32">
        <f t="shared" si="13"/>
        <v>0</v>
      </c>
      <c r="G43" s="32">
        <f t="shared" si="13"/>
        <v>0</v>
      </c>
      <c r="H43" s="32">
        <f t="shared" si="13"/>
        <v>0</v>
      </c>
      <c r="I43" s="32">
        <f t="shared" si="13"/>
        <v>0</v>
      </c>
      <c r="J43" s="32">
        <f t="shared" si="13"/>
        <v>0</v>
      </c>
      <c r="K43" s="32">
        <f t="shared" si="13"/>
        <v>0</v>
      </c>
      <c r="L43" s="32">
        <f t="shared" si="13"/>
        <v>0</v>
      </c>
      <c r="M43" s="32">
        <f t="shared" si="13"/>
        <v>0</v>
      </c>
      <c r="N43" s="32">
        <f t="shared" si="13"/>
        <v>0</v>
      </c>
      <c r="O43" s="32">
        <f t="shared" si="12"/>
        <v>146617</v>
      </c>
      <c r="P43" s="45">
        <f t="shared" si="1"/>
        <v>33.059075535512967</v>
      </c>
      <c r="Q43" s="9"/>
    </row>
    <row r="44" spans="1:120" ht="15.75" thickBot="1">
      <c r="A44" s="12"/>
      <c r="B44" s="25">
        <v>383.1</v>
      </c>
      <c r="C44" s="20" t="s">
        <v>142</v>
      </c>
      <c r="D44" s="46">
        <v>146617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2"/>
        <v>146617</v>
      </c>
      <c r="P44" s="47">
        <f t="shared" si="1"/>
        <v>33.059075535512967</v>
      </c>
      <c r="Q44" s="9"/>
    </row>
    <row r="45" spans="1:120" ht="16.5" thickBot="1">
      <c r="A45" s="14" t="s">
        <v>33</v>
      </c>
      <c r="B45" s="23"/>
      <c r="C45" s="22"/>
      <c r="D45" s="15">
        <f t="shared" ref="D45:N45" si="14">SUM(D5,D11,D15,D21,D29,D33,D43)</f>
        <v>6957862</v>
      </c>
      <c r="E45" s="15">
        <f t="shared" si="14"/>
        <v>1637062</v>
      </c>
      <c r="F45" s="15">
        <f t="shared" si="14"/>
        <v>0</v>
      </c>
      <c r="G45" s="15">
        <f t="shared" si="14"/>
        <v>0</v>
      </c>
      <c r="H45" s="15">
        <f t="shared" si="14"/>
        <v>0</v>
      </c>
      <c r="I45" s="15">
        <f t="shared" si="14"/>
        <v>0</v>
      </c>
      <c r="J45" s="15">
        <f t="shared" si="14"/>
        <v>0</v>
      </c>
      <c r="K45" s="15">
        <f t="shared" si="14"/>
        <v>-2512382</v>
      </c>
      <c r="L45" s="15">
        <f t="shared" si="14"/>
        <v>0</v>
      </c>
      <c r="M45" s="15">
        <f t="shared" si="14"/>
        <v>0</v>
      </c>
      <c r="N45" s="15">
        <f t="shared" si="14"/>
        <v>0</v>
      </c>
      <c r="O45" s="15">
        <f>SUM(D45:N45)</f>
        <v>6082542</v>
      </c>
      <c r="P45" s="38">
        <f t="shared" si="1"/>
        <v>1371.4863585118376</v>
      </c>
      <c r="Q45" s="6"/>
      <c r="R45" s="2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</row>
    <row r="46" spans="1:120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9"/>
    </row>
    <row r="47" spans="1:120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42"/>
      <c r="M47" s="48" t="s">
        <v>139</v>
      </c>
      <c r="N47" s="48"/>
      <c r="O47" s="48"/>
      <c r="P47" s="43">
        <v>4435</v>
      </c>
    </row>
    <row r="48" spans="1:120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1"/>
    </row>
    <row r="49" spans="1:16" ht="15.75" customHeight="1" thickBot="1">
      <c r="A49" s="52" t="s">
        <v>56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4"/>
    </row>
  </sheetData>
  <mergeCells count="10">
    <mergeCell ref="M47:O47"/>
    <mergeCell ref="A48:P48"/>
    <mergeCell ref="A49:P4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119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44</v>
      </c>
      <c r="B3" s="62"/>
      <c r="C3" s="63"/>
      <c r="D3" s="67" t="s">
        <v>22</v>
      </c>
      <c r="E3" s="68"/>
      <c r="F3" s="68"/>
      <c r="G3" s="68"/>
      <c r="H3" s="69"/>
      <c r="I3" s="67" t="s">
        <v>23</v>
      </c>
      <c r="J3" s="69"/>
      <c r="K3" s="67" t="s">
        <v>25</v>
      </c>
      <c r="L3" s="68"/>
      <c r="M3" s="69"/>
      <c r="N3" s="36"/>
      <c r="O3" s="37"/>
      <c r="P3" s="70" t="s">
        <v>120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45</v>
      </c>
      <c r="F4" s="34" t="s">
        <v>46</v>
      </c>
      <c r="G4" s="34" t="s">
        <v>47</v>
      </c>
      <c r="H4" s="34" t="s">
        <v>5</v>
      </c>
      <c r="I4" s="34" t="s">
        <v>6</v>
      </c>
      <c r="J4" s="35" t="s">
        <v>48</v>
      </c>
      <c r="K4" s="35" t="s">
        <v>7</v>
      </c>
      <c r="L4" s="35" t="s">
        <v>8</v>
      </c>
      <c r="M4" s="35" t="s">
        <v>121</v>
      </c>
      <c r="N4" s="35" t="s">
        <v>9</v>
      </c>
      <c r="O4" s="35" t="s">
        <v>122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123</v>
      </c>
      <c r="B5" s="26"/>
      <c r="C5" s="26"/>
      <c r="D5" s="27">
        <f t="shared" ref="D5:N5" si="0">SUM(D6:D10)</f>
        <v>5477912</v>
      </c>
      <c r="E5" s="27">
        <f t="shared" si="0"/>
        <v>76435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7" si="1">SUM(D5:N5)</f>
        <v>5554347</v>
      </c>
      <c r="P5" s="33">
        <f t="shared" ref="P5:P45" si="2">(O5/P$47)</f>
        <v>1302.6142120075046</v>
      </c>
      <c r="Q5" s="6"/>
    </row>
    <row r="6" spans="1:134">
      <c r="A6" s="12"/>
      <c r="B6" s="25">
        <v>311</v>
      </c>
      <c r="C6" s="20" t="s">
        <v>2</v>
      </c>
      <c r="D6" s="46">
        <v>4485329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4485329</v>
      </c>
      <c r="P6" s="47">
        <f t="shared" si="2"/>
        <v>1051.9064258911819</v>
      </c>
      <c r="Q6" s="9"/>
    </row>
    <row r="7" spans="1:134">
      <c r="A7" s="12"/>
      <c r="B7" s="25">
        <v>312.43</v>
      </c>
      <c r="C7" s="20" t="s">
        <v>124</v>
      </c>
      <c r="D7" s="46">
        <v>0</v>
      </c>
      <c r="E7" s="46">
        <v>76435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76435</v>
      </c>
      <c r="P7" s="47">
        <f t="shared" si="2"/>
        <v>17.925656660412759</v>
      </c>
      <c r="Q7" s="9"/>
    </row>
    <row r="8" spans="1:134">
      <c r="A8" s="12"/>
      <c r="B8" s="25">
        <v>312.63</v>
      </c>
      <c r="C8" s="20" t="s">
        <v>125</v>
      </c>
      <c r="D8" s="46">
        <v>696880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696880</v>
      </c>
      <c r="P8" s="47">
        <f t="shared" si="2"/>
        <v>163.43339587242025</v>
      </c>
      <c r="Q8" s="9"/>
    </row>
    <row r="9" spans="1:134">
      <c r="A9" s="12"/>
      <c r="B9" s="25">
        <v>315.2</v>
      </c>
      <c r="C9" s="20" t="s">
        <v>126</v>
      </c>
      <c r="D9" s="46">
        <v>288358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288358</v>
      </c>
      <c r="P9" s="47">
        <f t="shared" si="2"/>
        <v>67.626172607879923</v>
      </c>
      <c r="Q9" s="9"/>
    </row>
    <row r="10" spans="1:134">
      <c r="A10" s="12"/>
      <c r="B10" s="25">
        <v>316</v>
      </c>
      <c r="C10" s="20" t="s">
        <v>82</v>
      </c>
      <c r="D10" s="46">
        <v>7345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7345</v>
      </c>
      <c r="P10" s="47">
        <f t="shared" si="2"/>
        <v>1.7225609756097562</v>
      </c>
      <c r="Q10" s="9"/>
    </row>
    <row r="11" spans="1:134" ht="15.75">
      <c r="A11" s="29" t="s">
        <v>14</v>
      </c>
      <c r="B11" s="30"/>
      <c r="C11" s="31"/>
      <c r="D11" s="32">
        <f t="shared" ref="D11:N11" si="3">SUM(D12:D14)</f>
        <v>10500</v>
      </c>
      <c r="E11" s="32">
        <f t="shared" si="3"/>
        <v>450557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 t="shared" si="1"/>
        <v>461057</v>
      </c>
      <c r="P11" s="45">
        <f t="shared" si="2"/>
        <v>108.12781425891183</v>
      </c>
      <c r="Q11" s="10"/>
    </row>
    <row r="12" spans="1:134">
      <c r="A12" s="12"/>
      <c r="B12" s="25">
        <v>322</v>
      </c>
      <c r="C12" s="20" t="s">
        <v>127</v>
      </c>
      <c r="D12" s="46">
        <v>0</v>
      </c>
      <c r="E12" s="46">
        <v>429595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429595</v>
      </c>
      <c r="P12" s="47">
        <f t="shared" si="2"/>
        <v>100.74929643527204</v>
      </c>
      <c r="Q12" s="9"/>
    </row>
    <row r="13" spans="1:134">
      <c r="A13" s="12"/>
      <c r="B13" s="25">
        <v>324.31</v>
      </c>
      <c r="C13" s="20" t="s">
        <v>115</v>
      </c>
      <c r="D13" s="46">
        <v>0</v>
      </c>
      <c r="E13" s="46">
        <v>20962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20962</v>
      </c>
      <c r="P13" s="47">
        <f t="shared" si="2"/>
        <v>4.9160412757973733</v>
      </c>
      <c r="Q13" s="9"/>
    </row>
    <row r="14" spans="1:134">
      <c r="A14" s="12"/>
      <c r="B14" s="25">
        <v>329.2</v>
      </c>
      <c r="C14" s="20" t="s">
        <v>128</v>
      </c>
      <c r="D14" s="46">
        <v>10500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10500</v>
      </c>
      <c r="P14" s="47">
        <f t="shared" si="2"/>
        <v>2.4624765478424013</v>
      </c>
      <c r="Q14" s="9"/>
    </row>
    <row r="15" spans="1:134" ht="15.75">
      <c r="A15" s="29" t="s">
        <v>129</v>
      </c>
      <c r="B15" s="30"/>
      <c r="C15" s="31"/>
      <c r="D15" s="32">
        <f t="shared" ref="D15:N15" si="4">SUM(D16:D23)</f>
        <v>489858</v>
      </c>
      <c r="E15" s="32">
        <f t="shared" si="4"/>
        <v>174442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32">
        <f t="shared" si="4"/>
        <v>0</v>
      </c>
      <c r="O15" s="44">
        <f t="shared" si="1"/>
        <v>664300</v>
      </c>
      <c r="P15" s="45">
        <f t="shared" si="2"/>
        <v>155.79268292682926</v>
      </c>
      <c r="Q15" s="10"/>
    </row>
    <row r="16" spans="1:134">
      <c r="A16" s="12"/>
      <c r="B16" s="25">
        <v>331.1</v>
      </c>
      <c r="C16" s="20" t="s">
        <v>130</v>
      </c>
      <c r="D16" s="46">
        <v>12767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12767</v>
      </c>
      <c r="P16" s="47">
        <f t="shared" si="2"/>
        <v>2.9941369606003754</v>
      </c>
      <c r="Q16" s="9"/>
    </row>
    <row r="17" spans="1:17">
      <c r="A17" s="12"/>
      <c r="B17" s="25">
        <v>331.2</v>
      </c>
      <c r="C17" s="20" t="s">
        <v>63</v>
      </c>
      <c r="D17" s="46">
        <v>3074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3074</v>
      </c>
      <c r="P17" s="47">
        <f t="shared" si="2"/>
        <v>0.72091932457786112</v>
      </c>
      <c r="Q17" s="9"/>
    </row>
    <row r="18" spans="1:17">
      <c r="A18" s="12"/>
      <c r="B18" s="25">
        <v>331.51</v>
      </c>
      <c r="C18" s="20" t="s">
        <v>131</v>
      </c>
      <c r="D18" s="46">
        <v>0</v>
      </c>
      <c r="E18" s="46">
        <v>137025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3" si="5">SUM(D18:N18)</f>
        <v>137025</v>
      </c>
      <c r="P18" s="47">
        <f t="shared" si="2"/>
        <v>32.135318949343336</v>
      </c>
      <c r="Q18" s="9"/>
    </row>
    <row r="19" spans="1:17">
      <c r="A19" s="12"/>
      <c r="B19" s="25">
        <v>332</v>
      </c>
      <c r="C19" s="20" t="s">
        <v>116</v>
      </c>
      <c r="D19" s="46">
        <v>11458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5"/>
        <v>11458</v>
      </c>
      <c r="P19" s="47">
        <f t="shared" si="2"/>
        <v>2.6871482176360226</v>
      </c>
      <c r="Q19" s="9"/>
    </row>
    <row r="20" spans="1:17">
      <c r="A20" s="12"/>
      <c r="B20" s="25">
        <v>334.49</v>
      </c>
      <c r="C20" s="20" t="s">
        <v>53</v>
      </c>
      <c r="D20" s="46">
        <v>0</v>
      </c>
      <c r="E20" s="46">
        <v>9851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5"/>
        <v>9851</v>
      </c>
      <c r="P20" s="47">
        <f t="shared" si="2"/>
        <v>2.3102720450281424</v>
      </c>
      <c r="Q20" s="9"/>
    </row>
    <row r="21" spans="1:17">
      <c r="A21" s="12"/>
      <c r="B21" s="25">
        <v>335.125</v>
      </c>
      <c r="C21" s="20" t="s">
        <v>132</v>
      </c>
      <c r="D21" s="46">
        <v>82699</v>
      </c>
      <c r="E21" s="46">
        <v>27566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5"/>
        <v>110265</v>
      </c>
      <c r="P21" s="47">
        <f t="shared" si="2"/>
        <v>25.859521575984992</v>
      </c>
      <c r="Q21" s="9"/>
    </row>
    <row r="22" spans="1:17">
      <c r="A22" s="12"/>
      <c r="B22" s="25">
        <v>335.15</v>
      </c>
      <c r="C22" s="20" t="s">
        <v>84</v>
      </c>
      <c r="D22" s="46">
        <v>329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5"/>
        <v>329</v>
      </c>
      <c r="P22" s="47">
        <f t="shared" si="2"/>
        <v>7.7157598499061911E-2</v>
      </c>
      <c r="Q22" s="9"/>
    </row>
    <row r="23" spans="1:17">
      <c r="A23" s="12"/>
      <c r="B23" s="25">
        <v>335.18</v>
      </c>
      <c r="C23" s="20" t="s">
        <v>133</v>
      </c>
      <c r="D23" s="46">
        <v>379531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5"/>
        <v>379531</v>
      </c>
      <c r="P23" s="47">
        <f t="shared" si="2"/>
        <v>89.008208255159474</v>
      </c>
      <c r="Q23" s="9"/>
    </row>
    <row r="24" spans="1:17" ht="15.75">
      <c r="A24" s="29" t="s">
        <v>26</v>
      </c>
      <c r="B24" s="30"/>
      <c r="C24" s="31"/>
      <c r="D24" s="32">
        <f t="shared" ref="D24:N24" si="6">SUM(D25:D30)</f>
        <v>296725</v>
      </c>
      <c r="E24" s="32">
        <f t="shared" si="6"/>
        <v>25176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6"/>
        <v>0</v>
      </c>
      <c r="O24" s="32">
        <f>SUM(D24:N24)</f>
        <v>321901</v>
      </c>
      <c r="P24" s="45">
        <f t="shared" si="2"/>
        <v>75.492729831144459</v>
      </c>
      <c r="Q24" s="10"/>
    </row>
    <row r="25" spans="1:17">
      <c r="A25" s="12"/>
      <c r="B25" s="25">
        <v>341.3</v>
      </c>
      <c r="C25" s="20" t="s">
        <v>86</v>
      </c>
      <c r="D25" s="46">
        <v>0</v>
      </c>
      <c r="E25" s="46">
        <v>20025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30" si="7">SUM(D25:N25)</f>
        <v>20025</v>
      </c>
      <c r="P25" s="47">
        <f t="shared" si="2"/>
        <v>4.6962945590994369</v>
      </c>
      <c r="Q25" s="9"/>
    </row>
    <row r="26" spans="1:17">
      <c r="A26" s="12"/>
      <c r="B26" s="25">
        <v>341.9</v>
      </c>
      <c r="C26" s="20" t="s">
        <v>87</v>
      </c>
      <c r="D26" s="46">
        <v>173430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173430</v>
      </c>
      <c r="P26" s="47">
        <f t="shared" si="2"/>
        <v>40.67307692307692</v>
      </c>
      <c r="Q26" s="9"/>
    </row>
    <row r="27" spans="1:17">
      <c r="A27" s="12"/>
      <c r="B27" s="25">
        <v>342.1</v>
      </c>
      <c r="C27" s="20" t="s">
        <v>72</v>
      </c>
      <c r="D27" s="46">
        <v>1340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1340</v>
      </c>
      <c r="P27" s="47">
        <f t="shared" si="2"/>
        <v>0.31425891181988741</v>
      </c>
      <c r="Q27" s="9"/>
    </row>
    <row r="28" spans="1:17">
      <c r="A28" s="12"/>
      <c r="B28" s="25">
        <v>342.6</v>
      </c>
      <c r="C28" s="20" t="s">
        <v>59</v>
      </c>
      <c r="D28" s="46">
        <v>121955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121955</v>
      </c>
      <c r="P28" s="47">
        <f t="shared" si="2"/>
        <v>28.601078799249532</v>
      </c>
      <c r="Q28" s="9"/>
    </row>
    <row r="29" spans="1:17">
      <c r="A29" s="12"/>
      <c r="B29" s="25">
        <v>342.9</v>
      </c>
      <c r="C29" s="20" t="s">
        <v>30</v>
      </c>
      <c r="D29" s="46">
        <v>0</v>
      </c>
      <c r="E29" s="46">
        <v>648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648</v>
      </c>
      <c r="P29" s="47">
        <f t="shared" si="2"/>
        <v>0.15196998123827393</v>
      </c>
      <c r="Q29" s="9"/>
    </row>
    <row r="30" spans="1:17">
      <c r="A30" s="12"/>
      <c r="B30" s="25">
        <v>344.9</v>
      </c>
      <c r="C30" s="20" t="s">
        <v>110</v>
      </c>
      <c r="D30" s="46">
        <v>0</v>
      </c>
      <c r="E30" s="46">
        <v>4503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4503</v>
      </c>
      <c r="P30" s="47">
        <f t="shared" si="2"/>
        <v>1.0560506566604129</v>
      </c>
      <c r="Q30" s="9"/>
    </row>
    <row r="31" spans="1:17" ht="15.75">
      <c r="A31" s="29" t="s">
        <v>27</v>
      </c>
      <c r="B31" s="30"/>
      <c r="C31" s="31"/>
      <c r="D31" s="32">
        <f t="shared" ref="D31:N31" si="8">SUM(D32:D34)</f>
        <v>11508</v>
      </c>
      <c r="E31" s="32">
        <f t="shared" si="8"/>
        <v>8000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8"/>
        <v>0</v>
      </c>
      <c r="O31" s="32">
        <f t="shared" ref="O31:O36" si="9">SUM(D31:N31)</f>
        <v>19508</v>
      </c>
      <c r="P31" s="45">
        <f t="shared" si="2"/>
        <v>4.5750469043151973</v>
      </c>
      <c r="Q31" s="10"/>
    </row>
    <row r="32" spans="1:17">
      <c r="A32" s="13"/>
      <c r="B32" s="39">
        <v>351.5</v>
      </c>
      <c r="C32" s="21" t="s">
        <v>35</v>
      </c>
      <c r="D32" s="46">
        <v>10351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9"/>
        <v>10351</v>
      </c>
      <c r="P32" s="47">
        <f t="shared" si="2"/>
        <v>2.427532833020638</v>
      </c>
      <c r="Q32" s="9"/>
    </row>
    <row r="33" spans="1:120">
      <c r="A33" s="13"/>
      <c r="B33" s="39">
        <v>351.9</v>
      </c>
      <c r="C33" s="21" t="s">
        <v>134</v>
      </c>
      <c r="D33" s="46">
        <v>657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9"/>
        <v>657</v>
      </c>
      <c r="P33" s="47">
        <f t="shared" si="2"/>
        <v>0.15408067542213882</v>
      </c>
      <c r="Q33" s="9"/>
    </row>
    <row r="34" spans="1:120">
      <c r="A34" s="13"/>
      <c r="B34" s="39">
        <v>354</v>
      </c>
      <c r="C34" s="21" t="s">
        <v>104</v>
      </c>
      <c r="D34" s="46">
        <v>500</v>
      </c>
      <c r="E34" s="46">
        <v>8000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9"/>
        <v>8500</v>
      </c>
      <c r="P34" s="47">
        <f t="shared" si="2"/>
        <v>1.9934333958724202</v>
      </c>
      <c r="Q34" s="9"/>
    </row>
    <row r="35" spans="1:120" ht="15.75">
      <c r="A35" s="29" t="s">
        <v>3</v>
      </c>
      <c r="B35" s="30"/>
      <c r="C35" s="31"/>
      <c r="D35" s="32">
        <f t="shared" ref="D35:N35" si="10">SUM(D36:D44)</f>
        <v>136274</v>
      </c>
      <c r="E35" s="32">
        <f t="shared" si="10"/>
        <v>3007</v>
      </c>
      <c r="F35" s="32">
        <f t="shared" si="10"/>
        <v>0</v>
      </c>
      <c r="G35" s="32">
        <f t="shared" si="10"/>
        <v>0</v>
      </c>
      <c r="H35" s="32">
        <f t="shared" si="10"/>
        <v>0</v>
      </c>
      <c r="I35" s="32">
        <f t="shared" si="10"/>
        <v>0</v>
      </c>
      <c r="J35" s="32">
        <f t="shared" si="10"/>
        <v>0</v>
      </c>
      <c r="K35" s="32">
        <f t="shared" si="10"/>
        <v>4268764</v>
      </c>
      <c r="L35" s="32">
        <f t="shared" si="10"/>
        <v>0</v>
      </c>
      <c r="M35" s="32">
        <f t="shared" si="10"/>
        <v>0</v>
      </c>
      <c r="N35" s="32">
        <f t="shared" si="10"/>
        <v>0</v>
      </c>
      <c r="O35" s="32">
        <f t="shared" si="9"/>
        <v>4408045</v>
      </c>
      <c r="P35" s="45">
        <f t="shared" si="2"/>
        <v>1033.7816604127579</v>
      </c>
      <c r="Q35" s="10"/>
    </row>
    <row r="36" spans="1:120">
      <c r="A36" s="12"/>
      <c r="B36" s="25">
        <v>361.1</v>
      </c>
      <c r="C36" s="20" t="s">
        <v>37</v>
      </c>
      <c r="D36" s="46">
        <v>20648</v>
      </c>
      <c r="E36" s="46">
        <v>3007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122443</v>
      </c>
      <c r="L36" s="46">
        <v>0</v>
      </c>
      <c r="M36" s="46">
        <v>0</v>
      </c>
      <c r="N36" s="46">
        <v>0</v>
      </c>
      <c r="O36" s="46">
        <f t="shared" si="9"/>
        <v>146098</v>
      </c>
      <c r="P36" s="47">
        <f t="shared" si="2"/>
        <v>34.263133208255162</v>
      </c>
      <c r="Q36" s="9"/>
    </row>
    <row r="37" spans="1:120">
      <c r="A37" s="12"/>
      <c r="B37" s="25">
        <v>361.2</v>
      </c>
      <c r="C37" s="20" t="s">
        <v>99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300418</v>
      </c>
      <c r="L37" s="46">
        <v>0</v>
      </c>
      <c r="M37" s="46">
        <v>0</v>
      </c>
      <c r="N37" s="46">
        <v>0</v>
      </c>
      <c r="O37" s="46">
        <f t="shared" ref="O37:O44" si="11">SUM(D37:N37)</f>
        <v>300418</v>
      </c>
      <c r="P37" s="47">
        <f t="shared" si="2"/>
        <v>70.454502814258916</v>
      </c>
      <c r="Q37" s="9"/>
    </row>
    <row r="38" spans="1:120">
      <c r="A38" s="12"/>
      <c r="B38" s="25">
        <v>361.3</v>
      </c>
      <c r="C38" s="20" t="s">
        <v>38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3286497</v>
      </c>
      <c r="L38" s="46">
        <v>0</v>
      </c>
      <c r="M38" s="46">
        <v>0</v>
      </c>
      <c r="N38" s="46">
        <v>0</v>
      </c>
      <c r="O38" s="46">
        <f t="shared" si="11"/>
        <v>3286497</v>
      </c>
      <c r="P38" s="47">
        <f t="shared" si="2"/>
        <v>770.75445590994366</v>
      </c>
      <c r="Q38" s="9"/>
    </row>
    <row r="39" spans="1:120">
      <c r="A39" s="12"/>
      <c r="B39" s="25">
        <v>362</v>
      </c>
      <c r="C39" s="20" t="s">
        <v>39</v>
      </c>
      <c r="D39" s="46">
        <v>55941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1"/>
        <v>55941</v>
      </c>
      <c r="P39" s="47">
        <f t="shared" si="2"/>
        <v>13.11937148217636</v>
      </c>
      <c r="Q39" s="9"/>
    </row>
    <row r="40" spans="1:120">
      <c r="A40" s="12"/>
      <c r="B40" s="25">
        <v>364</v>
      </c>
      <c r="C40" s="20" t="s">
        <v>90</v>
      </c>
      <c r="D40" s="46">
        <v>29671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1"/>
        <v>29671</v>
      </c>
      <c r="P40" s="47">
        <f t="shared" si="2"/>
        <v>6.9584896810506569</v>
      </c>
      <c r="Q40" s="9"/>
    </row>
    <row r="41" spans="1:120">
      <c r="A41" s="12"/>
      <c r="B41" s="25">
        <v>366</v>
      </c>
      <c r="C41" s="20" t="s">
        <v>117</v>
      </c>
      <c r="D41" s="46">
        <v>6353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1"/>
        <v>6353</v>
      </c>
      <c r="P41" s="47">
        <f t="shared" si="2"/>
        <v>1.4899155722326454</v>
      </c>
      <c r="Q41" s="9"/>
    </row>
    <row r="42" spans="1:120">
      <c r="A42" s="12"/>
      <c r="B42" s="25">
        <v>368</v>
      </c>
      <c r="C42" s="20" t="s">
        <v>40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559406</v>
      </c>
      <c r="L42" s="46">
        <v>0</v>
      </c>
      <c r="M42" s="46">
        <v>0</v>
      </c>
      <c r="N42" s="46">
        <v>0</v>
      </c>
      <c r="O42" s="46">
        <f t="shared" si="11"/>
        <v>559406</v>
      </c>
      <c r="P42" s="47">
        <f t="shared" si="2"/>
        <v>131.19277673545966</v>
      </c>
      <c r="Q42" s="9"/>
    </row>
    <row r="43" spans="1:120">
      <c r="A43" s="12"/>
      <c r="B43" s="25">
        <v>369.3</v>
      </c>
      <c r="C43" s="20" t="s">
        <v>105</v>
      </c>
      <c r="D43" s="46">
        <v>21367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1"/>
        <v>21367</v>
      </c>
      <c r="P43" s="47">
        <f t="shared" si="2"/>
        <v>5.0110225140712945</v>
      </c>
      <c r="Q43" s="9"/>
    </row>
    <row r="44" spans="1:120" ht="15.75" thickBot="1">
      <c r="A44" s="12"/>
      <c r="B44" s="25">
        <v>369.9</v>
      </c>
      <c r="C44" s="20" t="s">
        <v>41</v>
      </c>
      <c r="D44" s="46">
        <v>2294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1"/>
        <v>2294</v>
      </c>
      <c r="P44" s="47">
        <f t="shared" si="2"/>
        <v>0.5379924953095685</v>
      </c>
      <c r="Q44" s="9"/>
    </row>
    <row r="45" spans="1:120" ht="16.5" thickBot="1">
      <c r="A45" s="14" t="s">
        <v>33</v>
      </c>
      <c r="B45" s="23"/>
      <c r="C45" s="22"/>
      <c r="D45" s="15">
        <f>SUM(D5,D11,D15,D24,D31,D35)</f>
        <v>6422777</v>
      </c>
      <c r="E45" s="15">
        <f t="shared" ref="E45:N45" si="12">SUM(E5,E11,E15,E24,E31,E35)</f>
        <v>737617</v>
      </c>
      <c r="F45" s="15">
        <f t="shared" si="12"/>
        <v>0</v>
      </c>
      <c r="G45" s="15">
        <f t="shared" si="12"/>
        <v>0</v>
      </c>
      <c r="H45" s="15">
        <f t="shared" si="12"/>
        <v>0</v>
      </c>
      <c r="I45" s="15">
        <f t="shared" si="12"/>
        <v>0</v>
      </c>
      <c r="J45" s="15">
        <f t="shared" si="12"/>
        <v>0</v>
      </c>
      <c r="K45" s="15">
        <f t="shared" si="12"/>
        <v>4268764</v>
      </c>
      <c r="L45" s="15">
        <f t="shared" si="12"/>
        <v>0</v>
      </c>
      <c r="M45" s="15">
        <f t="shared" si="12"/>
        <v>0</v>
      </c>
      <c r="N45" s="15">
        <f t="shared" si="12"/>
        <v>0</v>
      </c>
      <c r="O45" s="15">
        <f>SUM(D45:N45)</f>
        <v>11429158</v>
      </c>
      <c r="P45" s="38">
        <f t="shared" si="2"/>
        <v>2680.3841463414633</v>
      </c>
      <c r="Q45" s="6"/>
      <c r="R45" s="2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</row>
    <row r="46" spans="1:120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9"/>
    </row>
    <row r="47" spans="1:120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42"/>
      <c r="M47" s="48" t="s">
        <v>135</v>
      </c>
      <c r="N47" s="48"/>
      <c r="O47" s="48"/>
      <c r="P47" s="43">
        <v>4264</v>
      </c>
    </row>
    <row r="48" spans="1:120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1"/>
    </row>
    <row r="49" spans="1:16" ht="15.75" customHeight="1" thickBot="1">
      <c r="A49" s="52" t="s">
        <v>56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4"/>
    </row>
  </sheetData>
  <mergeCells count="10">
    <mergeCell ref="M47:O47"/>
    <mergeCell ref="A48:P48"/>
    <mergeCell ref="A49:P4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44</v>
      </c>
      <c r="B3" s="62"/>
      <c r="C3" s="63"/>
      <c r="D3" s="67" t="s">
        <v>22</v>
      </c>
      <c r="E3" s="68"/>
      <c r="F3" s="68"/>
      <c r="G3" s="68"/>
      <c r="H3" s="69"/>
      <c r="I3" s="67" t="s">
        <v>23</v>
      </c>
      <c r="J3" s="69"/>
      <c r="K3" s="67" t="s">
        <v>25</v>
      </c>
      <c r="L3" s="69"/>
      <c r="M3" s="36"/>
      <c r="N3" s="37"/>
      <c r="O3" s="70" t="s">
        <v>49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45</v>
      </c>
      <c r="F4" s="34" t="s">
        <v>46</v>
      </c>
      <c r="G4" s="34" t="s">
        <v>47</v>
      </c>
      <c r="H4" s="34" t="s">
        <v>5</v>
      </c>
      <c r="I4" s="34" t="s">
        <v>6</v>
      </c>
      <c r="J4" s="35" t="s">
        <v>48</v>
      </c>
      <c r="K4" s="35" t="s">
        <v>7</v>
      </c>
      <c r="L4" s="35" t="s">
        <v>8</v>
      </c>
      <c r="M4" s="35" t="s">
        <v>9</v>
      </c>
      <c r="N4" s="35" t="s">
        <v>24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5210653</v>
      </c>
      <c r="E5" s="27">
        <f t="shared" si="0"/>
        <v>66104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5276757</v>
      </c>
      <c r="O5" s="33">
        <f t="shared" ref="O5:O44" si="2">(N5/O$46)</f>
        <v>1205.2894015532206</v>
      </c>
      <c r="P5" s="6"/>
    </row>
    <row r="6" spans="1:133">
      <c r="A6" s="12"/>
      <c r="B6" s="25">
        <v>311</v>
      </c>
      <c r="C6" s="20" t="s">
        <v>2</v>
      </c>
      <c r="D6" s="46">
        <v>4314204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4314204</v>
      </c>
      <c r="O6" s="47">
        <f t="shared" si="2"/>
        <v>985.42804933759703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66104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66104</v>
      </c>
      <c r="O7" s="47">
        <f t="shared" si="2"/>
        <v>15.099132023755139</v>
      </c>
      <c r="P7" s="9"/>
    </row>
    <row r="8" spans="1:133">
      <c r="A8" s="12"/>
      <c r="B8" s="25">
        <v>312.60000000000002</v>
      </c>
      <c r="C8" s="20" t="s">
        <v>11</v>
      </c>
      <c r="D8" s="46">
        <v>597909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597909</v>
      </c>
      <c r="O8" s="47">
        <f t="shared" si="2"/>
        <v>136.57126541799909</v>
      </c>
      <c r="P8" s="9"/>
    </row>
    <row r="9" spans="1:133">
      <c r="A9" s="12"/>
      <c r="B9" s="25">
        <v>315</v>
      </c>
      <c r="C9" s="20" t="s">
        <v>81</v>
      </c>
      <c r="D9" s="46">
        <v>289044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289044</v>
      </c>
      <c r="O9" s="47">
        <f t="shared" si="2"/>
        <v>66.021927820922798</v>
      </c>
      <c r="P9" s="9"/>
    </row>
    <row r="10" spans="1:133">
      <c r="A10" s="12"/>
      <c r="B10" s="25">
        <v>316</v>
      </c>
      <c r="C10" s="20" t="s">
        <v>82</v>
      </c>
      <c r="D10" s="46">
        <v>9496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9496</v>
      </c>
      <c r="O10" s="47">
        <f t="shared" si="2"/>
        <v>2.1690269529465511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SUM(D12:D14)</f>
        <v>8375</v>
      </c>
      <c r="E11" s="32">
        <f t="shared" si="3"/>
        <v>294285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302660</v>
      </c>
      <c r="O11" s="45">
        <f t="shared" si="2"/>
        <v>69.132023755139329</v>
      </c>
      <c r="P11" s="10"/>
    </row>
    <row r="12" spans="1:133">
      <c r="A12" s="12"/>
      <c r="B12" s="25">
        <v>322</v>
      </c>
      <c r="C12" s="20" t="s">
        <v>0</v>
      </c>
      <c r="D12" s="46">
        <v>0</v>
      </c>
      <c r="E12" s="46">
        <v>281151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281151</v>
      </c>
      <c r="O12" s="47">
        <f t="shared" si="2"/>
        <v>64.219049794426681</v>
      </c>
      <c r="P12" s="9"/>
    </row>
    <row r="13" spans="1:133">
      <c r="A13" s="12"/>
      <c r="B13" s="25">
        <v>324.31</v>
      </c>
      <c r="C13" s="20" t="s">
        <v>115</v>
      </c>
      <c r="D13" s="46">
        <v>0</v>
      </c>
      <c r="E13" s="46">
        <v>13134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13134</v>
      </c>
      <c r="O13" s="47">
        <f t="shared" si="2"/>
        <v>3</v>
      </c>
      <c r="P13" s="9"/>
    </row>
    <row r="14" spans="1:133">
      <c r="A14" s="12"/>
      <c r="B14" s="25">
        <v>329</v>
      </c>
      <c r="C14" s="20" t="s">
        <v>108</v>
      </c>
      <c r="D14" s="46">
        <v>8375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8375</v>
      </c>
      <c r="O14" s="47">
        <f t="shared" si="2"/>
        <v>1.9129739607126541</v>
      </c>
      <c r="P14" s="9"/>
    </row>
    <row r="15" spans="1:133" ht="15.75">
      <c r="A15" s="29" t="s">
        <v>16</v>
      </c>
      <c r="B15" s="30"/>
      <c r="C15" s="31"/>
      <c r="D15" s="32">
        <f t="shared" ref="D15:M15" si="4">SUM(D16:D22)</f>
        <v>456243</v>
      </c>
      <c r="E15" s="32">
        <f t="shared" si="4"/>
        <v>419812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876055</v>
      </c>
      <c r="O15" s="45">
        <f t="shared" si="2"/>
        <v>200.10392873458201</v>
      </c>
      <c r="P15" s="10"/>
    </row>
    <row r="16" spans="1:133">
      <c r="A16" s="12"/>
      <c r="B16" s="25">
        <v>331.5</v>
      </c>
      <c r="C16" s="20" t="s">
        <v>70</v>
      </c>
      <c r="D16" s="46">
        <v>18798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18798</v>
      </c>
      <c r="O16" s="47">
        <f t="shared" si="2"/>
        <v>4.2937414344449518</v>
      </c>
      <c r="P16" s="9"/>
    </row>
    <row r="17" spans="1:16">
      <c r="A17" s="12"/>
      <c r="B17" s="25">
        <v>332</v>
      </c>
      <c r="C17" s="20" t="s">
        <v>116</v>
      </c>
      <c r="D17" s="46">
        <v>22035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22035</v>
      </c>
      <c r="O17" s="47">
        <f t="shared" si="2"/>
        <v>5.0331201461854729</v>
      </c>
      <c r="P17" s="9"/>
    </row>
    <row r="18" spans="1:16">
      <c r="A18" s="12"/>
      <c r="B18" s="25">
        <v>334.2</v>
      </c>
      <c r="C18" s="20" t="s">
        <v>18</v>
      </c>
      <c r="D18" s="46">
        <v>2714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2714</v>
      </c>
      <c r="O18" s="47">
        <f t="shared" si="2"/>
        <v>0.61991777067153953</v>
      </c>
      <c r="P18" s="9"/>
    </row>
    <row r="19" spans="1:16">
      <c r="A19" s="12"/>
      <c r="B19" s="25">
        <v>334.49</v>
      </c>
      <c r="C19" s="20" t="s">
        <v>53</v>
      </c>
      <c r="D19" s="46">
        <v>0</v>
      </c>
      <c r="E19" s="46">
        <v>396524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396524</v>
      </c>
      <c r="O19" s="47">
        <f t="shared" si="2"/>
        <v>90.571950662402926</v>
      </c>
      <c r="P19" s="9"/>
    </row>
    <row r="20" spans="1:16">
      <c r="A20" s="12"/>
      <c r="B20" s="25">
        <v>335.12</v>
      </c>
      <c r="C20" s="20" t="s">
        <v>83</v>
      </c>
      <c r="D20" s="46">
        <v>69863</v>
      </c>
      <c r="E20" s="46">
        <v>23288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93151</v>
      </c>
      <c r="O20" s="47">
        <f t="shared" si="2"/>
        <v>21.277067153951577</v>
      </c>
      <c r="P20" s="9"/>
    </row>
    <row r="21" spans="1:16">
      <c r="A21" s="12"/>
      <c r="B21" s="25">
        <v>335.15</v>
      </c>
      <c r="C21" s="20" t="s">
        <v>84</v>
      </c>
      <c r="D21" s="46">
        <v>329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329</v>
      </c>
      <c r="O21" s="47">
        <f t="shared" si="2"/>
        <v>7.5148469620831423E-2</v>
      </c>
      <c r="P21" s="9"/>
    </row>
    <row r="22" spans="1:16">
      <c r="A22" s="12"/>
      <c r="B22" s="25">
        <v>335.18</v>
      </c>
      <c r="C22" s="20" t="s">
        <v>93</v>
      </c>
      <c r="D22" s="46">
        <v>342504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342504</v>
      </c>
      <c r="O22" s="47">
        <f t="shared" si="2"/>
        <v>78.232983097304711</v>
      </c>
      <c r="P22" s="9"/>
    </row>
    <row r="23" spans="1:16" ht="15.75">
      <c r="A23" s="29" t="s">
        <v>26</v>
      </c>
      <c r="B23" s="30"/>
      <c r="C23" s="31"/>
      <c r="D23" s="32">
        <f t="shared" ref="D23:M23" si="5">SUM(D24:D29)</f>
        <v>310802</v>
      </c>
      <c r="E23" s="32">
        <f t="shared" si="5"/>
        <v>15457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326259</v>
      </c>
      <c r="O23" s="45">
        <f t="shared" si="2"/>
        <v>74.522384650525353</v>
      </c>
      <c r="P23" s="10"/>
    </row>
    <row r="24" spans="1:16">
      <c r="A24" s="12"/>
      <c r="B24" s="25">
        <v>341.3</v>
      </c>
      <c r="C24" s="20" t="s">
        <v>86</v>
      </c>
      <c r="D24" s="46">
        <v>0</v>
      </c>
      <c r="E24" s="46">
        <v>10435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10435</v>
      </c>
      <c r="O24" s="47">
        <f t="shared" si="2"/>
        <v>2.3835084513476472</v>
      </c>
      <c r="P24" s="9"/>
    </row>
    <row r="25" spans="1:16">
      <c r="A25" s="12"/>
      <c r="B25" s="25">
        <v>341.9</v>
      </c>
      <c r="C25" s="20" t="s">
        <v>87</v>
      </c>
      <c r="D25" s="46">
        <v>155895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155895</v>
      </c>
      <c r="O25" s="47">
        <f t="shared" si="2"/>
        <v>35.608725445408865</v>
      </c>
      <c r="P25" s="9"/>
    </row>
    <row r="26" spans="1:16">
      <c r="A26" s="12"/>
      <c r="B26" s="25">
        <v>342.1</v>
      </c>
      <c r="C26" s="20" t="s">
        <v>72</v>
      </c>
      <c r="D26" s="46">
        <v>15800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15800</v>
      </c>
      <c r="O26" s="47">
        <f t="shared" si="2"/>
        <v>3.6089538602101414</v>
      </c>
      <c r="P26" s="9"/>
    </row>
    <row r="27" spans="1:16">
      <c r="A27" s="12"/>
      <c r="B27" s="25">
        <v>342.6</v>
      </c>
      <c r="C27" s="20" t="s">
        <v>59</v>
      </c>
      <c r="D27" s="46">
        <v>139107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139107</v>
      </c>
      <c r="O27" s="47">
        <f t="shared" si="2"/>
        <v>31.774097761534946</v>
      </c>
      <c r="P27" s="9"/>
    </row>
    <row r="28" spans="1:16">
      <c r="A28" s="12"/>
      <c r="B28" s="25">
        <v>342.9</v>
      </c>
      <c r="C28" s="20" t="s">
        <v>30</v>
      </c>
      <c r="D28" s="46">
        <v>0</v>
      </c>
      <c r="E28" s="46">
        <v>651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651</v>
      </c>
      <c r="O28" s="47">
        <f t="shared" si="2"/>
        <v>0.148698035632709</v>
      </c>
      <c r="P28" s="9"/>
    </row>
    <row r="29" spans="1:16">
      <c r="A29" s="12"/>
      <c r="B29" s="25">
        <v>344.9</v>
      </c>
      <c r="C29" s="20" t="s">
        <v>110</v>
      </c>
      <c r="D29" s="46">
        <v>0</v>
      </c>
      <c r="E29" s="46">
        <v>4371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4371</v>
      </c>
      <c r="O29" s="47">
        <f t="shared" si="2"/>
        <v>0.99840109639104613</v>
      </c>
      <c r="P29" s="9"/>
    </row>
    <row r="30" spans="1:16" ht="15.75">
      <c r="A30" s="29" t="s">
        <v>27</v>
      </c>
      <c r="B30" s="30"/>
      <c r="C30" s="31"/>
      <c r="D30" s="32">
        <f t="shared" ref="D30:M30" si="7">SUM(D31:D33)</f>
        <v>2344</v>
      </c>
      <c r="E30" s="32">
        <f t="shared" si="7"/>
        <v>6050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ref="N30:N35" si="8">SUM(D30:M30)</f>
        <v>8394</v>
      </c>
      <c r="O30" s="45">
        <f t="shared" si="2"/>
        <v>1.9173138419369575</v>
      </c>
      <c r="P30" s="10"/>
    </row>
    <row r="31" spans="1:16">
      <c r="A31" s="13"/>
      <c r="B31" s="39">
        <v>351.5</v>
      </c>
      <c r="C31" s="21" t="s">
        <v>35</v>
      </c>
      <c r="D31" s="46">
        <v>1662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1662</v>
      </c>
      <c r="O31" s="47">
        <f t="shared" si="2"/>
        <v>0.37962539972590226</v>
      </c>
      <c r="P31" s="9"/>
    </row>
    <row r="32" spans="1:16">
      <c r="A32" s="13"/>
      <c r="B32" s="39">
        <v>351.9</v>
      </c>
      <c r="C32" s="21" t="s">
        <v>89</v>
      </c>
      <c r="D32" s="46">
        <v>182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182</v>
      </c>
      <c r="O32" s="47">
        <f t="shared" si="2"/>
        <v>4.1571493832800364E-2</v>
      </c>
      <c r="P32" s="9"/>
    </row>
    <row r="33" spans="1:119">
      <c r="A33" s="13"/>
      <c r="B33" s="39">
        <v>354</v>
      </c>
      <c r="C33" s="21" t="s">
        <v>104</v>
      </c>
      <c r="D33" s="46">
        <v>500</v>
      </c>
      <c r="E33" s="46">
        <v>6050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6550</v>
      </c>
      <c r="O33" s="47">
        <f t="shared" si="2"/>
        <v>1.4961169483782548</v>
      </c>
      <c r="P33" s="9"/>
    </row>
    <row r="34" spans="1:119" ht="15.75">
      <c r="A34" s="29" t="s">
        <v>3</v>
      </c>
      <c r="B34" s="30"/>
      <c r="C34" s="31"/>
      <c r="D34" s="32">
        <f t="shared" ref="D34:M34" si="9">SUM(D35:D43)</f>
        <v>187746</v>
      </c>
      <c r="E34" s="32">
        <f t="shared" si="9"/>
        <v>22639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0</v>
      </c>
      <c r="J34" s="32">
        <f t="shared" si="9"/>
        <v>0</v>
      </c>
      <c r="K34" s="32">
        <f t="shared" si="9"/>
        <v>1581062</v>
      </c>
      <c r="L34" s="32">
        <f t="shared" si="9"/>
        <v>0</v>
      </c>
      <c r="M34" s="32">
        <f t="shared" si="9"/>
        <v>0</v>
      </c>
      <c r="N34" s="32">
        <f t="shared" si="8"/>
        <v>1791447</v>
      </c>
      <c r="O34" s="45">
        <f t="shared" si="2"/>
        <v>409.19301050708088</v>
      </c>
      <c r="P34" s="10"/>
    </row>
    <row r="35" spans="1:119">
      <c r="A35" s="12"/>
      <c r="B35" s="25">
        <v>361.1</v>
      </c>
      <c r="C35" s="20" t="s">
        <v>37</v>
      </c>
      <c r="D35" s="46">
        <v>91392</v>
      </c>
      <c r="E35" s="46">
        <v>22639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196885</v>
      </c>
      <c r="L35" s="46">
        <v>0</v>
      </c>
      <c r="M35" s="46">
        <v>0</v>
      </c>
      <c r="N35" s="46">
        <f t="shared" si="8"/>
        <v>310916</v>
      </c>
      <c r="O35" s="47">
        <f t="shared" si="2"/>
        <v>71.017816354499772</v>
      </c>
      <c r="P35" s="9"/>
    </row>
    <row r="36" spans="1:119">
      <c r="A36" s="12"/>
      <c r="B36" s="25">
        <v>361.2</v>
      </c>
      <c r="C36" s="20" t="s">
        <v>99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277549</v>
      </c>
      <c r="L36" s="46">
        <v>0</v>
      </c>
      <c r="M36" s="46">
        <v>0</v>
      </c>
      <c r="N36" s="46">
        <f t="shared" ref="N36:N43" si="10">SUM(D36:M36)</f>
        <v>277549</v>
      </c>
      <c r="O36" s="47">
        <f t="shared" si="2"/>
        <v>63.396299680219279</v>
      </c>
      <c r="P36" s="9"/>
    </row>
    <row r="37" spans="1:119">
      <c r="A37" s="12"/>
      <c r="B37" s="25">
        <v>361.3</v>
      </c>
      <c r="C37" s="20" t="s">
        <v>38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511038</v>
      </c>
      <c r="L37" s="46">
        <v>0</v>
      </c>
      <c r="M37" s="46">
        <v>0</v>
      </c>
      <c r="N37" s="46">
        <f t="shared" si="10"/>
        <v>511038</v>
      </c>
      <c r="O37" s="47">
        <f t="shared" si="2"/>
        <v>116.7286432160804</v>
      </c>
      <c r="P37" s="9"/>
    </row>
    <row r="38" spans="1:119">
      <c r="A38" s="12"/>
      <c r="B38" s="25">
        <v>362</v>
      </c>
      <c r="C38" s="20" t="s">
        <v>39</v>
      </c>
      <c r="D38" s="46">
        <v>48073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48073</v>
      </c>
      <c r="O38" s="47">
        <f t="shared" si="2"/>
        <v>10.980584741891274</v>
      </c>
      <c r="P38" s="9"/>
    </row>
    <row r="39" spans="1:119">
      <c r="A39" s="12"/>
      <c r="B39" s="25">
        <v>364</v>
      </c>
      <c r="C39" s="20" t="s">
        <v>90</v>
      </c>
      <c r="D39" s="46">
        <v>11627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11627</v>
      </c>
      <c r="O39" s="47">
        <f t="shared" si="2"/>
        <v>2.6557788944723617</v>
      </c>
      <c r="P39" s="9"/>
    </row>
    <row r="40" spans="1:119">
      <c r="A40" s="12"/>
      <c r="B40" s="25">
        <v>366</v>
      </c>
      <c r="C40" s="20" t="s">
        <v>117</v>
      </c>
      <c r="D40" s="46">
        <v>29250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29250</v>
      </c>
      <c r="O40" s="47">
        <f t="shared" si="2"/>
        <v>6.6811329374143442</v>
      </c>
      <c r="P40" s="9"/>
    </row>
    <row r="41" spans="1:119">
      <c r="A41" s="12"/>
      <c r="B41" s="25">
        <v>368</v>
      </c>
      <c r="C41" s="20" t="s">
        <v>40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595590</v>
      </c>
      <c r="L41" s="46">
        <v>0</v>
      </c>
      <c r="M41" s="46">
        <v>0</v>
      </c>
      <c r="N41" s="46">
        <f t="shared" si="10"/>
        <v>595590</v>
      </c>
      <c r="O41" s="47">
        <f t="shared" si="2"/>
        <v>136.04157149383281</v>
      </c>
      <c r="P41" s="9"/>
    </row>
    <row r="42" spans="1:119">
      <c r="A42" s="12"/>
      <c r="B42" s="25">
        <v>369.3</v>
      </c>
      <c r="C42" s="20" t="s">
        <v>105</v>
      </c>
      <c r="D42" s="46">
        <v>4415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4415</v>
      </c>
      <c r="O42" s="47">
        <f t="shared" si="2"/>
        <v>1.0084513476473276</v>
      </c>
      <c r="P42" s="9"/>
    </row>
    <row r="43" spans="1:119" ht="15.75" thickBot="1">
      <c r="A43" s="12"/>
      <c r="B43" s="25">
        <v>369.9</v>
      </c>
      <c r="C43" s="20" t="s">
        <v>41</v>
      </c>
      <c r="D43" s="46">
        <v>2989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2989</v>
      </c>
      <c r="O43" s="47">
        <f t="shared" si="2"/>
        <v>0.68273184102329831</v>
      </c>
      <c r="P43" s="9"/>
    </row>
    <row r="44" spans="1:119" ht="16.5" thickBot="1">
      <c r="A44" s="14" t="s">
        <v>33</v>
      </c>
      <c r="B44" s="23"/>
      <c r="C44" s="22"/>
      <c r="D44" s="15">
        <f>SUM(D5,D11,D15,D23,D30,D34)</f>
        <v>6176163</v>
      </c>
      <c r="E44" s="15">
        <f t="shared" ref="E44:M44" si="11">SUM(E5,E11,E15,E23,E30,E34)</f>
        <v>824347</v>
      </c>
      <c r="F44" s="15">
        <f t="shared" si="11"/>
        <v>0</v>
      </c>
      <c r="G44" s="15">
        <f t="shared" si="11"/>
        <v>0</v>
      </c>
      <c r="H44" s="15">
        <f t="shared" si="11"/>
        <v>0</v>
      </c>
      <c r="I44" s="15">
        <f t="shared" si="11"/>
        <v>0</v>
      </c>
      <c r="J44" s="15">
        <f t="shared" si="11"/>
        <v>0</v>
      </c>
      <c r="K44" s="15">
        <f t="shared" si="11"/>
        <v>1581062</v>
      </c>
      <c r="L44" s="15">
        <f t="shared" si="11"/>
        <v>0</v>
      </c>
      <c r="M44" s="15">
        <f t="shared" si="11"/>
        <v>0</v>
      </c>
      <c r="N44" s="15">
        <f>SUM(D44:M44)</f>
        <v>8581572</v>
      </c>
      <c r="O44" s="38">
        <f t="shared" si="2"/>
        <v>1960.1580630424851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48" t="s">
        <v>118</v>
      </c>
      <c r="M46" s="48"/>
      <c r="N46" s="48"/>
      <c r="O46" s="43">
        <v>4378</v>
      </c>
    </row>
    <row r="47" spans="1:119">
      <c r="A47" s="49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1"/>
    </row>
    <row r="48" spans="1:119" ht="15.75" customHeight="1" thickBot="1">
      <c r="A48" s="52" t="s">
        <v>56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4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44</v>
      </c>
      <c r="B3" s="62"/>
      <c r="C3" s="63"/>
      <c r="D3" s="67" t="s">
        <v>22</v>
      </c>
      <c r="E3" s="68"/>
      <c r="F3" s="68"/>
      <c r="G3" s="68"/>
      <c r="H3" s="69"/>
      <c r="I3" s="67" t="s">
        <v>23</v>
      </c>
      <c r="J3" s="69"/>
      <c r="K3" s="67" t="s">
        <v>25</v>
      </c>
      <c r="L3" s="69"/>
      <c r="M3" s="36"/>
      <c r="N3" s="37"/>
      <c r="O3" s="70" t="s">
        <v>49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45</v>
      </c>
      <c r="F4" s="34" t="s">
        <v>46</v>
      </c>
      <c r="G4" s="34" t="s">
        <v>47</v>
      </c>
      <c r="H4" s="34" t="s">
        <v>5</v>
      </c>
      <c r="I4" s="34" t="s">
        <v>6</v>
      </c>
      <c r="J4" s="35" t="s">
        <v>48</v>
      </c>
      <c r="K4" s="35" t="s">
        <v>7</v>
      </c>
      <c r="L4" s="35" t="s">
        <v>8</v>
      </c>
      <c r="M4" s="35" t="s">
        <v>9</v>
      </c>
      <c r="N4" s="35" t="s">
        <v>24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4895118</v>
      </c>
      <c r="E5" s="27">
        <f t="shared" si="0"/>
        <v>67250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4962368</v>
      </c>
      <c r="O5" s="33">
        <f t="shared" ref="O5:O46" si="2">(N5/O$48)</f>
        <v>1150.2939267501158</v>
      </c>
      <c r="P5" s="6"/>
    </row>
    <row r="6" spans="1:133">
      <c r="A6" s="12"/>
      <c r="B6" s="25">
        <v>311</v>
      </c>
      <c r="C6" s="20" t="s">
        <v>2</v>
      </c>
      <c r="D6" s="46">
        <v>3926011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3926011</v>
      </c>
      <c r="O6" s="47">
        <f t="shared" si="2"/>
        <v>910.06281872971715</v>
      </c>
      <c r="P6" s="9"/>
    </row>
    <row r="7" spans="1:133">
      <c r="A7" s="12"/>
      <c r="B7" s="25">
        <v>312.10000000000002</v>
      </c>
      <c r="C7" s="20" t="s">
        <v>62</v>
      </c>
      <c r="D7" s="46">
        <v>0</v>
      </c>
      <c r="E7" s="46">
        <v>67250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67250</v>
      </c>
      <c r="O7" s="47">
        <f t="shared" si="2"/>
        <v>15.588780713954566</v>
      </c>
      <c r="P7" s="9"/>
    </row>
    <row r="8" spans="1:133">
      <c r="A8" s="12"/>
      <c r="B8" s="25">
        <v>312.60000000000002</v>
      </c>
      <c r="C8" s="20" t="s">
        <v>11</v>
      </c>
      <c r="D8" s="46">
        <v>641253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641253</v>
      </c>
      <c r="O8" s="47">
        <f t="shared" si="2"/>
        <v>148.64464534075105</v>
      </c>
      <c r="P8" s="9"/>
    </row>
    <row r="9" spans="1:133">
      <c r="A9" s="12"/>
      <c r="B9" s="25">
        <v>315</v>
      </c>
      <c r="C9" s="20" t="s">
        <v>81</v>
      </c>
      <c r="D9" s="46">
        <v>315401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315401</v>
      </c>
      <c r="O9" s="47">
        <f t="shared" si="2"/>
        <v>73.111033843300888</v>
      </c>
      <c r="P9" s="9"/>
    </row>
    <row r="10" spans="1:133">
      <c r="A10" s="12"/>
      <c r="B10" s="25">
        <v>316</v>
      </c>
      <c r="C10" s="20" t="s">
        <v>82</v>
      </c>
      <c r="D10" s="46">
        <v>12453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12453</v>
      </c>
      <c r="O10" s="47">
        <f t="shared" si="2"/>
        <v>2.8866481223922116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SUM(D12:D14)</f>
        <v>6500</v>
      </c>
      <c r="E11" s="32">
        <f t="shared" si="3"/>
        <v>271476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277976</v>
      </c>
      <c r="O11" s="45">
        <f t="shared" si="2"/>
        <v>64.435790449698658</v>
      </c>
      <c r="P11" s="10"/>
    </row>
    <row r="12" spans="1:133">
      <c r="A12" s="12"/>
      <c r="B12" s="25">
        <v>322</v>
      </c>
      <c r="C12" s="20" t="s">
        <v>0</v>
      </c>
      <c r="D12" s="46">
        <v>0</v>
      </c>
      <c r="E12" s="46">
        <v>263448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263448</v>
      </c>
      <c r="O12" s="47">
        <f t="shared" si="2"/>
        <v>61.068150208623088</v>
      </c>
      <c r="P12" s="9"/>
    </row>
    <row r="13" spans="1:133">
      <c r="A13" s="12"/>
      <c r="B13" s="25">
        <v>324.20999999999998</v>
      </c>
      <c r="C13" s="20" t="s">
        <v>15</v>
      </c>
      <c r="D13" s="46">
        <v>0</v>
      </c>
      <c r="E13" s="46">
        <v>8028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8028</v>
      </c>
      <c r="O13" s="47">
        <f t="shared" si="2"/>
        <v>1.8609179415855355</v>
      </c>
      <c r="P13" s="9"/>
    </row>
    <row r="14" spans="1:133">
      <c r="A14" s="12"/>
      <c r="B14" s="25">
        <v>329</v>
      </c>
      <c r="C14" s="20" t="s">
        <v>108</v>
      </c>
      <c r="D14" s="46">
        <v>6500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6500</v>
      </c>
      <c r="O14" s="47">
        <f t="shared" si="2"/>
        <v>1.5067222994900324</v>
      </c>
      <c r="P14" s="9"/>
    </row>
    <row r="15" spans="1:133" ht="15.75">
      <c r="A15" s="29" t="s">
        <v>16</v>
      </c>
      <c r="B15" s="30"/>
      <c r="C15" s="31"/>
      <c r="D15" s="32">
        <f t="shared" ref="D15:M15" si="4">SUM(D16:D24)</f>
        <v>413346</v>
      </c>
      <c r="E15" s="32">
        <f t="shared" si="4"/>
        <v>190332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603678</v>
      </c>
      <c r="O15" s="45">
        <f t="shared" si="2"/>
        <v>139.93463143254519</v>
      </c>
      <c r="P15" s="10"/>
    </row>
    <row r="16" spans="1:133">
      <c r="A16" s="12"/>
      <c r="B16" s="25">
        <v>331.2</v>
      </c>
      <c r="C16" s="20" t="s">
        <v>63</v>
      </c>
      <c r="D16" s="46">
        <v>1000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1000</v>
      </c>
      <c r="O16" s="47">
        <f t="shared" si="2"/>
        <v>0.23180343069077422</v>
      </c>
      <c r="P16" s="9"/>
    </row>
    <row r="17" spans="1:16">
      <c r="A17" s="12"/>
      <c r="B17" s="25">
        <v>331.5</v>
      </c>
      <c r="C17" s="20" t="s">
        <v>70</v>
      </c>
      <c r="D17" s="46">
        <v>7500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7500</v>
      </c>
      <c r="O17" s="47">
        <f t="shared" si="2"/>
        <v>1.7385257301808066</v>
      </c>
      <c r="P17" s="9"/>
    </row>
    <row r="18" spans="1:16">
      <c r="A18" s="12"/>
      <c r="B18" s="25">
        <v>334.49</v>
      </c>
      <c r="C18" s="20" t="s">
        <v>53</v>
      </c>
      <c r="D18" s="46">
        <v>0</v>
      </c>
      <c r="E18" s="46">
        <v>134009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134009</v>
      </c>
      <c r="O18" s="47">
        <f t="shared" si="2"/>
        <v>31.063745943439962</v>
      </c>
      <c r="P18" s="9"/>
    </row>
    <row r="19" spans="1:16">
      <c r="A19" s="12"/>
      <c r="B19" s="25">
        <v>334.5</v>
      </c>
      <c r="C19" s="20" t="s">
        <v>103</v>
      </c>
      <c r="D19" s="46">
        <v>1250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1250</v>
      </c>
      <c r="O19" s="47">
        <f t="shared" si="2"/>
        <v>0.28975428836346778</v>
      </c>
      <c r="P19" s="9"/>
    </row>
    <row r="20" spans="1:16">
      <c r="A20" s="12"/>
      <c r="B20" s="25">
        <v>335.12</v>
      </c>
      <c r="C20" s="20" t="s">
        <v>83</v>
      </c>
      <c r="D20" s="46">
        <v>74956</v>
      </c>
      <c r="E20" s="46">
        <v>24986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99942</v>
      </c>
      <c r="O20" s="47">
        <f t="shared" si="2"/>
        <v>23.166898470097358</v>
      </c>
      <c r="P20" s="9"/>
    </row>
    <row r="21" spans="1:16">
      <c r="A21" s="12"/>
      <c r="B21" s="25">
        <v>335.15</v>
      </c>
      <c r="C21" s="20" t="s">
        <v>84</v>
      </c>
      <c r="D21" s="46">
        <v>329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329</v>
      </c>
      <c r="O21" s="47">
        <f t="shared" si="2"/>
        <v>7.6263328697264723E-2</v>
      </c>
      <c r="P21" s="9"/>
    </row>
    <row r="22" spans="1:16">
      <c r="A22" s="12"/>
      <c r="B22" s="25">
        <v>335.18</v>
      </c>
      <c r="C22" s="20" t="s">
        <v>93</v>
      </c>
      <c r="D22" s="46">
        <v>322311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322311</v>
      </c>
      <c r="O22" s="47">
        <f t="shared" si="2"/>
        <v>74.712795549374135</v>
      </c>
      <c r="P22" s="9"/>
    </row>
    <row r="23" spans="1:16">
      <c r="A23" s="12"/>
      <c r="B23" s="25">
        <v>337.2</v>
      </c>
      <c r="C23" s="20" t="s">
        <v>109</v>
      </c>
      <c r="D23" s="46">
        <v>0</v>
      </c>
      <c r="E23" s="46">
        <v>31337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31337</v>
      </c>
      <c r="O23" s="47">
        <f t="shared" si="2"/>
        <v>7.264024107556792</v>
      </c>
      <c r="P23" s="9"/>
    </row>
    <row r="24" spans="1:16">
      <c r="A24" s="12"/>
      <c r="B24" s="25">
        <v>337.9</v>
      </c>
      <c r="C24" s="20" t="s">
        <v>64</v>
      </c>
      <c r="D24" s="46">
        <v>6000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6000</v>
      </c>
      <c r="O24" s="47">
        <f t="shared" si="2"/>
        <v>1.3908205841446453</v>
      </c>
      <c r="P24" s="9"/>
    </row>
    <row r="25" spans="1:16" ht="15.75">
      <c r="A25" s="29" t="s">
        <v>26</v>
      </c>
      <c r="B25" s="30"/>
      <c r="C25" s="31"/>
      <c r="D25" s="32">
        <f t="shared" ref="D25:M25" si="5">SUM(D26:D32)</f>
        <v>344568</v>
      </c>
      <c r="E25" s="32">
        <f t="shared" si="5"/>
        <v>13989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1"/>
        <v>358557</v>
      </c>
      <c r="O25" s="45">
        <f t="shared" si="2"/>
        <v>83.114742698191932</v>
      </c>
      <c r="P25" s="10"/>
    </row>
    <row r="26" spans="1:16">
      <c r="A26" s="12"/>
      <c r="B26" s="25">
        <v>341.3</v>
      </c>
      <c r="C26" s="20" t="s">
        <v>86</v>
      </c>
      <c r="D26" s="46">
        <v>0</v>
      </c>
      <c r="E26" s="46">
        <v>8497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6">SUM(D26:M26)</f>
        <v>8497</v>
      </c>
      <c r="O26" s="47">
        <f t="shared" si="2"/>
        <v>1.9696337505795085</v>
      </c>
      <c r="P26" s="9"/>
    </row>
    <row r="27" spans="1:16">
      <c r="A27" s="12"/>
      <c r="B27" s="25">
        <v>341.9</v>
      </c>
      <c r="C27" s="20" t="s">
        <v>87</v>
      </c>
      <c r="D27" s="46">
        <v>198243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198243</v>
      </c>
      <c r="O27" s="47">
        <f t="shared" si="2"/>
        <v>45.953407510431155</v>
      </c>
      <c r="P27" s="9"/>
    </row>
    <row r="28" spans="1:16">
      <c r="A28" s="12"/>
      <c r="B28" s="25">
        <v>342.1</v>
      </c>
      <c r="C28" s="20" t="s">
        <v>72</v>
      </c>
      <c r="D28" s="46">
        <v>11870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11870</v>
      </c>
      <c r="O28" s="47">
        <f t="shared" si="2"/>
        <v>2.75150672229949</v>
      </c>
      <c r="P28" s="9"/>
    </row>
    <row r="29" spans="1:16">
      <c r="A29" s="12"/>
      <c r="B29" s="25">
        <v>342.6</v>
      </c>
      <c r="C29" s="20" t="s">
        <v>59</v>
      </c>
      <c r="D29" s="46">
        <v>132870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132870</v>
      </c>
      <c r="O29" s="47">
        <f t="shared" si="2"/>
        <v>30.799721835883172</v>
      </c>
      <c r="P29" s="9"/>
    </row>
    <row r="30" spans="1:16">
      <c r="A30" s="12"/>
      <c r="B30" s="25">
        <v>342.9</v>
      </c>
      <c r="C30" s="20" t="s">
        <v>30</v>
      </c>
      <c r="D30" s="46">
        <v>60</v>
      </c>
      <c r="E30" s="46">
        <v>1249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1309</v>
      </c>
      <c r="O30" s="47">
        <f t="shared" si="2"/>
        <v>0.30343069077422347</v>
      </c>
      <c r="P30" s="9"/>
    </row>
    <row r="31" spans="1:16">
      <c r="A31" s="12"/>
      <c r="B31" s="25">
        <v>343.8</v>
      </c>
      <c r="C31" s="20" t="s">
        <v>31</v>
      </c>
      <c r="D31" s="46">
        <v>1525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1525</v>
      </c>
      <c r="O31" s="47">
        <f t="shared" si="2"/>
        <v>0.35350023180343071</v>
      </c>
      <c r="P31" s="9"/>
    </row>
    <row r="32" spans="1:16">
      <c r="A32" s="12"/>
      <c r="B32" s="25">
        <v>344.9</v>
      </c>
      <c r="C32" s="20" t="s">
        <v>110</v>
      </c>
      <c r="D32" s="46">
        <v>0</v>
      </c>
      <c r="E32" s="46">
        <v>4243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4243</v>
      </c>
      <c r="O32" s="47">
        <f t="shared" si="2"/>
        <v>0.98354195642095499</v>
      </c>
      <c r="P32" s="9"/>
    </row>
    <row r="33" spans="1:119" ht="15.75">
      <c r="A33" s="29" t="s">
        <v>27</v>
      </c>
      <c r="B33" s="30"/>
      <c r="C33" s="31"/>
      <c r="D33" s="32">
        <f t="shared" ref="D33:M33" si="7">SUM(D34:D36)</f>
        <v>10861</v>
      </c>
      <c r="E33" s="32">
        <f t="shared" si="7"/>
        <v>1500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ref="N33:N38" si="8">SUM(D33:M33)</f>
        <v>12361</v>
      </c>
      <c r="O33" s="45">
        <f t="shared" si="2"/>
        <v>2.8653222067686603</v>
      </c>
      <c r="P33" s="10"/>
    </row>
    <row r="34" spans="1:119">
      <c r="A34" s="13"/>
      <c r="B34" s="39">
        <v>351.5</v>
      </c>
      <c r="C34" s="21" t="s">
        <v>35</v>
      </c>
      <c r="D34" s="46">
        <v>3906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3906</v>
      </c>
      <c r="O34" s="47">
        <f t="shared" si="2"/>
        <v>0.90542420027816417</v>
      </c>
      <c r="P34" s="9"/>
    </row>
    <row r="35" spans="1:119">
      <c r="A35" s="13"/>
      <c r="B35" s="39">
        <v>351.9</v>
      </c>
      <c r="C35" s="21" t="s">
        <v>89</v>
      </c>
      <c r="D35" s="46">
        <v>455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455</v>
      </c>
      <c r="O35" s="47">
        <f t="shared" si="2"/>
        <v>0.10547056096430227</v>
      </c>
      <c r="P35" s="9"/>
    </row>
    <row r="36" spans="1:119">
      <c r="A36" s="13"/>
      <c r="B36" s="39">
        <v>354</v>
      </c>
      <c r="C36" s="21" t="s">
        <v>104</v>
      </c>
      <c r="D36" s="46">
        <v>6500</v>
      </c>
      <c r="E36" s="46">
        <v>1500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8000</v>
      </c>
      <c r="O36" s="47">
        <f t="shared" si="2"/>
        <v>1.8544274455261938</v>
      </c>
      <c r="P36" s="9"/>
    </row>
    <row r="37" spans="1:119" ht="15.75">
      <c r="A37" s="29" t="s">
        <v>3</v>
      </c>
      <c r="B37" s="30"/>
      <c r="C37" s="31"/>
      <c r="D37" s="32">
        <f t="shared" ref="D37:M37" si="9">SUM(D38:D45)</f>
        <v>275900</v>
      </c>
      <c r="E37" s="32">
        <f t="shared" si="9"/>
        <v>43652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2095582</v>
      </c>
      <c r="L37" s="32">
        <f t="shared" si="9"/>
        <v>0</v>
      </c>
      <c r="M37" s="32">
        <f t="shared" si="9"/>
        <v>0</v>
      </c>
      <c r="N37" s="32">
        <f t="shared" si="8"/>
        <v>2415134</v>
      </c>
      <c r="O37" s="45">
        <f t="shared" si="2"/>
        <v>559.83634677793236</v>
      </c>
      <c r="P37" s="10"/>
    </row>
    <row r="38" spans="1:119">
      <c r="A38" s="12"/>
      <c r="B38" s="25">
        <v>361.1</v>
      </c>
      <c r="C38" s="20" t="s">
        <v>37</v>
      </c>
      <c r="D38" s="46">
        <v>196024</v>
      </c>
      <c r="E38" s="46">
        <v>43652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210681</v>
      </c>
      <c r="L38" s="46">
        <v>0</v>
      </c>
      <c r="M38" s="46">
        <v>0</v>
      </c>
      <c r="N38" s="46">
        <f t="shared" si="8"/>
        <v>450357</v>
      </c>
      <c r="O38" s="47">
        <f t="shared" si="2"/>
        <v>104.39429763560501</v>
      </c>
      <c r="P38" s="9"/>
    </row>
    <row r="39" spans="1:119">
      <c r="A39" s="12"/>
      <c r="B39" s="25">
        <v>361.2</v>
      </c>
      <c r="C39" s="20" t="s">
        <v>99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268286</v>
      </c>
      <c r="L39" s="46">
        <v>0</v>
      </c>
      <c r="M39" s="46">
        <v>0</v>
      </c>
      <c r="N39" s="46">
        <f t="shared" ref="N39:N45" si="10">SUM(D39:M39)</f>
        <v>268286</v>
      </c>
      <c r="O39" s="47">
        <f t="shared" si="2"/>
        <v>62.189615206305056</v>
      </c>
      <c r="P39" s="9"/>
    </row>
    <row r="40" spans="1:119">
      <c r="A40" s="12"/>
      <c r="B40" s="25">
        <v>361.3</v>
      </c>
      <c r="C40" s="20" t="s">
        <v>38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785501</v>
      </c>
      <c r="L40" s="46">
        <v>0</v>
      </c>
      <c r="M40" s="46">
        <v>0</v>
      </c>
      <c r="N40" s="46">
        <f t="shared" si="10"/>
        <v>785501</v>
      </c>
      <c r="O40" s="47">
        <f t="shared" si="2"/>
        <v>182.08182661103385</v>
      </c>
      <c r="P40" s="9"/>
    </row>
    <row r="41" spans="1:119">
      <c r="A41" s="12"/>
      <c r="B41" s="25">
        <v>362</v>
      </c>
      <c r="C41" s="20" t="s">
        <v>39</v>
      </c>
      <c r="D41" s="46">
        <v>50584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50584</v>
      </c>
      <c r="O41" s="47">
        <f t="shared" si="2"/>
        <v>11.725544738062123</v>
      </c>
      <c r="P41" s="9"/>
    </row>
    <row r="42" spans="1:119">
      <c r="A42" s="12"/>
      <c r="B42" s="25">
        <v>364</v>
      </c>
      <c r="C42" s="20" t="s">
        <v>90</v>
      </c>
      <c r="D42" s="46">
        <v>375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375</v>
      </c>
      <c r="O42" s="47">
        <f t="shared" si="2"/>
        <v>8.6926286509040329E-2</v>
      </c>
      <c r="P42" s="9"/>
    </row>
    <row r="43" spans="1:119">
      <c r="A43" s="12"/>
      <c r="B43" s="25">
        <v>368</v>
      </c>
      <c r="C43" s="20" t="s">
        <v>40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831114</v>
      </c>
      <c r="L43" s="46">
        <v>0</v>
      </c>
      <c r="M43" s="46">
        <v>0</v>
      </c>
      <c r="N43" s="46">
        <f t="shared" si="10"/>
        <v>831114</v>
      </c>
      <c r="O43" s="47">
        <f t="shared" si="2"/>
        <v>192.65507649513214</v>
      </c>
      <c r="P43" s="9"/>
    </row>
    <row r="44" spans="1:119">
      <c r="A44" s="12"/>
      <c r="B44" s="25">
        <v>369.3</v>
      </c>
      <c r="C44" s="20" t="s">
        <v>105</v>
      </c>
      <c r="D44" s="46">
        <v>27061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27061</v>
      </c>
      <c r="O44" s="47">
        <f t="shared" si="2"/>
        <v>6.2728326379230417</v>
      </c>
      <c r="P44" s="9"/>
    </row>
    <row r="45" spans="1:119" ht="15.75" thickBot="1">
      <c r="A45" s="12"/>
      <c r="B45" s="25">
        <v>369.9</v>
      </c>
      <c r="C45" s="20" t="s">
        <v>41</v>
      </c>
      <c r="D45" s="46">
        <v>1856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1856</v>
      </c>
      <c r="O45" s="47">
        <f t="shared" si="2"/>
        <v>0.43022716736207695</v>
      </c>
      <c r="P45" s="9"/>
    </row>
    <row r="46" spans="1:119" ht="16.5" thickBot="1">
      <c r="A46" s="14" t="s">
        <v>33</v>
      </c>
      <c r="B46" s="23"/>
      <c r="C46" s="22"/>
      <c r="D46" s="15">
        <f>SUM(D5,D11,D15,D25,D33,D37)</f>
        <v>5946293</v>
      </c>
      <c r="E46" s="15">
        <f t="shared" ref="E46:M46" si="11">SUM(E5,E11,E15,E25,E33,E37)</f>
        <v>588199</v>
      </c>
      <c r="F46" s="15">
        <f t="shared" si="11"/>
        <v>0</v>
      </c>
      <c r="G46" s="15">
        <f t="shared" si="11"/>
        <v>0</v>
      </c>
      <c r="H46" s="15">
        <f t="shared" si="11"/>
        <v>0</v>
      </c>
      <c r="I46" s="15">
        <f t="shared" si="11"/>
        <v>0</v>
      </c>
      <c r="J46" s="15">
        <f t="shared" si="11"/>
        <v>0</v>
      </c>
      <c r="K46" s="15">
        <f t="shared" si="11"/>
        <v>2095582</v>
      </c>
      <c r="L46" s="15">
        <f t="shared" si="11"/>
        <v>0</v>
      </c>
      <c r="M46" s="15">
        <f t="shared" si="11"/>
        <v>0</v>
      </c>
      <c r="N46" s="15">
        <f>SUM(D46:M46)</f>
        <v>8630074</v>
      </c>
      <c r="O46" s="38">
        <f t="shared" si="2"/>
        <v>2000.4807603152526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48" t="s">
        <v>113</v>
      </c>
      <c r="M48" s="48"/>
      <c r="N48" s="48"/>
      <c r="O48" s="43">
        <v>4314</v>
      </c>
    </row>
    <row r="49" spans="1:15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1"/>
    </row>
    <row r="50" spans="1:15" ht="15.75" customHeight="1" thickBot="1">
      <c r="A50" s="52" t="s">
        <v>56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4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44</v>
      </c>
      <c r="B3" s="62"/>
      <c r="C3" s="63"/>
      <c r="D3" s="67" t="s">
        <v>22</v>
      </c>
      <c r="E3" s="68"/>
      <c r="F3" s="68"/>
      <c r="G3" s="68"/>
      <c r="H3" s="69"/>
      <c r="I3" s="67" t="s">
        <v>23</v>
      </c>
      <c r="J3" s="69"/>
      <c r="K3" s="67" t="s">
        <v>25</v>
      </c>
      <c r="L3" s="69"/>
      <c r="M3" s="36"/>
      <c r="N3" s="37"/>
      <c r="O3" s="70" t="s">
        <v>49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45</v>
      </c>
      <c r="F4" s="34" t="s">
        <v>46</v>
      </c>
      <c r="G4" s="34" t="s">
        <v>47</v>
      </c>
      <c r="H4" s="34" t="s">
        <v>5</v>
      </c>
      <c r="I4" s="34" t="s">
        <v>6</v>
      </c>
      <c r="J4" s="35" t="s">
        <v>48</v>
      </c>
      <c r="K4" s="35" t="s">
        <v>7</v>
      </c>
      <c r="L4" s="35" t="s">
        <v>8</v>
      </c>
      <c r="M4" s="35" t="s">
        <v>9</v>
      </c>
      <c r="N4" s="35" t="s">
        <v>24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4784704</v>
      </c>
      <c r="E5" s="27">
        <f t="shared" si="0"/>
        <v>64697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4" si="1">SUM(D5:M5)</f>
        <v>4849401</v>
      </c>
      <c r="O5" s="33">
        <f t="shared" ref="O5:O47" si="2">(N5/O$49)</f>
        <v>1152.4241920152092</v>
      </c>
      <c r="P5" s="6"/>
    </row>
    <row r="6" spans="1:133">
      <c r="A6" s="12"/>
      <c r="B6" s="25">
        <v>311</v>
      </c>
      <c r="C6" s="20" t="s">
        <v>2</v>
      </c>
      <c r="D6" s="46">
        <v>3896335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3896335</v>
      </c>
      <c r="O6" s="47">
        <f t="shared" si="2"/>
        <v>925.93512357414454</v>
      </c>
      <c r="P6" s="9"/>
    </row>
    <row r="7" spans="1:133">
      <c r="A7" s="12"/>
      <c r="B7" s="25">
        <v>312.10000000000002</v>
      </c>
      <c r="C7" s="20" t="s">
        <v>62</v>
      </c>
      <c r="D7" s="46">
        <v>0</v>
      </c>
      <c r="E7" s="46">
        <v>64697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64697</v>
      </c>
      <c r="O7" s="47">
        <f t="shared" si="2"/>
        <v>15.374762357414449</v>
      </c>
      <c r="P7" s="9"/>
    </row>
    <row r="8" spans="1:133">
      <c r="A8" s="12"/>
      <c r="B8" s="25">
        <v>312.60000000000002</v>
      </c>
      <c r="C8" s="20" t="s">
        <v>11</v>
      </c>
      <c r="D8" s="46">
        <v>582838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582838</v>
      </c>
      <c r="O8" s="47">
        <f t="shared" si="2"/>
        <v>138.50712927756655</v>
      </c>
      <c r="P8" s="9"/>
    </row>
    <row r="9" spans="1:133">
      <c r="A9" s="12"/>
      <c r="B9" s="25">
        <v>315</v>
      </c>
      <c r="C9" s="20" t="s">
        <v>81</v>
      </c>
      <c r="D9" s="46">
        <v>293505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293505</v>
      </c>
      <c r="O9" s="47">
        <f t="shared" si="2"/>
        <v>69.749287072243348</v>
      </c>
      <c r="P9" s="9"/>
    </row>
    <row r="10" spans="1:133">
      <c r="A10" s="12"/>
      <c r="B10" s="25">
        <v>316</v>
      </c>
      <c r="C10" s="20" t="s">
        <v>82</v>
      </c>
      <c r="D10" s="46">
        <v>12026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12026</v>
      </c>
      <c r="O10" s="47">
        <f t="shared" si="2"/>
        <v>2.8578897338403042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SUM(D12:D14)</f>
        <v>5625</v>
      </c>
      <c r="E11" s="32">
        <f t="shared" si="3"/>
        <v>670608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676233</v>
      </c>
      <c r="O11" s="45">
        <f t="shared" si="2"/>
        <v>160.70175855513307</v>
      </c>
      <c r="P11" s="10"/>
    </row>
    <row r="12" spans="1:133">
      <c r="A12" s="12"/>
      <c r="B12" s="25">
        <v>322</v>
      </c>
      <c r="C12" s="20" t="s">
        <v>0</v>
      </c>
      <c r="D12" s="46">
        <v>0</v>
      </c>
      <c r="E12" s="46">
        <v>655444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655444</v>
      </c>
      <c r="O12" s="47">
        <f t="shared" si="2"/>
        <v>155.76140684410646</v>
      </c>
      <c r="P12" s="9"/>
    </row>
    <row r="13" spans="1:133">
      <c r="A13" s="12"/>
      <c r="B13" s="25">
        <v>324.20999999999998</v>
      </c>
      <c r="C13" s="20" t="s">
        <v>15</v>
      </c>
      <c r="D13" s="46">
        <v>0</v>
      </c>
      <c r="E13" s="46">
        <v>15164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15164</v>
      </c>
      <c r="O13" s="47">
        <f t="shared" si="2"/>
        <v>3.6036121673003803</v>
      </c>
      <c r="P13" s="9"/>
    </row>
    <row r="14" spans="1:133">
      <c r="A14" s="12"/>
      <c r="B14" s="25">
        <v>329</v>
      </c>
      <c r="C14" s="20" t="s">
        <v>108</v>
      </c>
      <c r="D14" s="46">
        <v>5625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5625</v>
      </c>
      <c r="O14" s="47">
        <f t="shared" si="2"/>
        <v>1.3367395437262357</v>
      </c>
      <c r="P14" s="9"/>
    </row>
    <row r="15" spans="1:133" ht="15.75">
      <c r="A15" s="29" t="s">
        <v>16</v>
      </c>
      <c r="B15" s="30"/>
      <c r="C15" s="31"/>
      <c r="D15" s="32">
        <f t="shared" ref="D15:M15" si="4">SUM(D16:D23)</f>
        <v>506921</v>
      </c>
      <c r="E15" s="32">
        <f t="shared" si="4"/>
        <v>769344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1276265</v>
      </c>
      <c r="O15" s="45">
        <f t="shared" si="2"/>
        <v>303.2949144486692</v>
      </c>
      <c r="P15" s="10"/>
    </row>
    <row r="16" spans="1:133">
      <c r="A16" s="12"/>
      <c r="B16" s="25">
        <v>331.5</v>
      </c>
      <c r="C16" s="20" t="s">
        <v>70</v>
      </c>
      <c r="D16" s="46">
        <v>61262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61262</v>
      </c>
      <c r="O16" s="47">
        <f t="shared" si="2"/>
        <v>14.558460076045627</v>
      </c>
      <c r="P16" s="9"/>
    </row>
    <row r="17" spans="1:16">
      <c r="A17" s="12"/>
      <c r="B17" s="25">
        <v>334.49</v>
      </c>
      <c r="C17" s="20" t="s">
        <v>53</v>
      </c>
      <c r="D17" s="46">
        <v>0</v>
      </c>
      <c r="E17" s="46">
        <v>742059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742059</v>
      </c>
      <c r="O17" s="47">
        <f t="shared" si="2"/>
        <v>176.34481939163499</v>
      </c>
      <c r="P17" s="9"/>
    </row>
    <row r="18" spans="1:16">
      <c r="A18" s="12"/>
      <c r="B18" s="25">
        <v>334.5</v>
      </c>
      <c r="C18" s="20" t="s">
        <v>103</v>
      </c>
      <c r="D18" s="46">
        <v>4193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4193</v>
      </c>
      <c r="O18" s="47">
        <f t="shared" si="2"/>
        <v>0.99643536121673004</v>
      </c>
      <c r="P18" s="9"/>
    </row>
    <row r="19" spans="1:16">
      <c r="A19" s="12"/>
      <c r="B19" s="25">
        <v>335.12</v>
      </c>
      <c r="C19" s="20" t="s">
        <v>83</v>
      </c>
      <c r="D19" s="46">
        <v>67527</v>
      </c>
      <c r="E19" s="46">
        <v>27285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94812</v>
      </c>
      <c r="O19" s="47">
        <f t="shared" si="2"/>
        <v>22.531368821292777</v>
      </c>
      <c r="P19" s="9"/>
    </row>
    <row r="20" spans="1:16">
      <c r="A20" s="12"/>
      <c r="B20" s="25">
        <v>335.15</v>
      </c>
      <c r="C20" s="20" t="s">
        <v>84</v>
      </c>
      <c r="D20" s="46">
        <v>329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329</v>
      </c>
      <c r="O20" s="47">
        <f t="shared" si="2"/>
        <v>7.8184410646387828E-2</v>
      </c>
      <c r="P20" s="9"/>
    </row>
    <row r="21" spans="1:16">
      <c r="A21" s="12"/>
      <c r="B21" s="25">
        <v>335.18</v>
      </c>
      <c r="C21" s="20" t="s">
        <v>93</v>
      </c>
      <c r="D21" s="46">
        <v>308634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308634</v>
      </c>
      <c r="O21" s="47">
        <f t="shared" si="2"/>
        <v>73.344581749049425</v>
      </c>
      <c r="P21" s="9"/>
    </row>
    <row r="22" spans="1:16">
      <c r="A22" s="12"/>
      <c r="B22" s="25">
        <v>337.2</v>
      </c>
      <c r="C22" s="20" t="s">
        <v>109</v>
      </c>
      <c r="D22" s="46">
        <v>59976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59976</v>
      </c>
      <c r="O22" s="47">
        <f t="shared" si="2"/>
        <v>14.252851711026617</v>
      </c>
      <c r="P22" s="9"/>
    </row>
    <row r="23" spans="1:16">
      <c r="A23" s="12"/>
      <c r="B23" s="25">
        <v>337.9</v>
      </c>
      <c r="C23" s="20" t="s">
        <v>64</v>
      </c>
      <c r="D23" s="46">
        <v>5000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5000</v>
      </c>
      <c r="O23" s="47">
        <f t="shared" si="2"/>
        <v>1.188212927756654</v>
      </c>
      <c r="P23" s="9"/>
    </row>
    <row r="24" spans="1:16" ht="15.75">
      <c r="A24" s="29" t="s">
        <v>26</v>
      </c>
      <c r="B24" s="30"/>
      <c r="C24" s="31"/>
      <c r="D24" s="32">
        <f t="shared" ref="D24:M24" si="5">SUM(D25:D32)</f>
        <v>313600</v>
      </c>
      <c r="E24" s="32">
        <f t="shared" si="5"/>
        <v>14939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328539</v>
      </c>
      <c r="O24" s="45">
        <f t="shared" si="2"/>
        <v>78.074857414448672</v>
      </c>
      <c r="P24" s="10"/>
    </row>
    <row r="25" spans="1:16">
      <c r="A25" s="12"/>
      <c r="B25" s="25">
        <v>341.3</v>
      </c>
      <c r="C25" s="20" t="s">
        <v>86</v>
      </c>
      <c r="D25" s="46">
        <v>0</v>
      </c>
      <c r="E25" s="46">
        <v>9664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6">SUM(D25:M25)</f>
        <v>9664</v>
      </c>
      <c r="O25" s="47">
        <f t="shared" si="2"/>
        <v>2.2965779467680609</v>
      </c>
      <c r="P25" s="9"/>
    </row>
    <row r="26" spans="1:16">
      <c r="A26" s="12"/>
      <c r="B26" s="25">
        <v>341.9</v>
      </c>
      <c r="C26" s="20" t="s">
        <v>87</v>
      </c>
      <c r="D26" s="46">
        <v>194959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194959</v>
      </c>
      <c r="O26" s="47">
        <f t="shared" si="2"/>
        <v>46.330560836501903</v>
      </c>
      <c r="P26" s="9"/>
    </row>
    <row r="27" spans="1:16">
      <c r="A27" s="12"/>
      <c r="B27" s="25">
        <v>342.1</v>
      </c>
      <c r="C27" s="20" t="s">
        <v>72</v>
      </c>
      <c r="D27" s="46">
        <v>9881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9881</v>
      </c>
      <c r="O27" s="47">
        <f t="shared" si="2"/>
        <v>2.3481463878326996</v>
      </c>
      <c r="P27" s="9"/>
    </row>
    <row r="28" spans="1:16">
      <c r="A28" s="12"/>
      <c r="B28" s="25">
        <v>342.6</v>
      </c>
      <c r="C28" s="20" t="s">
        <v>59</v>
      </c>
      <c r="D28" s="46">
        <v>102132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102132</v>
      </c>
      <c r="O28" s="47">
        <f t="shared" si="2"/>
        <v>24.270912547528518</v>
      </c>
      <c r="P28" s="9"/>
    </row>
    <row r="29" spans="1:16">
      <c r="A29" s="12"/>
      <c r="B29" s="25">
        <v>342.9</v>
      </c>
      <c r="C29" s="20" t="s">
        <v>30</v>
      </c>
      <c r="D29" s="46">
        <v>120</v>
      </c>
      <c r="E29" s="46">
        <v>1156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1276</v>
      </c>
      <c r="O29" s="47">
        <f t="shared" si="2"/>
        <v>0.30323193916349811</v>
      </c>
      <c r="P29" s="9"/>
    </row>
    <row r="30" spans="1:16">
      <c r="A30" s="12"/>
      <c r="B30" s="25">
        <v>343.8</v>
      </c>
      <c r="C30" s="20" t="s">
        <v>31</v>
      </c>
      <c r="D30" s="46">
        <v>5825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5825</v>
      </c>
      <c r="O30" s="47">
        <f t="shared" si="2"/>
        <v>1.3842680608365019</v>
      </c>
      <c r="P30" s="9"/>
    </row>
    <row r="31" spans="1:16">
      <c r="A31" s="12"/>
      <c r="B31" s="25">
        <v>344.9</v>
      </c>
      <c r="C31" s="20" t="s">
        <v>110</v>
      </c>
      <c r="D31" s="46">
        <v>0</v>
      </c>
      <c r="E31" s="46">
        <v>4119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4119</v>
      </c>
      <c r="O31" s="47">
        <f t="shared" si="2"/>
        <v>0.97884980988593151</v>
      </c>
      <c r="P31" s="9"/>
    </row>
    <row r="32" spans="1:16">
      <c r="A32" s="12"/>
      <c r="B32" s="25">
        <v>347.2</v>
      </c>
      <c r="C32" s="20" t="s">
        <v>88</v>
      </c>
      <c r="D32" s="46">
        <v>683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683</v>
      </c>
      <c r="O32" s="47">
        <f t="shared" si="2"/>
        <v>0.16230988593155893</v>
      </c>
      <c r="P32" s="9"/>
    </row>
    <row r="33" spans="1:119" ht="15.75">
      <c r="A33" s="29" t="s">
        <v>27</v>
      </c>
      <c r="B33" s="30"/>
      <c r="C33" s="31"/>
      <c r="D33" s="32">
        <f t="shared" ref="D33:M33" si="7">SUM(D34:D37)</f>
        <v>8509</v>
      </c>
      <c r="E33" s="32">
        <f t="shared" si="7"/>
        <v>7300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ref="N33:N39" si="8">SUM(D33:M33)</f>
        <v>15809</v>
      </c>
      <c r="O33" s="45">
        <f t="shared" si="2"/>
        <v>3.7568916349809887</v>
      </c>
      <c r="P33" s="10"/>
    </row>
    <row r="34" spans="1:119">
      <c r="A34" s="13"/>
      <c r="B34" s="39">
        <v>351.5</v>
      </c>
      <c r="C34" s="21" t="s">
        <v>35</v>
      </c>
      <c r="D34" s="46">
        <v>6370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6370</v>
      </c>
      <c r="O34" s="47">
        <f t="shared" si="2"/>
        <v>1.5137832699619771</v>
      </c>
      <c r="P34" s="9"/>
    </row>
    <row r="35" spans="1:119">
      <c r="A35" s="13"/>
      <c r="B35" s="39">
        <v>351.9</v>
      </c>
      <c r="C35" s="21" t="s">
        <v>89</v>
      </c>
      <c r="D35" s="46">
        <v>639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639</v>
      </c>
      <c r="O35" s="47">
        <f t="shared" si="2"/>
        <v>0.15185361216730037</v>
      </c>
      <c r="P35" s="9"/>
    </row>
    <row r="36" spans="1:119">
      <c r="A36" s="13"/>
      <c r="B36" s="39">
        <v>354</v>
      </c>
      <c r="C36" s="21" t="s">
        <v>104</v>
      </c>
      <c r="D36" s="46">
        <v>1500</v>
      </c>
      <c r="E36" s="46">
        <v>500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2000</v>
      </c>
      <c r="O36" s="47">
        <f t="shared" si="2"/>
        <v>0.47528517110266161</v>
      </c>
      <c r="P36" s="9"/>
    </row>
    <row r="37" spans="1:119">
      <c r="A37" s="13"/>
      <c r="B37" s="39">
        <v>359</v>
      </c>
      <c r="C37" s="21" t="s">
        <v>36</v>
      </c>
      <c r="D37" s="46">
        <v>0</v>
      </c>
      <c r="E37" s="46">
        <v>6800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6800</v>
      </c>
      <c r="O37" s="47">
        <f t="shared" si="2"/>
        <v>1.6159695817490494</v>
      </c>
      <c r="P37" s="9"/>
    </row>
    <row r="38" spans="1:119" ht="15.75">
      <c r="A38" s="29" t="s">
        <v>3</v>
      </c>
      <c r="B38" s="30"/>
      <c r="C38" s="31"/>
      <c r="D38" s="32">
        <f t="shared" ref="D38:M38" si="9">SUM(D39:D46)</f>
        <v>260473</v>
      </c>
      <c r="E38" s="32">
        <f t="shared" si="9"/>
        <v>37359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2704635</v>
      </c>
      <c r="L38" s="32">
        <f t="shared" si="9"/>
        <v>0</v>
      </c>
      <c r="M38" s="32">
        <f t="shared" si="9"/>
        <v>0</v>
      </c>
      <c r="N38" s="32">
        <f t="shared" si="8"/>
        <v>3002467</v>
      </c>
      <c r="O38" s="45">
        <f t="shared" si="2"/>
        <v>713.51402091254749</v>
      </c>
      <c r="P38" s="10"/>
    </row>
    <row r="39" spans="1:119">
      <c r="A39" s="12"/>
      <c r="B39" s="25">
        <v>361.1</v>
      </c>
      <c r="C39" s="20" t="s">
        <v>37</v>
      </c>
      <c r="D39" s="46">
        <v>145831</v>
      </c>
      <c r="E39" s="46">
        <v>37359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173323</v>
      </c>
      <c r="L39" s="46">
        <v>0</v>
      </c>
      <c r="M39" s="46">
        <v>0</v>
      </c>
      <c r="N39" s="46">
        <f t="shared" si="8"/>
        <v>356513</v>
      </c>
      <c r="O39" s="47">
        <f t="shared" si="2"/>
        <v>84.722671102661593</v>
      </c>
      <c r="P39" s="9"/>
    </row>
    <row r="40" spans="1:119">
      <c r="A40" s="12"/>
      <c r="B40" s="25">
        <v>361.2</v>
      </c>
      <c r="C40" s="20" t="s">
        <v>99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264329</v>
      </c>
      <c r="L40" s="46">
        <v>0</v>
      </c>
      <c r="M40" s="46">
        <v>0</v>
      </c>
      <c r="N40" s="46">
        <f t="shared" ref="N40:N46" si="10">SUM(D40:M40)</f>
        <v>264329</v>
      </c>
      <c r="O40" s="47">
        <f t="shared" si="2"/>
        <v>62.815826996197721</v>
      </c>
      <c r="P40" s="9"/>
    </row>
    <row r="41" spans="1:119">
      <c r="A41" s="12"/>
      <c r="B41" s="25">
        <v>361.3</v>
      </c>
      <c r="C41" s="20" t="s">
        <v>38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1284398</v>
      </c>
      <c r="L41" s="46">
        <v>0</v>
      </c>
      <c r="M41" s="46">
        <v>0</v>
      </c>
      <c r="N41" s="46">
        <f t="shared" si="10"/>
        <v>1284398</v>
      </c>
      <c r="O41" s="47">
        <f t="shared" si="2"/>
        <v>305.22766159695817</v>
      </c>
      <c r="P41" s="9"/>
    </row>
    <row r="42" spans="1:119">
      <c r="A42" s="12"/>
      <c r="B42" s="25">
        <v>362</v>
      </c>
      <c r="C42" s="20" t="s">
        <v>39</v>
      </c>
      <c r="D42" s="46">
        <v>56000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56000</v>
      </c>
      <c r="O42" s="47">
        <f t="shared" si="2"/>
        <v>13.307984790874524</v>
      </c>
      <c r="P42" s="9"/>
    </row>
    <row r="43" spans="1:119">
      <c r="A43" s="12"/>
      <c r="B43" s="25">
        <v>364</v>
      </c>
      <c r="C43" s="20" t="s">
        <v>90</v>
      </c>
      <c r="D43" s="46">
        <v>17806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17806</v>
      </c>
      <c r="O43" s="47">
        <f t="shared" si="2"/>
        <v>4.2314638783269958</v>
      </c>
      <c r="P43" s="9"/>
    </row>
    <row r="44" spans="1:119">
      <c r="A44" s="12"/>
      <c r="B44" s="25">
        <v>368</v>
      </c>
      <c r="C44" s="20" t="s">
        <v>40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982585</v>
      </c>
      <c r="L44" s="46">
        <v>0</v>
      </c>
      <c r="M44" s="46">
        <v>0</v>
      </c>
      <c r="N44" s="46">
        <f t="shared" si="10"/>
        <v>982585</v>
      </c>
      <c r="O44" s="47">
        <f t="shared" si="2"/>
        <v>233.50403992395437</v>
      </c>
      <c r="P44" s="9"/>
    </row>
    <row r="45" spans="1:119">
      <c r="A45" s="12"/>
      <c r="B45" s="25">
        <v>369.3</v>
      </c>
      <c r="C45" s="20" t="s">
        <v>105</v>
      </c>
      <c r="D45" s="46">
        <v>37915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37915</v>
      </c>
      <c r="O45" s="47">
        <f t="shared" si="2"/>
        <v>9.0102186311787076</v>
      </c>
      <c r="P45" s="9"/>
    </row>
    <row r="46" spans="1:119" ht="15.75" thickBot="1">
      <c r="A46" s="12"/>
      <c r="B46" s="25">
        <v>369.9</v>
      </c>
      <c r="C46" s="20" t="s">
        <v>41</v>
      </c>
      <c r="D46" s="46">
        <v>2921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2921</v>
      </c>
      <c r="O46" s="47">
        <f t="shared" si="2"/>
        <v>0.69415399239543729</v>
      </c>
      <c r="P46" s="9"/>
    </row>
    <row r="47" spans="1:119" ht="16.5" thickBot="1">
      <c r="A47" s="14" t="s">
        <v>33</v>
      </c>
      <c r="B47" s="23"/>
      <c r="C47" s="22"/>
      <c r="D47" s="15">
        <f>SUM(D5,D11,D15,D24,D33,D38)</f>
        <v>5879832</v>
      </c>
      <c r="E47" s="15">
        <f t="shared" ref="E47:M47" si="11">SUM(E5,E11,E15,E24,E33,E38)</f>
        <v>1564247</v>
      </c>
      <c r="F47" s="15">
        <f t="shared" si="11"/>
        <v>0</v>
      </c>
      <c r="G47" s="15">
        <f t="shared" si="11"/>
        <v>0</v>
      </c>
      <c r="H47" s="15">
        <f t="shared" si="11"/>
        <v>0</v>
      </c>
      <c r="I47" s="15">
        <f t="shared" si="11"/>
        <v>0</v>
      </c>
      <c r="J47" s="15">
        <f t="shared" si="11"/>
        <v>0</v>
      </c>
      <c r="K47" s="15">
        <f t="shared" si="11"/>
        <v>2704635</v>
      </c>
      <c r="L47" s="15">
        <f t="shared" si="11"/>
        <v>0</v>
      </c>
      <c r="M47" s="15">
        <f t="shared" si="11"/>
        <v>0</v>
      </c>
      <c r="N47" s="15">
        <f>SUM(D47:M47)</f>
        <v>10148714</v>
      </c>
      <c r="O47" s="38">
        <f t="shared" si="2"/>
        <v>2411.7666349809888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48" t="s">
        <v>111</v>
      </c>
      <c r="M49" s="48"/>
      <c r="N49" s="48"/>
      <c r="O49" s="43">
        <v>4208</v>
      </c>
    </row>
    <row r="50" spans="1:15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1"/>
    </row>
    <row r="51" spans="1:15" ht="15.75" customHeight="1" thickBot="1">
      <c r="A51" s="52" t="s">
        <v>56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4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44</v>
      </c>
      <c r="B3" s="62"/>
      <c r="C3" s="63"/>
      <c r="D3" s="67" t="s">
        <v>22</v>
      </c>
      <c r="E3" s="68"/>
      <c r="F3" s="68"/>
      <c r="G3" s="68"/>
      <c r="H3" s="69"/>
      <c r="I3" s="67" t="s">
        <v>23</v>
      </c>
      <c r="J3" s="69"/>
      <c r="K3" s="67" t="s">
        <v>25</v>
      </c>
      <c r="L3" s="69"/>
      <c r="M3" s="36"/>
      <c r="N3" s="37"/>
      <c r="O3" s="70" t="s">
        <v>49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45</v>
      </c>
      <c r="F4" s="34" t="s">
        <v>46</v>
      </c>
      <c r="G4" s="34" t="s">
        <v>47</v>
      </c>
      <c r="H4" s="34" t="s">
        <v>5</v>
      </c>
      <c r="I4" s="34" t="s">
        <v>6</v>
      </c>
      <c r="J4" s="35" t="s">
        <v>48</v>
      </c>
      <c r="K4" s="35" t="s">
        <v>7</v>
      </c>
      <c r="L4" s="35" t="s">
        <v>8</v>
      </c>
      <c r="M4" s="35" t="s">
        <v>9</v>
      </c>
      <c r="N4" s="35" t="s">
        <v>24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5418972</v>
      </c>
      <c r="E5" s="27">
        <f t="shared" si="0"/>
        <v>61449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5480421</v>
      </c>
      <c r="O5" s="33">
        <f t="shared" ref="O5:O45" si="2">(N5/O$47)</f>
        <v>1324.4130014499758</v>
      </c>
      <c r="P5" s="6"/>
    </row>
    <row r="6" spans="1:133">
      <c r="A6" s="12"/>
      <c r="B6" s="25">
        <v>311</v>
      </c>
      <c r="C6" s="20" t="s">
        <v>2</v>
      </c>
      <c r="D6" s="46">
        <v>4576979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4576979</v>
      </c>
      <c r="O6" s="47">
        <f t="shared" si="2"/>
        <v>1106.0848235862736</v>
      </c>
      <c r="P6" s="9"/>
    </row>
    <row r="7" spans="1:133">
      <c r="A7" s="12"/>
      <c r="B7" s="25">
        <v>312.10000000000002</v>
      </c>
      <c r="C7" s="20" t="s">
        <v>62</v>
      </c>
      <c r="D7" s="46">
        <v>0</v>
      </c>
      <c r="E7" s="46">
        <v>61449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61449</v>
      </c>
      <c r="O7" s="47">
        <f t="shared" si="2"/>
        <v>14.849927501208313</v>
      </c>
      <c r="P7" s="9"/>
    </row>
    <row r="8" spans="1:133">
      <c r="A8" s="12"/>
      <c r="B8" s="25">
        <v>312.60000000000002</v>
      </c>
      <c r="C8" s="20" t="s">
        <v>11</v>
      </c>
      <c r="D8" s="46">
        <v>553224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553224</v>
      </c>
      <c r="O8" s="47">
        <f t="shared" si="2"/>
        <v>133.69357177380377</v>
      </c>
      <c r="P8" s="9"/>
    </row>
    <row r="9" spans="1:133">
      <c r="A9" s="12"/>
      <c r="B9" s="25">
        <v>315</v>
      </c>
      <c r="C9" s="20" t="s">
        <v>81</v>
      </c>
      <c r="D9" s="46">
        <v>276075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276075</v>
      </c>
      <c r="O9" s="47">
        <f t="shared" si="2"/>
        <v>66.717013049782508</v>
      </c>
      <c r="P9" s="9"/>
    </row>
    <row r="10" spans="1:133">
      <c r="A10" s="12"/>
      <c r="B10" s="25">
        <v>316</v>
      </c>
      <c r="C10" s="20" t="s">
        <v>82</v>
      </c>
      <c r="D10" s="46">
        <v>12694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12694</v>
      </c>
      <c r="O10" s="47">
        <f t="shared" si="2"/>
        <v>3.067665538907685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SUM(D12:D13)</f>
        <v>0</v>
      </c>
      <c r="E11" s="32">
        <f t="shared" si="3"/>
        <v>584154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584154</v>
      </c>
      <c r="O11" s="45">
        <f t="shared" si="2"/>
        <v>141.16819719671338</v>
      </c>
      <c r="P11" s="10"/>
    </row>
    <row r="12" spans="1:133">
      <c r="A12" s="12"/>
      <c r="B12" s="25">
        <v>322</v>
      </c>
      <c r="C12" s="20" t="s">
        <v>0</v>
      </c>
      <c r="D12" s="46">
        <v>0</v>
      </c>
      <c r="E12" s="46">
        <v>577910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577910</v>
      </c>
      <c r="O12" s="47">
        <f t="shared" si="2"/>
        <v>139.659255679072</v>
      </c>
      <c r="P12" s="9"/>
    </row>
    <row r="13" spans="1:133">
      <c r="A13" s="12"/>
      <c r="B13" s="25">
        <v>324.20999999999998</v>
      </c>
      <c r="C13" s="20" t="s">
        <v>15</v>
      </c>
      <c r="D13" s="46">
        <v>0</v>
      </c>
      <c r="E13" s="46">
        <v>6244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6244</v>
      </c>
      <c r="O13" s="47">
        <f t="shared" si="2"/>
        <v>1.5089415176413727</v>
      </c>
      <c r="P13" s="9"/>
    </row>
    <row r="14" spans="1:133" ht="15.75">
      <c r="A14" s="29" t="s">
        <v>16</v>
      </c>
      <c r="B14" s="30"/>
      <c r="C14" s="31"/>
      <c r="D14" s="32">
        <f t="shared" ref="D14:M14" si="4">SUM(D15:D21)</f>
        <v>393064</v>
      </c>
      <c r="E14" s="32">
        <f t="shared" si="4"/>
        <v>26717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419781</v>
      </c>
      <c r="O14" s="45">
        <f t="shared" si="2"/>
        <v>101.44538424359594</v>
      </c>
      <c r="P14" s="10"/>
    </row>
    <row r="15" spans="1:133">
      <c r="A15" s="12"/>
      <c r="B15" s="25">
        <v>331.2</v>
      </c>
      <c r="C15" s="20" t="s">
        <v>63</v>
      </c>
      <c r="D15" s="46">
        <v>15884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15884</v>
      </c>
      <c r="O15" s="47">
        <f t="shared" si="2"/>
        <v>3.8385693571773802</v>
      </c>
      <c r="P15" s="9"/>
    </row>
    <row r="16" spans="1:133">
      <c r="A16" s="12"/>
      <c r="B16" s="25">
        <v>331.5</v>
      </c>
      <c r="C16" s="20" t="s">
        <v>70</v>
      </c>
      <c r="D16" s="46">
        <v>5015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5015</v>
      </c>
      <c r="O16" s="47">
        <f t="shared" si="2"/>
        <v>1.2119381343644273</v>
      </c>
      <c r="P16" s="9"/>
    </row>
    <row r="17" spans="1:16">
      <c r="A17" s="12"/>
      <c r="B17" s="25">
        <v>334.49</v>
      </c>
      <c r="C17" s="20" t="s">
        <v>53</v>
      </c>
      <c r="D17" s="46">
        <v>0</v>
      </c>
      <c r="E17" s="46">
        <v>3999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3999</v>
      </c>
      <c r="O17" s="47">
        <f t="shared" si="2"/>
        <v>0.96640889318511358</v>
      </c>
      <c r="P17" s="9"/>
    </row>
    <row r="18" spans="1:16">
      <c r="A18" s="12"/>
      <c r="B18" s="25">
        <v>334.5</v>
      </c>
      <c r="C18" s="20" t="s">
        <v>103</v>
      </c>
      <c r="D18" s="46">
        <v>7560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7560</v>
      </c>
      <c r="O18" s="47">
        <f t="shared" si="2"/>
        <v>1.8269695505074914</v>
      </c>
      <c r="P18" s="9"/>
    </row>
    <row r="19" spans="1:16">
      <c r="A19" s="12"/>
      <c r="B19" s="25">
        <v>335.12</v>
      </c>
      <c r="C19" s="20" t="s">
        <v>83</v>
      </c>
      <c r="D19" s="46">
        <v>68154</v>
      </c>
      <c r="E19" s="46">
        <v>22718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90872</v>
      </c>
      <c r="O19" s="47">
        <f t="shared" si="2"/>
        <v>21.960367327211213</v>
      </c>
      <c r="P19" s="9"/>
    </row>
    <row r="20" spans="1:16">
      <c r="A20" s="12"/>
      <c r="B20" s="25">
        <v>335.15</v>
      </c>
      <c r="C20" s="20" t="s">
        <v>84</v>
      </c>
      <c r="D20" s="46">
        <v>329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329</v>
      </c>
      <c r="O20" s="47">
        <f t="shared" si="2"/>
        <v>7.9507008216529729E-2</v>
      </c>
      <c r="P20" s="9"/>
    </row>
    <row r="21" spans="1:16">
      <c r="A21" s="12"/>
      <c r="B21" s="25">
        <v>335.18</v>
      </c>
      <c r="C21" s="20" t="s">
        <v>93</v>
      </c>
      <c r="D21" s="46">
        <v>296122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296122</v>
      </c>
      <c r="O21" s="47">
        <f t="shared" si="2"/>
        <v>71.561623972933788</v>
      </c>
      <c r="P21" s="9"/>
    </row>
    <row r="22" spans="1:16" ht="15.75">
      <c r="A22" s="29" t="s">
        <v>26</v>
      </c>
      <c r="B22" s="30"/>
      <c r="C22" s="31"/>
      <c r="D22" s="32">
        <f t="shared" ref="D22:M22" si="5">SUM(D23:D28)</f>
        <v>336782</v>
      </c>
      <c r="E22" s="32">
        <f t="shared" si="5"/>
        <v>10032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346814</v>
      </c>
      <c r="O22" s="45">
        <f t="shared" si="2"/>
        <v>83.811986466892222</v>
      </c>
      <c r="P22" s="10"/>
    </row>
    <row r="23" spans="1:16">
      <c r="A23" s="12"/>
      <c r="B23" s="25">
        <v>341.3</v>
      </c>
      <c r="C23" s="20" t="s">
        <v>86</v>
      </c>
      <c r="D23" s="46">
        <v>0</v>
      </c>
      <c r="E23" s="46">
        <v>8471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8471</v>
      </c>
      <c r="O23" s="47">
        <f t="shared" si="2"/>
        <v>2.0471242145964235</v>
      </c>
      <c r="P23" s="9"/>
    </row>
    <row r="24" spans="1:16">
      <c r="A24" s="12"/>
      <c r="B24" s="25">
        <v>341.9</v>
      </c>
      <c r="C24" s="20" t="s">
        <v>87</v>
      </c>
      <c r="D24" s="46">
        <v>207150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207150</v>
      </c>
      <c r="O24" s="47">
        <f t="shared" si="2"/>
        <v>50.060415659739007</v>
      </c>
      <c r="P24" s="9"/>
    </row>
    <row r="25" spans="1:16">
      <c r="A25" s="12"/>
      <c r="B25" s="25">
        <v>342.1</v>
      </c>
      <c r="C25" s="20" t="s">
        <v>72</v>
      </c>
      <c r="D25" s="46">
        <v>6760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6760</v>
      </c>
      <c r="O25" s="47">
        <f t="shared" si="2"/>
        <v>1.6336394393426776</v>
      </c>
      <c r="P25" s="9"/>
    </row>
    <row r="26" spans="1:16">
      <c r="A26" s="12"/>
      <c r="B26" s="25">
        <v>342.6</v>
      </c>
      <c r="C26" s="20" t="s">
        <v>59</v>
      </c>
      <c r="D26" s="46">
        <v>120492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120492</v>
      </c>
      <c r="O26" s="47">
        <f t="shared" si="2"/>
        <v>29.11841469308845</v>
      </c>
      <c r="P26" s="9"/>
    </row>
    <row r="27" spans="1:16">
      <c r="A27" s="12"/>
      <c r="B27" s="25">
        <v>342.9</v>
      </c>
      <c r="C27" s="20" t="s">
        <v>30</v>
      </c>
      <c r="D27" s="46">
        <v>0</v>
      </c>
      <c r="E27" s="46">
        <v>1561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1561</v>
      </c>
      <c r="O27" s="47">
        <f t="shared" si="2"/>
        <v>0.37723537941034319</v>
      </c>
      <c r="P27" s="9"/>
    </row>
    <row r="28" spans="1:16">
      <c r="A28" s="12"/>
      <c r="B28" s="25">
        <v>347.2</v>
      </c>
      <c r="C28" s="20" t="s">
        <v>88</v>
      </c>
      <c r="D28" s="46">
        <v>2380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2380</v>
      </c>
      <c r="O28" s="47">
        <f t="shared" si="2"/>
        <v>0.57515708071532146</v>
      </c>
      <c r="P28" s="9"/>
    </row>
    <row r="29" spans="1:16" ht="15.75">
      <c r="A29" s="29" t="s">
        <v>27</v>
      </c>
      <c r="B29" s="30"/>
      <c r="C29" s="31"/>
      <c r="D29" s="32">
        <f t="shared" ref="D29:M29" si="7">SUM(D30:D33)</f>
        <v>9528</v>
      </c>
      <c r="E29" s="32">
        <f t="shared" si="7"/>
        <v>848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ref="N29:N35" si="8">SUM(D29:M29)</f>
        <v>10376</v>
      </c>
      <c r="O29" s="45">
        <f t="shared" si="2"/>
        <v>2.5074915418076364</v>
      </c>
      <c r="P29" s="10"/>
    </row>
    <row r="30" spans="1:16">
      <c r="A30" s="13"/>
      <c r="B30" s="39">
        <v>351.5</v>
      </c>
      <c r="C30" s="21" t="s">
        <v>35</v>
      </c>
      <c r="D30" s="46">
        <v>5902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5902</v>
      </c>
      <c r="O30" s="47">
        <f t="shared" si="2"/>
        <v>1.4262928951184146</v>
      </c>
      <c r="P30" s="9"/>
    </row>
    <row r="31" spans="1:16">
      <c r="A31" s="13"/>
      <c r="B31" s="39">
        <v>351.9</v>
      </c>
      <c r="C31" s="21" t="s">
        <v>89</v>
      </c>
      <c r="D31" s="46">
        <v>626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626</v>
      </c>
      <c r="O31" s="47">
        <f t="shared" si="2"/>
        <v>0.1512808119864669</v>
      </c>
      <c r="P31" s="9"/>
    </row>
    <row r="32" spans="1:16">
      <c r="A32" s="13"/>
      <c r="B32" s="39">
        <v>354</v>
      </c>
      <c r="C32" s="21" t="s">
        <v>104</v>
      </c>
      <c r="D32" s="46">
        <v>3000</v>
      </c>
      <c r="E32" s="46">
        <v>500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3500</v>
      </c>
      <c r="O32" s="47">
        <f t="shared" si="2"/>
        <v>0.84581923634606093</v>
      </c>
      <c r="P32" s="9"/>
    </row>
    <row r="33" spans="1:119">
      <c r="A33" s="13"/>
      <c r="B33" s="39">
        <v>359</v>
      </c>
      <c r="C33" s="21" t="s">
        <v>36</v>
      </c>
      <c r="D33" s="46">
        <v>0</v>
      </c>
      <c r="E33" s="46">
        <v>348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348</v>
      </c>
      <c r="O33" s="47">
        <f t="shared" si="2"/>
        <v>8.409859835669406E-2</v>
      </c>
      <c r="P33" s="9"/>
    </row>
    <row r="34" spans="1:119" ht="15.75">
      <c r="A34" s="29" t="s">
        <v>3</v>
      </c>
      <c r="B34" s="30"/>
      <c r="C34" s="31"/>
      <c r="D34" s="32">
        <f t="shared" ref="D34:M34" si="9">SUM(D35:D42)</f>
        <v>4942414</v>
      </c>
      <c r="E34" s="32">
        <f t="shared" si="9"/>
        <v>20575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0</v>
      </c>
      <c r="J34" s="32">
        <f t="shared" si="9"/>
        <v>0</v>
      </c>
      <c r="K34" s="32">
        <f t="shared" si="9"/>
        <v>4384958</v>
      </c>
      <c r="L34" s="32">
        <f t="shared" si="9"/>
        <v>0</v>
      </c>
      <c r="M34" s="32">
        <f t="shared" si="9"/>
        <v>0</v>
      </c>
      <c r="N34" s="32">
        <f t="shared" si="8"/>
        <v>9347947</v>
      </c>
      <c r="O34" s="45">
        <f t="shared" si="2"/>
        <v>2259.0495408409861</v>
      </c>
      <c r="P34" s="10"/>
    </row>
    <row r="35" spans="1:119">
      <c r="A35" s="12"/>
      <c r="B35" s="25">
        <v>361.1</v>
      </c>
      <c r="C35" s="20" t="s">
        <v>37</v>
      </c>
      <c r="D35" s="46">
        <v>60000</v>
      </c>
      <c r="E35" s="46">
        <v>20575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184878</v>
      </c>
      <c r="L35" s="46">
        <v>0</v>
      </c>
      <c r="M35" s="46">
        <v>0</v>
      </c>
      <c r="N35" s="46">
        <f t="shared" si="8"/>
        <v>265453</v>
      </c>
      <c r="O35" s="47">
        <f t="shared" si="2"/>
        <v>64.150072498791687</v>
      </c>
      <c r="P35" s="9"/>
    </row>
    <row r="36" spans="1:119">
      <c r="A36" s="12"/>
      <c r="B36" s="25">
        <v>361.2</v>
      </c>
      <c r="C36" s="20" t="s">
        <v>99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245004</v>
      </c>
      <c r="L36" s="46">
        <v>0</v>
      </c>
      <c r="M36" s="46">
        <v>0</v>
      </c>
      <c r="N36" s="46">
        <f t="shared" ref="N36:N42" si="10">SUM(D36:M36)</f>
        <v>245004</v>
      </c>
      <c r="O36" s="47">
        <f t="shared" si="2"/>
        <v>59.208313194780089</v>
      </c>
      <c r="P36" s="9"/>
    </row>
    <row r="37" spans="1:119">
      <c r="A37" s="12"/>
      <c r="B37" s="25">
        <v>361.3</v>
      </c>
      <c r="C37" s="20" t="s">
        <v>38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1217847</v>
      </c>
      <c r="L37" s="46">
        <v>0</v>
      </c>
      <c r="M37" s="46">
        <v>0</v>
      </c>
      <c r="N37" s="46">
        <f t="shared" si="10"/>
        <v>1217847</v>
      </c>
      <c r="O37" s="47">
        <f t="shared" si="2"/>
        <v>294.30811986466892</v>
      </c>
      <c r="P37" s="9"/>
    </row>
    <row r="38" spans="1:119">
      <c r="A38" s="12"/>
      <c r="B38" s="25">
        <v>362</v>
      </c>
      <c r="C38" s="20" t="s">
        <v>39</v>
      </c>
      <c r="D38" s="46">
        <v>29420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29420</v>
      </c>
      <c r="O38" s="47">
        <f t="shared" si="2"/>
        <v>7.109714838086032</v>
      </c>
      <c r="P38" s="9"/>
    </row>
    <row r="39" spans="1:119">
      <c r="A39" s="12"/>
      <c r="B39" s="25">
        <v>364</v>
      </c>
      <c r="C39" s="20" t="s">
        <v>90</v>
      </c>
      <c r="D39" s="46">
        <v>4842395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4842395</v>
      </c>
      <c r="O39" s="47">
        <f t="shared" si="2"/>
        <v>1170.225954567424</v>
      </c>
      <c r="P39" s="9"/>
    </row>
    <row r="40" spans="1:119">
      <c r="A40" s="12"/>
      <c r="B40" s="25">
        <v>368</v>
      </c>
      <c r="C40" s="20" t="s">
        <v>40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2737229</v>
      </c>
      <c r="L40" s="46">
        <v>0</v>
      </c>
      <c r="M40" s="46">
        <v>0</v>
      </c>
      <c r="N40" s="46">
        <f t="shared" si="10"/>
        <v>2737229</v>
      </c>
      <c r="O40" s="47">
        <f t="shared" si="2"/>
        <v>661.4859835669406</v>
      </c>
      <c r="P40" s="9"/>
    </row>
    <row r="41" spans="1:119">
      <c r="A41" s="12"/>
      <c r="B41" s="25">
        <v>369.3</v>
      </c>
      <c r="C41" s="20" t="s">
        <v>105</v>
      </c>
      <c r="D41" s="46">
        <v>8900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8900</v>
      </c>
      <c r="O41" s="47">
        <f t="shared" si="2"/>
        <v>2.1507974867085546</v>
      </c>
      <c r="P41" s="9"/>
    </row>
    <row r="42" spans="1:119">
      <c r="A42" s="12"/>
      <c r="B42" s="25">
        <v>369.9</v>
      </c>
      <c r="C42" s="20" t="s">
        <v>41</v>
      </c>
      <c r="D42" s="46">
        <v>1699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1699</v>
      </c>
      <c r="O42" s="47">
        <f t="shared" si="2"/>
        <v>0.41058482358627357</v>
      </c>
      <c r="P42" s="9"/>
    </row>
    <row r="43" spans="1:119" ht="15.75">
      <c r="A43" s="29" t="s">
        <v>28</v>
      </c>
      <c r="B43" s="30"/>
      <c r="C43" s="31"/>
      <c r="D43" s="32">
        <f t="shared" ref="D43:M43" si="11">SUM(D44:D44)</f>
        <v>0</v>
      </c>
      <c r="E43" s="32">
        <f t="shared" si="11"/>
        <v>20047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0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>SUM(D43:M43)</f>
        <v>20047</v>
      </c>
      <c r="O43" s="45">
        <f t="shared" si="2"/>
        <v>4.8446109231512811</v>
      </c>
      <c r="P43" s="9"/>
    </row>
    <row r="44" spans="1:119" ht="15.75" thickBot="1">
      <c r="A44" s="12"/>
      <c r="B44" s="25">
        <v>381</v>
      </c>
      <c r="C44" s="20" t="s">
        <v>42</v>
      </c>
      <c r="D44" s="46">
        <v>0</v>
      </c>
      <c r="E44" s="46">
        <v>20047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20047</v>
      </c>
      <c r="O44" s="47">
        <f t="shared" si="2"/>
        <v>4.8446109231512811</v>
      </c>
      <c r="P44" s="9"/>
    </row>
    <row r="45" spans="1:119" ht="16.5" thickBot="1">
      <c r="A45" s="14" t="s">
        <v>33</v>
      </c>
      <c r="B45" s="23"/>
      <c r="C45" s="22"/>
      <c r="D45" s="15">
        <f t="shared" ref="D45:M45" si="12">SUM(D5,D11,D14,D22,D29,D34,D43)</f>
        <v>11100760</v>
      </c>
      <c r="E45" s="15">
        <f t="shared" si="12"/>
        <v>723822</v>
      </c>
      <c r="F45" s="15">
        <f t="shared" si="12"/>
        <v>0</v>
      </c>
      <c r="G45" s="15">
        <f t="shared" si="12"/>
        <v>0</v>
      </c>
      <c r="H45" s="15">
        <f t="shared" si="12"/>
        <v>0</v>
      </c>
      <c r="I45" s="15">
        <f t="shared" si="12"/>
        <v>0</v>
      </c>
      <c r="J45" s="15">
        <f t="shared" si="12"/>
        <v>0</v>
      </c>
      <c r="K45" s="15">
        <f t="shared" si="12"/>
        <v>4384958</v>
      </c>
      <c r="L45" s="15">
        <f t="shared" si="12"/>
        <v>0</v>
      </c>
      <c r="M45" s="15">
        <f t="shared" si="12"/>
        <v>0</v>
      </c>
      <c r="N45" s="15">
        <f>SUM(D45:M45)</f>
        <v>16209540</v>
      </c>
      <c r="O45" s="38">
        <f t="shared" si="2"/>
        <v>3917.2402126631223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48" t="s">
        <v>106</v>
      </c>
      <c r="M47" s="48"/>
      <c r="N47" s="48"/>
      <c r="O47" s="43">
        <v>4138</v>
      </c>
    </row>
    <row r="48" spans="1:119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1"/>
    </row>
    <row r="49" spans="1:15" ht="15.75" customHeight="1" thickBot="1">
      <c r="A49" s="52" t="s">
        <v>56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4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44</v>
      </c>
      <c r="B3" s="62"/>
      <c r="C3" s="63"/>
      <c r="D3" s="67" t="s">
        <v>22</v>
      </c>
      <c r="E3" s="68"/>
      <c r="F3" s="68"/>
      <c r="G3" s="68"/>
      <c r="H3" s="69"/>
      <c r="I3" s="67" t="s">
        <v>23</v>
      </c>
      <c r="J3" s="69"/>
      <c r="K3" s="67" t="s">
        <v>25</v>
      </c>
      <c r="L3" s="69"/>
      <c r="M3" s="36"/>
      <c r="N3" s="37"/>
      <c r="O3" s="70" t="s">
        <v>49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45</v>
      </c>
      <c r="F4" s="34" t="s">
        <v>46</v>
      </c>
      <c r="G4" s="34" t="s">
        <v>47</v>
      </c>
      <c r="H4" s="34" t="s">
        <v>5</v>
      </c>
      <c r="I4" s="34" t="s">
        <v>6</v>
      </c>
      <c r="J4" s="35" t="s">
        <v>48</v>
      </c>
      <c r="K4" s="35" t="s">
        <v>7</v>
      </c>
      <c r="L4" s="35" t="s">
        <v>8</v>
      </c>
      <c r="M4" s="35" t="s">
        <v>9</v>
      </c>
      <c r="N4" s="35" t="s">
        <v>24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5022511</v>
      </c>
      <c r="E5" s="27">
        <f t="shared" si="0"/>
        <v>59239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5081750</v>
      </c>
      <c r="O5" s="33">
        <f t="shared" ref="O5:O42" si="2">(N5/O$44)</f>
        <v>1255.9935739001482</v>
      </c>
      <c r="P5" s="6"/>
    </row>
    <row r="6" spans="1:133">
      <c r="A6" s="12"/>
      <c r="B6" s="25">
        <v>311</v>
      </c>
      <c r="C6" s="20" t="s">
        <v>2</v>
      </c>
      <c r="D6" s="46">
        <v>4201754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4201754</v>
      </c>
      <c r="O6" s="47">
        <f t="shared" si="2"/>
        <v>1038.4957983193278</v>
      </c>
      <c r="P6" s="9"/>
    </row>
    <row r="7" spans="1:133">
      <c r="A7" s="12"/>
      <c r="B7" s="25">
        <v>312.10000000000002</v>
      </c>
      <c r="C7" s="20" t="s">
        <v>62</v>
      </c>
      <c r="D7" s="46">
        <v>0</v>
      </c>
      <c r="E7" s="46">
        <v>59239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59239</v>
      </c>
      <c r="O7" s="47">
        <f t="shared" si="2"/>
        <v>14.641374196737518</v>
      </c>
      <c r="P7" s="9"/>
    </row>
    <row r="8" spans="1:133">
      <c r="A8" s="12"/>
      <c r="B8" s="25">
        <v>312.60000000000002</v>
      </c>
      <c r="C8" s="20" t="s">
        <v>11</v>
      </c>
      <c r="D8" s="46">
        <v>533876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533876</v>
      </c>
      <c r="O8" s="47">
        <f t="shared" si="2"/>
        <v>131.95155709342561</v>
      </c>
      <c r="P8" s="9"/>
    </row>
    <row r="9" spans="1:133">
      <c r="A9" s="12"/>
      <c r="B9" s="25">
        <v>315</v>
      </c>
      <c r="C9" s="20" t="s">
        <v>81</v>
      </c>
      <c r="D9" s="46">
        <v>275373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275373</v>
      </c>
      <c r="O9" s="47">
        <f t="shared" si="2"/>
        <v>68.060553633217992</v>
      </c>
      <c r="P9" s="9"/>
    </row>
    <row r="10" spans="1:133">
      <c r="A10" s="12"/>
      <c r="B10" s="25">
        <v>316</v>
      </c>
      <c r="C10" s="20" t="s">
        <v>82</v>
      </c>
      <c r="D10" s="46">
        <v>11508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11508</v>
      </c>
      <c r="O10" s="47">
        <f t="shared" si="2"/>
        <v>2.8442906574394464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SUM(D12:D13)</f>
        <v>0</v>
      </c>
      <c r="E11" s="32">
        <f t="shared" si="3"/>
        <v>714316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714316</v>
      </c>
      <c r="O11" s="45">
        <f t="shared" si="2"/>
        <v>176.548690064261</v>
      </c>
      <c r="P11" s="10"/>
    </row>
    <row r="12" spans="1:133">
      <c r="A12" s="12"/>
      <c r="B12" s="25">
        <v>322</v>
      </c>
      <c r="C12" s="20" t="s">
        <v>0</v>
      </c>
      <c r="D12" s="46">
        <v>0</v>
      </c>
      <c r="E12" s="46">
        <v>700044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700044</v>
      </c>
      <c r="O12" s="47">
        <f t="shared" si="2"/>
        <v>173.02125556104795</v>
      </c>
      <c r="P12" s="9"/>
    </row>
    <row r="13" spans="1:133">
      <c r="A13" s="12"/>
      <c r="B13" s="25">
        <v>324.20999999999998</v>
      </c>
      <c r="C13" s="20" t="s">
        <v>15</v>
      </c>
      <c r="D13" s="46">
        <v>0</v>
      </c>
      <c r="E13" s="46">
        <v>14272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14272</v>
      </c>
      <c r="O13" s="47">
        <f t="shared" si="2"/>
        <v>3.5274345032130499</v>
      </c>
      <c r="P13" s="9"/>
    </row>
    <row r="14" spans="1:133" ht="15.75">
      <c r="A14" s="29" t="s">
        <v>16</v>
      </c>
      <c r="B14" s="30"/>
      <c r="C14" s="31"/>
      <c r="D14" s="32">
        <f t="shared" ref="D14:M14" si="4">SUM(D15:D20)</f>
        <v>365282</v>
      </c>
      <c r="E14" s="32">
        <f t="shared" si="4"/>
        <v>26751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392033</v>
      </c>
      <c r="O14" s="45">
        <f t="shared" si="2"/>
        <v>96.893969352446859</v>
      </c>
      <c r="P14" s="10"/>
    </row>
    <row r="15" spans="1:133">
      <c r="A15" s="12"/>
      <c r="B15" s="25">
        <v>331.49</v>
      </c>
      <c r="C15" s="20" t="s">
        <v>96</v>
      </c>
      <c r="D15" s="46">
        <v>0</v>
      </c>
      <c r="E15" s="46">
        <v>1794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1794</v>
      </c>
      <c r="O15" s="47">
        <f t="shared" si="2"/>
        <v>0.44340088976767178</v>
      </c>
      <c r="P15" s="9"/>
    </row>
    <row r="16" spans="1:133">
      <c r="A16" s="12"/>
      <c r="B16" s="25">
        <v>334.2</v>
      </c>
      <c r="C16" s="20" t="s">
        <v>18</v>
      </c>
      <c r="D16" s="46">
        <v>13580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13580</v>
      </c>
      <c r="O16" s="47">
        <f t="shared" si="2"/>
        <v>3.3564013840830449</v>
      </c>
      <c r="P16" s="9"/>
    </row>
    <row r="17" spans="1:16">
      <c r="A17" s="12"/>
      <c r="B17" s="25">
        <v>334.49</v>
      </c>
      <c r="C17" s="20" t="s">
        <v>53</v>
      </c>
      <c r="D17" s="46">
        <v>0</v>
      </c>
      <c r="E17" s="46">
        <v>3304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3304</v>
      </c>
      <c r="O17" s="47">
        <f t="shared" si="2"/>
        <v>0.81660899653979235</v>
      </c>
      <c r="P17" s="9"/>
    </row>
    <row r="18" spans="1:16">
      <c r="A18" s="12"/>
      <c r="B18" s="25">
        <v>335.12</v>
      </c>
      <c r="C18" s="20" t="s">
        <v>83</v>
      </c>
      <c r="D18" s="46">
        <v>64960</v>
      </c>
      <c r="E18" s="46">
        <v>21653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86613</v>
      </c>
      <c r="O18" s="47">
        <f t="shared" si="2"/>
        <v>21.407068709836874</v>
      </c>
      <c r="P18" s="9"/>
    </row>
    <row r="19" spans="1:16">
      <c r="A19" s="12"/>
      <c r="B19" s="25">
        <v>335.15</v>
      </c>
      <c r="C19" s="20" t="s">
        <v>84</v>
      </c>
      <c r="D19" s="46">
        <v>329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329</v>
      </c>
      <c r="O19" s="47">
        <f t="shared" si="2"/>
        <v>8.1314878892733561E-2</v>
      </c>
      <c r="P19" s="9"/>
    </row>
    <row r="20" spans="1:16">
      <c r="A20" s="12"/>
      <c r="B20" s="25">
        <v>335.18</v>
      </c>
      <c r="C20" s="20" t="s">
        <v>93</v>
      </c>
      <c r="D20" s="46">
        <v>286413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286413</v>
      </c>
      <c r="O20" s="47">
        <f t="shared" si="2"/>
        <v>70.78917449332674</v>
      </c>
      <c r="P20" s="9"/>
    </row>
    <row r="21" spans="1:16" ht="15.75">
      <c r="A21" s="29" t="s">
        <v>26</v>
      </c>
      <c r="B21" s="30"/>
      <c r="C21" s="31"/>
      <c r="D21" s="32">
        <f t="shared" ref="D21:M21" si="5">SUM(D22:D28)</f>
        <v>335100</v>
      </c>
      <c r="E21" s="32">
        <f t="shared" si="5"/>
        <v>13121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1"/>
        <v>348221</v>
      </c>
      <c r="O21" s="45">
        <f t="shared" si="2"/>
        <v>86.065496786950078</v>
      </c>
      <c r="P21" s="10"/>
    </row>
    <row r="22" spans="1:16">
      <c r="A22" s="12"/>
      <c r="B22" s="25">
        <v>341.3</v>
      </c>
      <c r="C22" s="20" t="s">
        <v>86</v>
      </c>
      <c r="D22" s="46">
        <v>0</v>
      </c>
      <c r="E22" s="46">
        <v>11449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11449</v>
      </c>
      <c r="O22" s="47">
        <f t="shared" si="2"/>
        <v>2.8297083539298074</v>
      </c>
      <c r="P22" s="9"/>
    </row>
    <row r="23" spans="1:16">
      <c r="A23" s="12"/>
      <c r="B23" s="25">
        <v>341.9</v>
      </c>
      <c r="C23" s="20" t="s">
        <v>87</v>
      </c>
      <c r="D23" s="46">
        <v>222339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222339</v>
      </c>
      <c r="O23" s="47">
        <f t="shared" si="2"/>
        <v>54.952792881858628</v>
      </c>
      <c r="P23" s="9"/>
    </row>
    <row r="24" spans="1:16">
      <c r="A24" s="12"/>
      <c r="B24" s="25">
        <v>342.1</v>
      </c>
      <c r="C24" s="20" t="s">
        <v>72</v>
      </c>
      <c r="D24" s="46">
        <v>2105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2105</v>
      </c>
      <c r="O24" s="47">
        <f t="shared" si="2"/>
        <v>0.52026693030153237</v>
      </c>
      <c r="P24" s="9"/>
    </row>
    <row r="25" spans="1:16">
      <c r="A25" s="12"/>
      <c r="B25" s="25">
        <v>342.6</v>
      </c>
      <c r="C25" s="20" t="s">
        <v>59</v>
      </c>
      <c r="D25" s="46">
        <v>104781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104781</v>
      </c>
      <c r="O25" s="47">
        <f t="shared" si="2"/>
        <v>25.897429560059319</v>
      </c>
      <c r="P25" s="9"/>
    </row>
    <row r="26" spans="1:16">
      <c r="A26" s="12"/>
      <c r="B26" s="25">
        <v>342.9</v>
      </c>
      <c r="C26" s="20" t="s">
        <v>30</v>
      </c>
      <c r="D26" s="46">
        <v>0</v>
      </c>
      <c r="E26" s="46">
        <v>1672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1672</v>
      </c>
      <c r="O26" s="47">
        <f t="shared" si="2"/>
        <v>0.41324765200197727</v>
      </c>
      <c r="P26" s="9"/>
    </row>
    <row r="27" spans="1:16">
      <c r="A27" s="12"/>
      <c r="B27" s="25">
        <v>343.8</v>
      </c>
      <c r="C27" s="20" t="s">
        <v>31</v>
      </c>
      <c r="D27" s="46">
        <v>2200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2200</v>
      </c>
      <c r="O27" s="47">
        <f t="shared" si="2"/>
        <v>0.54374691052891744</v>
      </c>
      <c r="P27" s="9"/>
    </row>
    <row r="28" spans="1:16">
      <c r="A28" s="12"/>
      <c r="B28" s="25">
        <v>347.2</v>
      </c>
      <c r="C28" s="20" t="s">
        <v>88</v>
      </c>
      <c r="D28" s="46">
        <v>3675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3675</v>
      </c>
      <c r="O28" s="47">
        <f t="shared" si="2"/>
        <v>0.90830449826989623</v>
      </c>
      <c r="P28" s="9"/>
    </row>
    <row r="29" spans="1:16" ht="15.75">
      <c r="A29" s="29" t="s">
        <v>27</v>
      </c>
      <c r="B29" s="30"/>
      <c r="C29" s="31"/>
      <c r="D29" s="32">
        <f t="shared" ref="D29:M29" si="7">SUM(D30:D32)</f>
        <v>11294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ref="N29:N34" si="8">SUM(D29:M29)</f>
        <v>11294</v>
      </c>
      <c r="O29" s="45">
        <f t="shared" si="2"/>
        <v>2.7913989125061791</v>
      </c>
      <c r="P29" s="10"/>
    </row>
    <row r="30" spans="1:16">
      <c r="A30" s="13"/>
      <c r="B30" s="39">
        <v>351.5</v>
      </c>
      <c r="C30" s="21" t="s">
        <v>35</v>
      </c>
      <c r="D30" s="46">
        <v>7937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7937</v>
      </c>
      <c r="O30" s="47">
        <f t="shared" si="2"/>
        <v>1.9616905585763718</v>
      </c>
      <c r="P30" s="9"/>
    </row>
    <row r="31" spans="1:16">
      <c r="A31" s="13"/>
      <c r="B31" s="39">
        <v>351.9</v>
      </c>
      <c r="C31" s="21" t="s">
        <v>89</v>
      </c>
      <c r="D31" s="46">
        <v>937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937</v>
      </c>
      <c r="O31" s="47">
        <f t="shared" si="2"/>
        <v>0.23158675234799803</v>
      </c>
      <c r="P31" s="9"/>
    </row>
    <row r="32" spans="1:16">
      <c r="A32" s="13"/>
      <c r="B32" s="39">
        <v>359</v>
      </c>
      <c r="C32" s="21" t="s">
        <v>36</v>
      </c>
      <c r="D32" s="46">
        <v>2420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2420</v>
      </c>
      <c r="O32" s="47">
        <f t="shared" si="2"/>
        <v>0.59812160158180916</v>
      </c>
      <c r="P32" s="9"/>
    </row>
    <row r="33" spans="1:119" ht="15.75">
      <c r="A33" s="29" t="s">
        <v>3</v>
      </c>
      <c r="B33" s="30"/>
      <c r="C33" s="31"/>
      <c r="D33" s="32">
        <f t="shared" ref="D33:M33" si="9">SUM(D34:D41)</f>
        <v>71587</v>
      </c>
      <c r="E33" s="32">
        <f t="shared" si="9"/>
        <v>7816</v>
      </c>
      <c r="F33" s="32">
        <f t="shared" si="9"/>
        <v>0</v>
      </c>
      <c r="G33" s="32">
        <f t="shared" si="9"/>
        <v>0</v>
      </c>
      <c r="H33" s="32">
        <f t="shared" si="9"/>
        <v>0</v>
      </c>
      <c r="I33" s="32">
        <f t="shared" si="9"/>
        <v>0</v>
      </c>
      <c r="J33" s="32">
        <f t="shared" si="9"/>
        <v>0</v>
      </c>
      <c r="K33" s="32">
        <f t="shared" si="9"/>
        <v>3246007</v>
      </c>
      <c r="L33" s="32">
        <f t="shared" si="9"/>
        <v>0</v>
      </c>
      <c r="M33" s="32">
        <f t="shared" si="9"/>
        <v>0</v>
      </c>
      <c r="N33" s="32">
        <f t="shared" si="8"/>
        <v>3325410</v>
      </c>
      <c r="O33" s="45">
        <f t="shared" si="2"/>
        <v>821.9006426099852</v>
      </c>
      <c r="P33" s="10"/>
    </row>
    <row r="34" spans="1:119">
      <c r="A34" s="12"/>
      <c r="B34" s="25">
        <v>361.1</v>
      </c>
      <c r="C34" s="20" t="s">
        <v>37</v>
      </c>
      <c r="D34" s="46">
        <v>18319</v>
      </c>
      <c r="E34" s="46">
        <v>7816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172282</v>
      </c>
      <c r="L34" s="46">
        <v>0</v>
      </c>
      <c r="M34" s="46">
        <v>0</v>
      </c>
      <c r="N34" s="46">
        <f t="shared" si="8"/>
        <v>198417</v>
      </c>
      <c r="O34" s="47">
        <f t="shared" si="2"/>
        <v>49.040286702916461</v>
      </c>
      <c r="P34" s="9"/>
    </row>
    <row r="35" spans="1:119">
      <c r="A35" s="12"/>
      <c r="B35" s="25">
        <v>361.2</v>
      </c>
      <c r="C35" s="20" t="s">
        <v>99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225653</v>
      </c>
      <c r="L35" s="46">
        <v>0</v>
      </c>
      <c r="M35" s="46">
        <v>0</v>
      </c>
      <c r="N35" s="46">
        <f t="shared" ref="N35:N41" si="10">SUM(D35:M35)</f>
        <v>225653</v>
      </c>
      <c r="O35" s="47">
        <f t="shared" si="2"/>
        <v>55.771873455264462</v>
      </c>
      <c r="P35" s="9"/>
    </row>
    <row r="36" spans="1:119">
      <c r="A36" s="12"/>
      <c r="B36" s="25">
        <v>361.3</v>
      </c>
      <c r="C36" s="20" t="s">
        <v>38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1218526</v>
      </c>
      <c r="L36" s="46">
        <v>0</v>
      </c>
      <c r="M36" s="46">
        <v>0</v>
      </c>
      <c r="N36" s="46">
        <f t="shared" si="10"/>
        <v>1218526</v>
      </c>
      <c r="O36" s="47">
        <f t="shared" si="2"/>
        <v>301.16806722689074</v>
      </c>
      <c r="P36" s="9"/>
    </row>
    <row r="37" spans="1:119">
      <c r="A37" s="12"/>
      <c r="B37" s="25">
        <v>362</v>
      </c>
      <c r="C37" s="20" t="s">
        <v>39</v>
      </c>
      <c r="D37" s="46">
        <v>29486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29486</v>
      </c>
      <c r="O37" s="47">
        <f t="shared" si="2"/>
        <v>7.2876915472071184</v>
      </c>
      <c r="P37" s="9"/>
    </row>
    <row r="38" spans="1:119">
      <c r="A38" s="12"/>
      <c r="B38" s="25">
        <v>364</v>
      </c>
      <c r="C38" s="20" t="s">
        <v>90</v>
      </c>
      <c r="D38" s="46">
        <v>2962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2962</v>
      </c>
      <c r="O38" s="47">
        <f t="shared" si="2"/>
        <v>0.73208106772120618</v>
      </c>
      <c r="P38" s="9"/>
    </row>
    <row r="39" spans="1:119">
      <c r="A39" s="12"/>
      <c r="B39" s="25">
        <v>365</v>
      </c>
      <c r="C39" s="20" t="s">
        <v>100</v>
      </c>
      <c r="D39" s="46">
        <v>17550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17550</v>
      </c>
      <c r="O39" s="47">
        <f t="shared" si="2"/>
        <v>4.3376173999011369</v>
      </c>
      <c r="P39" s="9"/>
    </row>
    <row r="40" spans="1:119">
      <c r="A40" s="12"/>
      <c r="B40" s="25">
        <v>368</v>
      </c>
      <c r="C40" s="20" t="s">
        <v>40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1629546</v>
      </c>
      <c r="L40" s="46">
        <v>0</v>
      </c>
      <c r="M40" s="46">
        <v>0</v>
      </c>
      <c r="N40" s="46">
        <f t="shared" si="10"/>
        <v>1629546</v>
      </c>
      <c r="O40" s="47">
        <f t="shared" si="2"/>
        <v>402.75481957488876</v>
      </c>
      <c r="P40" s="9"/>
    </row>
    <row r="41" spans="1:119" ht="15.75" thickBot="1">
      <c r="A41" s="12"/>
      <c r="B41" s="25">
        <v>369.9</v>
      </c>
      <c r="C41" s="20" t="s">
        <v>41</v>
      </c>
      <c r="D41" s="46">
        <v>3270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3270</v>
      </c>
      <c r="O41" s="47">
        <f t="shared" si="2"/>
        <v>0.80820563519525457</v>
      </c>
      <c r="P41" s="9"/>
    </row>
    <row r="42" spans="1:119" ht="16.5" thickBot="1">
      <c r="A42" s="14" t="s">
        <v>33</v>
      </c>
      <c r="B42" s="23"/>
      <c r="C42" s="22"/>
      <c r="D42" s="15">
        <f>SUM(D5,D11,D14,D21,D29,D33)</f>
        <v>5805774</v>
      </c>
      <c r="E42" s="15">
        <f t="shared" ref="E42:M42" si="11">SUM(E5,E11,E14,E21,E29,E33)</f>
        <v>821243</v>
      </c>
      <c r="F42" s="15">
        <f t="shared" si="11"/>
        <v>0</v>
      </c>
      <c r="G42" s="15">
        <f t="shared" si="11"/>
        <v>0</v>
      </c>
      <c r="H42" s="15">
        <f t="shared" si="11"/>
        <v>0</v>
      </c>
      <c r="I42" s="15">
        <f t="shared" si="11"/>
        <v>0</v>
      </c>
      <c r="J42" s="15">
        <f t="shared" si="11"/>
        <v>0</v>
      </c>
      <c r="K42" s="15">
        <f t="shared" si="11"/>
        <v>3246007</v>
      </c>
      <c r="L42" s="15">
        <f t="shared" si="11"/>
        <v>0</v>
      </c>
      <c r="M42" s="15">
        <f t="shared" si="11"/>
        <v>0</v>
      </c>
      <c r="N42" s="15">
        <f>SUM(D42:M42)</f>
        <v>9873024</v>
      </c>
      <c r="O42" s="38">
        <f t="shared" si="2"/>
        <v>2440.1937716262978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48" t="s">
        <v>101</v>
      </c>
      <c r="M44" s="48"/>
      <c r="N44" s="48"/>
      <c r="O44" s="43">
        <v>4046</v>
      </c>
    </row>
    <row r="45" spans="1:119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1"/>
    </row>
    <row r="46" spans="1:119" ht="15.75" customHeight="1" thickBot="1">
      <c r="A46" s="52" t="s">
        <v>56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4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44</v>
      </c>
      <c r="B3" s="62"/>
      <c r="C3" s="63"/>
      <c r="D3" s="67" t="s">
        <v>22</v>
      </c>
      <c r="E3" s="68"/>
      <c r="F3" s="68"/>
      <c r="G3" s="68"/>
      <c r="H3" s="69"/>
      <c r="I3" s="67" t="s">
        <v>23</v>
      </c>
      <c r="J3" s="69"/>
      <c r="K3" s="67" t="s">
        <v>25</v>
      </c>
      <c r="L3" s="69"/>
      <c r="M3" s="36"/>
      <c r="N3" s="37"/>
      <c r="O3" s="70" t="s">
        <v>49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45</v>
      </c>
      <c r="F4" s="34" t="s">
        <v>46</v>
      </c>
      <c r="G4" s="34" t="s">
        <v>47</v>
      </c>
      <c r="H4" s="34" t="s">
        <v>5</v>
      </c>
      <c r="I4" s="34" t="s">
        <v>6</v>
      </c>
      <c r="J4" s="35" t="s">
        <v>48</v>
      </c>
      <c r="K4" s="35" t="s">
        <v>7</v>
      </c>
      <c r="L4" s="35" t="s">
        <v>8</v>
      </c>
      <c r="M4" s="35" t="s">
        <v>9</v>
      </c>
      <c r="N4" s="35" t="s">
        <v>24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4770785</v>
      </c>
      <c r="E5" s="27">
        <f t="shared" si="0"/>
        <v>58008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4828793</v>
      </c>
      <c r="O5" s="33">
        <f t="shared" ref="O5:O40" si="2">(N5/O$42)</f>
        <v>1208.7091364205257</v>
      </c>
      <c r="P5" s="6"/>
    </row>
    <row r="6" spans="1:133">
      <c r="A6" s="12"/>
      <c r="B6" s="25">
        <v>311</v>
      </c>
      <c r="C6" s="20" t="s">
        <v>2</v>
      </c>
      <c r="D6" s="46">
        <v>3964660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3964660</v>
      </c>
      <c r="O6" s="47">
        <f t="shared" si="2"/>
        <v>992.40550688360452</v>
      </c>
      <c r="P6" s="9"/>
    </row>
    <row r="7" spans="1:133">
      <c r="A7" s="12"/>
      <c r="B7" s="25">
        <v>312.10000000000002</v>
      </c>
      <c r="C7" s="20" t="s">
        <v>62</v>
      </c>
      <c r="D7" s="46">
        <v>0</v>
      </c>
      <c r="E7" s="46">
        <v>58008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58008</v>
      </c>
      <c r="O7" s="47">
        <f t="shared" si="2"/>
        <v>14.520150187734668</v>
      </c>
      <c r="P7" s="9"/>
    </row>
    <row r="8" spans="1:133">
      <c r="A8" s="12"/>
      <c r="B8" s="25">
        <v>312.60000000000002</v>
      </c>
      <c r="C8" s="20" t="s">
        <v>11</v>
      </c>
      <c r="D8" s="46">
        <v>514841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514841</v>
      </c>
      <c r="O8" s="47">
        <f t="shared" si="2"/>
        <v>128.87133917396747</v>
      </c>
      <c r="P8" s="9"/>
    </row>
    <row r="9" spans="1:133">
      <c r="A9" s="12"/>
      <c r="B9" s="25">
        <v>315</v>
      </c>
      <c r="C9" s="20" t="s">
        <v>81</v>
      </c>
      <c r="D9" s="46">
        <v>279485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279485</v>
      </c>
      <c r="O9" s="47">
        <f t="shared" si="2"/>
        <v>69.958698372966211</v>
      </c>
      <c r="P9" s="9"/>
    </row>
    <row r="10" spans="1:133">
      <c r="A10" s="12"/>
      <c r="B10" s="25">
        <v>316</v>
      </c>
      <c r="C10" s="20" t="s">
        <v>82</v>
      </c>
      <c r="D10" s="46">
        <v>11799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11799</v>
      </c>
      <c r="O10" s="47">
        <f t="shared" si="2"/>
        <v>2.9534418022528159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SUM(D12:D13)</f>
        <v>0</v>
      </c>
      <c r="E11" s="32">
        <f t="shared" si="3"/>
        <v>666629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666629</v>
      </c>
      <c r="O11" s="45">
        <f t="shared" si="2"/>
        <v>166.86583229036296</v>
      </c>
      <c r="P11" s="10"/>
    </row>
    <row r="12" spans="1:133">
      <c r="A12" s="12"/>
      <c r="B12" s="25">
        <v>322</v>
      </c>
      <c r="C12" s="20" t="s">
        <v>0</v>
      </c>
      <c r="D12" s="46">
        <v>0</v>
      </c>
      <c r="E12" s="46">
        <v>654141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654141</v>
      </c>
      <c r="O12" s="47">
        <f t="shared" si="2"/>
        <v>163.73992490613267</v>
      </c>
      <c r="P12" s="9"/>
    </row>
    <row r="13" spans="1:133">
      <c r="A13" s="12"/>
      <c r="B13" s="25">
        <v>324.20999999999998</v>
      </c>
      <c r="C13" s="20" t="s">
        <v>15</v>
      </c>
      <c r="D13" s="46">
        <v>0</v>
      </c>
      <c r="E13" s="46">
        <v>12488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12488</v>
      </c>
      <c r="O13" s="47">
        <f t="shared" si="2"/>
        <v>3.1259073842302878</v>
      </c>
      <c r="P13" s="9"/>
    </row>
    <row r="14" spans="1:133" ht="15.75">
      <c r="A14" s="29" t="s">
        <v>16</v>
      </c>
      <c r="B14" s="30"/>
      <c r="C14" s="31"/>
      <c r="D14" s="32">
        <f t="shared" ref="D14:M14" si="4">SUM(D15:D21)</f>
        <v>342719</v>
      </c>
      <c r="E14" s="32">
        <f t="shared" si="4"/>
        <v>83490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426209</v>
      </c>
      <c r="O14" s="45">
        <f t="shared" si="2"/>
        <v>106.68560700876095</v>
      </c>
      <c r="P14" s="10"/>
    </row>
    <row r="15" spans="1:133">
      <c r="A15" s="12"/>
      <c r="B15" s="25">
        <v>331.49</v>
      </c>
      <c r="C15" s="20" t="s">
        <v>96</v>
      </c>
      <c r="D15" s="46">
        <v>0</v>
      </c>
      <c r="E15" s="46">
        <v>59257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59257</v>
      </c>
      <c r="O15" s="47">
        <f t="shared" si="2"/>
        <v>14.832790988735919</v>
      </c>
      <c r="P15" s="9"/>
    </row>
    <row r="16" spans="1:133">
      <c r="A16" s="12"/>
      <c r="B16" s="25">
        <v>334.2</v>
      </c>
      <c r="C16" s="20" t="s">
        <v>18</v>
      </c>
      <c r="D16" s="46">
        <v>1000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1000</v>
      </c>
      <c r="O16" s="47">
        <f t="shared" si="2"/>
        <v>0.25031289111389238</v>
      </c>
      <c r="P16" s="9"/>
    </row>
    <row r="17" spans="1:16">
      <c r="A17" s="12"/>
      <c r="B17" s="25">
        <v>334.49</v>
      </c>
      <c r="C17" s="20" t="s">
        <v>53</v>
      </c>
      <c r="D17" s="46">
        <v>0</v>
      </c>
      <c r="E17" s="46">
        <v>3208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3208</v>
      </c>
      <c r="O17" s="47">
        <f t="shared" si="2"/>
        <v>0.80300375469336671</v>
      </c>
      <c r="P17" s="9"/>
    </row>
    <row r="18" spans="1:16">
      <c r="A18" s="12"/>
      <c r="B18" s="25">
        <v>335.12</v>
      </c>
      <c r="C18" s="20" t="s">
        <v>83</v>
      </c>
      <c r="D18" s="46">
        <v>63234</v>
      </c>
      <c r="E18" s="46">
        <v>21025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84259</v>
      </c>
      <c r="O18" s="47">
        <f t="shared" si="2"/>
        <v>21.091113892365456</v>
      </c>
      <c r="P18" s="9"/>
    </row>
    <row r="19" spans="1:16">
      <c r="A19" s="12"/>
      <c r="B19" s="25">
        <v>335.15</v>
      </c>
      <c r="C19" s="20" t="s">
        <v>84</v>
      </c>
      <c r="D19" s="46">
        <v>329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329</v>
      </c>
      <c r="O19" s="47">
        <f t="shared" si="2"/>
        <v>8.2352941176470587E-2</v>
      </c>
      <c r="P19" s="9"/>
    </row>
    <row r="20" spans="1:16">
      <c r="A20" s="12"/>
      <c r="B20" s="25">
        <v>335.18</v>
      </c>
      <c r="C20" s="20" t="s">
        <v>93</v>
      </c>
      <c r="D20" s="46">
        <v>276214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276214</v>
      </c>
      <c r="O20" s="47">
        <f t="shared" si="2"/>
        <v>69.139924906132663</v>
      </c>
      <c r="P20" s="9"/>
    </row>
    <row r="21" spans="1:16">
      <c r="A21" s="12"/>
      <c r="B21" s="25">
        <v>337.9</v>
      </c>
      <c r="C21" s="20" t="s">
        <v>64</v>
      </c>
      <c r="D21" s="46">
        <v>1942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1942</v>
      </c>
      <c r="O21" s="47">
        <f t="shared" si="2"/>
        <v>0.48610763454317896</v>
      </c>
      <c r="P21" s="9"/>
    </row>
    <row r="22" spans="1:16" ht="15.75">
      <c r="A22" s="29" t="s">
        <v>26</v>
      </c>
      <c r="B22" s="30"/>
      <c r="C22" s="31"/>
      <c r="D22" s="32">
        <f t="shared" ref="D22:M22" si="5">SUM(D23:D29)</f>
        <v>356685</v>
      </c>
      <c r="E22" s="32">
        <f t="shared" si="5"/>
        <v>7328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364013</v>
      </c>
      <c r="O22" s="45">
        <f t="shared" si="2"/>
        <v>91.117146433041299</v>
      </c>
      <c r="P22" s="10"/>
    </row>
    <row r="23" spans="1:16">
      <c r="A23" s="12"/>
      <c r="B23" s="25">
        <v>341.3</v>
      </c>
      <c r="C23" s="20" t="s">
        <v>86</v>
      </c>
      <c r="D23" s="46">
        <v>0</v>
      </c>
      <c r="E23" s="46">
        <v>6260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6260</v>
      </c>
      <c r="O23" s="47">
        <f t="shared" si="2"/>
        <v>1.5669586983729662</v>
      </c>
      <c r="P23" s="9"/>
    </row>
    <row r="24" spans="1:16">
      <c r="A24" s="12"/>
      <c r="B24" s="25">
        <v>341.9</v>
      </c>
      <c r="C24" s="20" t="s">
        <v>87</v>
      </c>
      <c r="D24" s="46">
        <v>225628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225628</v>
      </c>
      <c r="O24" s="47">
        <f t="shared" si="2"/>
        <v>56.477596996245303</v>
      </c>
      <c r="P24" s="9"/>
    </row>
    <row r="25" spans="1:16">
      <c r="A25" s="12"/>
      <c r="B25" s="25">
        <v>342.1</v>
      </c>
      <c r="C25" s="20" t="s">
        <v>72</v>
      </c>
      <c r="D25" s="46">
        <v>15073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15073</v>
      </c>
      <c r="O25" s="47">
        <f t="shared" si="2"/>
        <v>3.7729662077596995</v>
      </c>
      <c r="P25" s="9"/>
    </row>
    <row r="26" spans="1:16">
      <c r="A26" s="12"/>
      <c r="B26" s="25">
        <v>342.6</v>
      </c>
      <c r="C26" s="20" t="s">
        <v>59</v>
      </c>
      <c r="D26" s="46">
        <v>112842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112842</v>
      </c>
      <c r="O26" s="47">
        <f t="shared" si="2"/>
        <v>28.245807259073842</v>
      </c>
      <c r="P26" s="9"/>
    </row>
    <row r="27" spans="1:16">
      <c r="A27" s="12"/>
      <c r="B27" s="25">
        <v>342.9</v>
      </c>
      <c r="C27" s="20" t="s">
        <v>30</v>
      </c>
      <c r="D27" s="46">
        <v>0</v>
      </c>
      <c r="E27" s="46">
        <v>1068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1068</v>
      </c>
      <c r="O27" s="47">
        <f t="shared" si="2"/>
        <v>0.26733416770963703</v>
      </c>
      <c r="P27" s="9"/>
    </row>
    <row r="28" spans="1:16">
      <c r="A28" s="12"/>
      <c r="B28" s="25">
        <v>343.8</v>
      </c>
      <c r="C28" s="20" t="s">
        <v>31</v>
      </c>
      <c r="D28" s="46">
        <v>-490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-490</v>
      </c>
      <c r="O28" s="47">
        <f t="shared" si="2"/>
        <v>-0.12265331664580725</v>
      </c>
      <c r="P28" s="9"/>
    </row>
    <row r="29" spans="1:16">
      <c r="A29" s="12"/>
      <c r="B29" s="25">
        <v>347.2</v>
      </c>
      <c r="C29" s="20" t="s">
        <v>88</v>
      </c>
      <c r="D29" s="46">
        <v>3632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3632</v>
      </c>
      <c r="O29" s="47">
        <f t="shared" si="2"/>
        <v>0.90913642052565702</v>
      </c>
      <c r="P29" s="9"/>
    </row>
    <row r="30" spans="1:16" ht="15.75">
      <c r="A30" s="29" t="s">
        <v>27</v>
      </c>
      <c r="B30" s="30"/>
      <c r="C30" s="31"/>
      <c r="D30" s="32">
        <f t="shared" ref="D30:M30" si="7">SUM(D31:D32)</f>
        <v>6947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ref="N30:N40" si="8">SUM(D30:M30)</f>
        <v>6947</v>
      </c>
      <c r="O30" s="45">
        <f t="shared" si="2"/>
        <v>1.7389236545682103</v>
      </c>
      <c r="P30" s="10"/>
    </row>
    <row r="31" spans="1:16">
      <c r="A31" s="13"/>
      <c r="B31" s="39">
        <v>351.5</v>
      </c>
      <c r="C31" s="21" t="s">
        <v>35</v>
      </c>
      <c r="D31" s="46">
        <v>6191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6191</v>
      </c>
      <c r="O31" s="47">
        <f t="shared" si="2"/>
        <v>1.5496871088861077</v>
      </c>
      <c r="P31" s="9"/>
    </row>
    <row r="32" spans="1:16">
      <c r="A32" s="13"/>
      <c r="B32" s="39">
        <v>351.9</v>
      </c>
      <c r="C32" s="21" t="s">
        <v>89</v>
      </c>
      <c r="D32" s="46">
        <v>756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756</v>
      </c>
      <c r="O32" s="47">
        <f t="shared" si="2"/>
        <v>0.18923654568210263</v>
      </c>
      <c r="P32" s="9"/>
    </row>
    <row r="33" spans="1:119" ht="15.75">
      <c r="A33" s="29" t="s">
        <v>3</v>
      </c>
      <c r="B33" s="30"/>
      <c r="C33" s="31"/>
      <c r="D33" s="32">
        <f t="shared" ref="D33:M33" si="9">SUM(D34:D39)</f>
        <v>55706</v>
      </c>
      <c r="E33" s="32">
        <f t="shared" si="9"/>
        <v>14549</v>
      </c>
      <c r="F33" s="32">
        <f t="shared" si="9"/>
        <v>0</v>
      </c>
      <c r="G33" s="32">
        <f t="shared" si="9"/>
        <v>0</v>
      </c>
      <c r="H33" s="32">
        <f t="shared" si="9"/>
        <v>0</v>
      </c>
      <c r="I33" s="32">
        <f t="shared" si="9"/>
        <v>0</v>
      </c>
      <c r="J33" s="32">
        <f t="shared" si="9"/>
        <v>0</v>
      </c>
      <c r="K33" s="32">
        <f t="shared" si="9"/>
        <v>997008</v>
      </c>
      <c r="L33" s="32">
        <f t="shared" si="9"/>
        <v>0</v>
      </c>
      <c r="M33" s="32">
        <f t="shared" si="9"/>
        <v>0</v>
      </c>
      <c r="N33" s="32">
        <f t="shared" si="8"/>
        <v>1067263</v>
      </c>
      <c r="O33" s="45">
        <f t="shared" si="2"/>
        <v>267.1496871088861</v>
      </c>
      <c r="P33" s="10"/>
    </row>
    <row r="34" spans="1:119">
      <c r="A34" s="12"/>
      <c r="B34" s="25">
        <v>361.1</v>
      </c>
      <c r="C34" s="20" t="s">
        <v>37</v>
      </c>
      <c r="D34" s="46">
        <v>20963</v>
      </c>
      <c r="E34" s="46">
        <v>14533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35496</v>
      </c>
      <c r="O34" s="47">
        <f t="shared" si="2"/>
        <v>8.8851063829787229</v>
      </c>
      <c r="P34" s="9"/>
    </row>
    <row r="35" spans="1:119">
      <c r="A35" s="12"/>
      <c r="B35" s="25">
        <v>361.3</v>
      </c>
      <c r="C35" s="20" t="s">
        <v>38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-285037</v>
      </c>
      <c r="L35" s="46">
        <v>0</v>
      </c>
      <c r="M35" s="46">
        <v>0</v>
      </c>
      <c r="N35" s="46">
        <f t="shared" si="8"/>
        <v>-285037</v>
      </c>
      <c r="O35" s="47">
        <f t="shared" si="2"/>
        <v>-71.348435544430544</v>
      </c>
      <c r="P35" s="9"/>
    </row>
    <row r="36" spans="1:119">
      <c r="A36" s="12"/>
      <c r="B36" s="25">
        <v>362</v>
      </c>
      <c r="C36" s="20" t="s">
        <v>39</v>
      </c>
      <c r="D36" s="46">
        <v>32885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32885</v>
      </c>
      <c r="O36" s="47">
        <f t="shared" si="2"/>
        <v>8.231539424280351</v>
      </c>
      <c r="P36" s="9"/>
    </row>
    <row r="37" spans="1:119">
      <c r="A37" s="12"/>
      <c r="B37" s="25">
        <v>364</v>
      </c>
      <c r="C37" s="20" t="s">
        <v>90</v>
      </c>
      <c r="D37" s="46">
        <v>0</v>
      </c>
      <c r="E37" s="46">
        <v>16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16</v>
      </c>
      <c r="O37" s="47">
        <f t="shared" si="2"/>
        <v>4.0050062578222776E-3</v>
      </c>
      <c r="P37" s="9"/>
    </row>
    <row r="38" spans="1:119">
      <c r="A38" s="12"/>
      <c r="B38" s="25">
        <v>368</v>
      </c>
      <c r="C38" s="20" t="s">
        <v>40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1282045</v>
      </c>
      <c r="L38" s="46">
        <v>0</v>
      </c>
      <c r="M38" s="46">
        <v>0</v>
      </c>
      <c r="N38" s="46">
        <f t="shared" si="8"/>
        <v>1282045</v>
      </c>
      <c r="O38" s="47">
        <f t="shared" si="2"/>
        <v>320.91239048811013</v>
      </c>
      <c r="P38" s="9"/>
    </row>
    <row r="39" spans="1:119" ht="15.75" thickBot="1">
      <c r="A39" s="12"/>
      <c r="B39" s="25">
        <v>369.9</v>
      </c>
      <c r="C39" s="20" t="s">
        <v>41</v>
      </c>
      <c r="D39" s="46">
        <v>1858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1858</v>
      </c>
      <c r="O39" s="47">
        <f t="shared" si="2"/>
        <v>0.46508135168961201</v>
      </c>
      <c r="P39" s="9"/>
    </row>
    <row r="40" spans="1:119" ht="16.5" thickBot="1">
      <c r="A40" s="14" t="s">
        <v>33</v>
      </c>
      <c r="B40" s="23"/>
      <c r="C40" s="22"/>
      <c r="D40" s="15">
        <f>SUM(D5,D11,D14,D22,D30,D33)</f>
        <v>5532842</v>
      </c>
      <c r="E40" s="15">
        <f t="shared" ref="E40:M40" si="10">SUM(E5,E11,E14,E22,E30,E33)</f>
        <v>830004</v>
      </c>
      <c r="F40" s="15">
        <f t="shared" si="10"/>
        <v>0</v>
      </c>
      <c r="G40" s="15">
        <f t="shared" si="10"/>
        <v>0</v>
      </c>
      <c r="H40" s="15">
        <f t="shared" si="10"/>
        <v>0</v>
      </c>
      <c r="I40" s="15">
        <f t="shared" si="10"/>
        <v>0</v>
      </c>
      <c r="J40" s="15">
        <f t="shared" si="10"/>
        <v>0</v>
      </c>
      <c r="K40" s="15">
        <f t="shared" si="10"/>
        <v>997008</v>
      </c>
      <c r="L40" s="15">
        <f t="shared" si="10"/>
        <v>0</v>
      </c>
      <c r="M40" s="15">
        <f t="shared" si="10"/>
        <v>0</v>
      </c>
      <c r="N40" s="15">
        <f t="shared" si="8"/>
        <v>7359854</v>
      </c>
      <c r="O40" s="38">
        <f t="shared" si="2"/>
        <v>1842.2663329161451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8" t="s">
        <v>97</v>
      </c>
      <c r="M42" s="48"/>
      <c r="N42" s="48"/>
      <c r="O42" s="43">
        <v>3995</v>
      </c>
    </row>
    <row r="43" spans="1:119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1"/>
    </row>
    <row r="44" spans="1:119" ht="15.75" customHeight="1" thickBot="1">
      <c r="A44" s="52" t="s">
        <v>56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4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2024-05-23T15:31:50Z</cp:lastPrinted>
  <dcterms:created xsi:type="dcterms:W3CDTF">2000-08-31T21:26:31Z</dcterms:created>
  <dcterms:modified xsi:type="dcterms:W3CDTF">2024-08-22T21:24:44Z</dcterms:modified>
</cp:coreProperties>
</file>