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'2008'!$A$1:$O$31</definedName>
    <definedName name="_xlnm.Print_Area" localSheetId="14">'2009'!$A$1:$O$30</definedName>
    <definedName name="_xlnm.Print_Area" localSheetId="13">'2010'!$A$1:$O$29</definedName>
    <definedName name="_xlnm.Print_Area" localSheetId="12">'2011'!$A$1:$O$27</definedName>
    <definedName name="_xlnm.Print_Area" localSheetId="11">'2012'!$A$1:$O$23</definedName>
    <definedName name="_xlnm.Print_Area" localSheetId="10">'2013'!$A$1:$O$26</definedName>
    <definedName name="_xlnm.Print_Area" localSheetId="9">'2014'!$A$1:$O$26</definedName>
    <definedName name="_xlnm.Print_Area" localSheetId="8">'2015'!$A$1:$O$26</definedName>
    <definedName name="_xlnm.Print_Area" localSheetId="7">'2016'!$A$1:$O$26</definedName>
    <definedName name="_xlnm.Print_Area" localSheetId="6">'2017'!$A$1:$O$28</definedName>
    <definedName name="_xlnm.Print_Area" localSheetId="5">'2018'!$A$1:$O$26</definedName>
    <definedName name="_xlnm.Print_Area" localSheetId="4">'2019'!$A$1:$O$26</definedName>
    <definedName name="_xlnm.Print_Area" localSheetId="3">'2020'!$A$1:$O$26</definedName>
    <definedName name="_xlnm.Print_Area" localSheetId="2">'2021'!$A$1:$P$28</definedName>
    <definedName name="_xlnm.Print_Area" localSheetId="1">'2022'!$A$1:$P$26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2" i="50" l="1"/>
  <c r="F22" i="50"/>
  <c r="G22" i="50"/>
  <c r="H22" i="50"/>
  <c r="I22" i="50"/>
  <c r="J22" i="50"/>
  <c r="K22" i="50"/>
  <c r="L22" i="50"/>
  <c r="M22" i="50"/>
  <c r="N22" i="50"/>
  <c r="D22" i="50"/>
  <c r="O21" i="50" l="1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0" i="50" l="1"/>
  <c r="P20" i="50" s="1"/>
  <c r="O18" i="50"/>
  <c r="P18" i="50" s="1"/>
  <c r="O13" i="50"/>
  <c r="P13" i="50" s="1"/>
  <c r="O5" i="50"/>
  <c r="P5" i="50" s="1"/>
  <c r="O16" i="50"/>
  <c r="P16" i="50" s="1"/>
  <c r="E22" i="49"/>
  <c r="F22" i="49"/>
  <c r="G22" i="49"/>
  <c r="H22" i="49"/>
  <c r="I22" i="49"/>
  <c r="J22" i="49"/>
  <c r="K22" i="49"/>
  <c r="L22" i="49"/>
  <c r="M22" i="49"/>
  <c r="N22" i="49"/>
  <c r="D22" i="49"/>
  <c r="O22" i="50" l="1"/>
  <c r="P22" i="50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0" i="49" l="1"/>
  <c r="P20" i="49" s="1"/>
  <c r="O18" i="49"/>
  <c r="P18" i="49" s="1"/>
  <c r="O16" i="49"/>
  <c r="P16" i="49" s="1"/>
  <c r="O13" i="49"/>
  <c r="P13" i="49" s="1"/>
  <c r="O5" i="49"/>
  <c r="P5" i="49" s="1"/>
  <c r="O22" i="49" l="1"/>
  <c r="P22" i="49" s="1"/>
  <c r="F24" i="48"/>
  <c r="H24" i="48"/>
  <c r="M24" i="48"/>
  <c r="O23" i="48"/>
  <c r="P23" i="48"/>
  <c r="N22" i="48"/>
  <c r="M22" i="48"/>
  <c r="L22" i="48"/>
  <c r="K22" i="48"/>
  <c r="J22" i="48"/>
  <c r="I22" i="48"/>
  <c r="H22" i="48"/>
  <c r="G22" i="48"/>
  <c r="O22" i="48" s="1"/>
  <c r="P22" i="48" s="1"/>
  <c r="F22" i="48"/>
  <c r="E22" i="48"/>
  <c r="D22" i="48"/>
  <c r="O21" i="48"/>
  <c r="P21" i="48"/>
  <c r="N20" i="48"/>
  <c r="M20" i="48"/>
  <c r="L20" i="48"/>
  <c r="K20" i="48"/>
  <c r="J20" i="48"/>
  <c r="I20" i="48"/>
  <c r="H20" i="48"/>
  <c r="O20" i="48" s="1"/>
  <c r="P20" i="48" s="1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/>
  <c r="N16" i="48"/>
  <c r="M16" i="48"/>
  <c r="L16" i="48"/>
  <c r="K16" i="48"/>
  <c r="J16" i="48"/>
  <c r="I16" i="48"/>
  <c r="H16" i="48"/>
  <c r="G16" i="48"/>
  <c r="F16" i="48"/>
  <c r="E16" i="48"/>
  <c r="O16" i="48" s="1"/>
  <c r="P16" i="48" s="1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/>
  <c r="O8" i="48"/>
  <c r="P8" i="48"/>
  <c r="O7" i="48"/>
  <c r="P7" i="48"/>
  <c r="O6" i="48"/>
  <c r="P6" i="48" s="1"/>
  <c r="N5" i="48"/>
  <c r="N24" i="48" s="1"/>
  <c r="M5" i="48"/>
  <c r="L5" i="48"/>
  <c r="L24" i="48" s="1"/>
  <c r="K5" i="48"/>
  <c r="K24" i="48" s="1"/>
  <c r="J5" i="48"/>
  <c r="J24" i="48" s="1"/>
  <c r="I5" i="48"/>
  <c r="I24" i="48" s="1"/>
  <c r="H5" i="48"/>
  <c r="G5" i="48"/>
  <c r="G24" i="48" s="1"/>
  <c r="F5" i="48"/>
  <c r="E5" i="48"/>
  <c r="E24" i="48" s="1"/>
  <c r="D5" i="48"/>
  <c r="D24" i="48" s="1"/>
  <c r="F22" i="46"/>
  <c r="K22" i="46"/>
  <c r="M22" i="46"/>
  <c r="N21" i="46"/>
  <c r="O21" i="46" s="1"/>
  <c r="M20" i="46"/>
  <c r="L20" i="46"/>
  <c r="K20" i="46"/>
  <c r="J20" i="46"/>
  <c r="I20" i="46"/>
  <c r="H20" i="46"/>
  <c r="G20" i="46"/>
  <c r="F20" i="46"/>
  <c r="E20" i="46"/>
  <c r="N20" i="46" s="1"/>
  <c r="O20" i="46" s="1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N18" i="46" s="1"/>
  <c r="O18" i="46" s="1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N16" i="46" s="1"/>
  <c r="O16" i="46" s="1"/>
  <c r="D16" i="46"/>
  <c r="D22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L22" i="46" s="1"/>
  <c r="K5" i="46"/>
  <c r="J5" i="46"/>
  <c r="J22" i="46" s="1"/>
  <c r="I5" i="46"/>
  <c r="I22" i="46" s="1"/>
  <c r="H5" i="46"/>
  <c r="H22" i="46" s="1"/>
  <c r="G5" i="46"/>
  <c r="G22" i="46" s="1"/>
  <c r="F5" i="46"/>
  <c r="E5" i="46"/>
  <c r="E22" i="46" s="1"/>
  <c r="D5" i="46"/>
  <c r="F22" i="45"/>
  <c r="K22" i="45"/>
  <c r="M22" i="45"/>
  <c r="N21" i="45"/>
  <c r="O21" i="45" s="1"/>
  <c r="M20" i="45"/>
  <c r="L20" i="45"/>
  <c r="K20" i="45"/>
  <c r="J20" i="45"/>
  <c r="I20" i="45"/>
  <c r="H20" i="45"/>
  <c r="G20" i="45"/>
  <c r="F20" i="45"/>
  <c r="E20" i="45"/>
  <c r="N20" i="45" s="1"/>
  <c r="O20" i="45" s="1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 s="1"/>
  <c r="M16" i="45"/>
  <c r="L16" i="45"/>
  <c r="K16" i="45"/>
  <c r="J16" i="45"/>
  <c r="I16" i="45"/>
  <c r="H16" i="45"/>
  <c r="G16" i="45"/>
  <c r="F16" i="45"/>
  <c r="E16" i="45"/>
  <c r="N16" i="45" s="1"/>
  <c r="O16" i="45" s="1"/>
  <c r="D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L22" i="45" s="1"/>
  <c r="K5" i="45"/>
  <c r="J5" i="45"/>
  <c r="J22" i="45" s="1"/>
  <c r="I5" i="45"/>
  <c r="I22" i="45" s="1"/>
  <c r="H5" i="45"/>
  <c r="H22" i="45" s="1"/>
  <c r="G5" i="45"/>
  <c r="G22" i="45" s="1"/>
  <c r="F5" i="45"/>
  <c r="E5" i="45"/>
  <c r="E22" i="45" s="1"/>
  <c r="D5" i="45"/>
  <c r="D22" i="45" s="1"/>
  <c r="F22" i="44"/>
  <c r="K22" i="44"/>
  <c r="M22" i="44"/>
  <c r="N21" i="44"/>
  <c r="O21" i="44" s="1"/>
  <c r="M20" i="44"/>
  <c r="L20" i="44"/>
  <c r="K20" i="44"/>
  <c r="J20" i="44"/>
  <c r="I20" i="44"/>
  <c r="H20" i="44"/>
  <c r="G20" i="44"/>
  <c r="F20" i="44"/>
  <c r="E20" i="44"/>
  <c r="N20" i="44" s="1"/>
  <c r="O20" i="44" s="1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N18" i="44" s="1"/>
  <c r="O18" i="44" s="1"/>
  <c r="D18" i="44"/>
  <c r="N17" i="44"/>
  <c r="O17" i="44" s="1"/>
  <c r="M16" i="44"/>
  <c r="L16" i="44"/>
  <c r="K16" i="44"/>
  <c r="J16" i="44"/>
  <c r="I16" i="44"/>
  <c r="H16" i="44"/>
  <c r="G16" i="44"/>
  <c r="F16" i="44"/>
  <c r="E16" i="44"/>
  <c r="N16" i="44" s="1"/>
  <c r="O16" i="44" s="1"/>
  <c r="D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L22" i="44" s="1"/>
  <c r="K5" i="44"/>
  <c r="J5" i="44"/>
  <c r="J22" i="44" s="1"/>
  <c r="I5" i="44"/>
  <c r="I22" i="44" s="1"/>
  <c r="H5" i="44"/>
  <c r="H22" i="44" s="1"/>
  <c r="G5" i="44"/>
  <c r="G22" i="44" s="1"/>
  <c r="F5" i="44"/>
  <c r="E5" i="44"/>
  <c r="E22" i="44" s="1"/>
  <c r="D5" i="44"/>
  <c r="D22" i="44" s="1"/>
  <c r="F24" i="43"/>
  <c r="K24" i="43"/>
  <c r="M24" i="43"/>
  <c r="N23" i="43"/>
  <c r="O23" i="43" s="1"/>
  <c r="M22" i="43"/>
  <c r="L22" i="43"/>
  <c r="K22" i="43"/>
  <c r="J22" i="43"/>
  <c r="I22" i="43"/>
  <c r="H22" i="43"/>
  <c r="G22" i="43"/>
  <c r="F22" i="43"/>
  <c r="E22" i="43"/>
  <c r="N22" i="43" s="1"/>
  <c r="O22" i="43" s="1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N20" i="43" s="1"/>
  <c r="O20" i="43" s="1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N18" i="43" s="1"/>
  <c r="O18" i="43" s="1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L24" i="43" s="1"/>
  <c r="K5" i="43"/>
  <c r="J5" i="43"/>
  <c r="J24" i="43" s="1"/>
  <c r="I5" i="43"/>
  <c r="I24" i="43" s="1"/>
  <c r="H5" i="43"/>
  <c r="H24" i="43" s="1"/>
  <c r="G5" i="43"/>
  <c r="G24" i="43" s="1"/>
  <c r="F5" i="43"/>
  <c r="E5" i="43"/>
  <c r="E24" i="43" s="1"/>
  <c r="D5" i="43"/>
  <c r="D24" i="43" s="1"/>
  <c r="N24" i="43" s="1"/>
  <c r="O24" i="43" s="1"/>
  <c r="F22" i="42"/>
  <c r="K22" i="42"/>
  <c r="M22" i="42"/>
  <c r="N21" i="42"/>
  <c r="O21" i="42" s="1"/>
  <c r="M20" i="42"/>
  <c r="L20" i="42"/>
  <c r="K20" i="42"/>
  <c r="J20" i="42"/>
  <c r="I20" i="42"/>
  <c r="H20" i="42"/>
  <c r="G20" i="42"/>
  <c r="F20" i="42"/>
  <c r="E20" i="42"/>
  <c r="N20" i="42" s="1"/>
  <c r="O20" i="42" s="1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N16" i="42" s="1"/>
  <c r="O16" i="42" s="1"/>
  <c r="D16" i="42"/>
  <c r="N15" i="42"/>
  <c r="O15" i="42" s="1"/>
  <c r="N14" i="42"/>
  <c r="O14" i="42"/>
  <c r="M13" i="42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L22" i="42" s="1"/>
  <c r="K5" i="42"/>
  <c r="J5" i="42"/>
  <c r="J22" i="42" s="1"/>
  <c r="I5" i="42"/>
  <c r="I22" i="42" s="1"/>
  <c r="H5" i="42"/>
  <c r="H22" i="42" s="1"/>
  <c r="G5" i="42"/>
  <c r="G22" i="42" s="1"/>
  <c r="F5" i="42"/>
  <c r="E5" i="42"/>
  <c r="E22" i="42" s="1"/>
  <c r="D5" i="42"/>
  <c r="D22" i="42" s="1"/>
  <c r="F22" i="41"/>
  <c r="K22" i="41"/>
  <c r="M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N18" i="41" s="1"/>
  <c r="O18" i="41" s="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N16" i="41" s="1"/>
  <c r="O16" i="41" s="1"/>
  <c r="D16" i="41"/>
  <c r="N15" i="41"/>
  <c r="O15" i="41" s="1"/>
  <c r="N14" i="41"/>
  <c r="O14" i="41"/>
  <c r="M13" i="41"/>
  <c r="L13" i="41"/>
  <c r="K13" i="41"/>
  <c r="J13" i="41"/>
  <c r="I13" i="41"/>
  <c r="H13" i="41"/>
  <c r="G13" i="41"/>
  <c r="N13" i="41" s="1"/>
  <c r="O13" i="41" s="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22" i="41" s="1"/>
  <c r="K5" i="41"/>
  <c r="J5" i="41"/>
  <c r="J22" i="41" s="1"/>
  <c r="I5" i="41"/>
  <c r="I22" i="41" s="1"/>
  <c r="H5" i="41"/>
  <c r="H22" i="41" s="1"/>
  <c r="G5" i="41"/>
  <c r="G22" i="41" s="1"/>
  <c r="F5" i="41"/>
  <c r="E5" i="41"/>
  <c r="E22" i="41" s="1"/>
  <c r="D5" i="41"/>
  <c r="D22" i="41" s="1"/>
  <c r="N23" i="40"/>
  <c r="O23" i="40"/>
  <c r="M22" i="40"/>
  <c r="L22" i="40"/>
  <c r="K22" i="40"/>
  <c r="J22" i="40"/>
  <c r="I22" i="40"/>
  <c r="H22" i="40"/>
  <c r="H24" i="40" s="1"/>
  <c r="G22" i="40"/>
  <c r="F22" i="40"/>
  <c r="E22" i="40"/>
  <c r="D22" i="40"/>
  <c r="N22" i="40" s="1"/>
  <c r="O22" i="40" s="1"/>
  <c r="N21" i="40"/>
  <c r="O21" i="40" s="1"/>
  <c r="M20" i="40"/>
  <c r="L20" i="40"/>
  <c r="K20" i="40"/>
  <c r="J20" i="40"/>
  <c r="N20" i="40" s="1"/>
  <c r="O20" i="40" s="1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 s="1"/>
  <c r="M16" i="40"/>
  <c r="L16" i="40"/>
  <c r="L24" i="40" s="1"/>
  <c r="K16" i="40"/>
  <c r="J16" i="40"/>
  <c r="I16" i="40"/>
  <c r="H16" i="40"/>
  <c r="G16" i="40"/>
  <c r="F16" i="40"/>
  <c r="E16" i="40"/>
  <c r="N16" i="40" s="1"/>
  <c r="O16" i="40" s="1"/>
  <c r="D16" i="40"/>
  <c r="N15" i="40"/>
  <c r="O15" i="40" s="1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24" i="40" s="1"/>
  <c r="L5" i="40"/>
  <c r="K5" i="40"/>
  <c r="K24" i="40" s="1"/>
  <c r="J5" i="40"/>
  <c r="J24" i="40" s="1"/>
  <c r="I5" i="40"/>
  <c r="I24" i="40" s="1"/>
  <c r="H5" i="40"/>
  <c r="G5" i="40"/>
  <c r="G24" i="40" s="1"/>
  <c r="F5" i="40"/>
  <c r="F24" i="40" s="1"/>
  <c r="E5" i="40"/>
  <c r="E24" i="40" s="1"/>
  <c r="D5" i="40"/>
  <c r="D24" i="40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M18" i="39"/>
  <c r="L18" i="39"/>
  <c r="K18" i="39"/>
  <c r="J18" i="39"/>
  <c r="I18" i="39"/>
  <c r="I22" i="39" s="1"/>
  <c r="H18" i="39"/>
  <c r="G18" i="39"/>
  <c r="F18" i="39"/>
  <c r="E18" i="39"/>
  <c r="D18" i="39"/>
  <c r="N18" i="39" s="1"/>
  <c r="O18" i="39" s="1"/>
  <c r="N17" i="39"/>
  <c r="O17" i="39" s="1"/>
  <c r="M16" i="39"/>
  <c r="L16" i="39"/>
  <c r="K16" i="39"/>
  <c r="J16" i="39"/>
  <c r="N16" i="39" s="1"/>
  <c r="O16" i="39" s="1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M22" i="39" s="1"/>
  <c r="L5" i="39"/>
  <c r="L22" i="39"/>
  <c r="K5" i="39"/>
  <c r="K22" i="39" s="1"/>
  <c r="J5" i="39"/>
  <c r="J22" i="39" s="1"/>
  <c r="I5" i="39"/>
  <c r="H5" i="39"/>
  <c r="H22" i="39"/>
  <c r="G5" i="39"/>
  <c r="G22" i="39" s="1"/>
  <c r="F5" i="39"/>
  <c r="F22" i="39" s="1"/>
  <c r="E5" i="39"/>
  <c r="E22" i="39"/>
  <c r="D5" i="39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M16" i="38"/>
  <c r="L16" i="38"/>
  <c r="K16" i="38"/>
  <c r="J16" i="38"/>
  <c r="J22" i="38" s="1"/>
  <c r="I16" i="38"/>
  <c r="H16" i="38"/>
  <c r="G16" i="38"/>
  <c r="F16" i="38"/>
  <c r="E16" i="38"/>
  <c r="N16" i="38" s="1"/>
  <c r="O16" i="38" s="1"/>
  <c r="D16" i="38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22" i="38" s="1"/>
  <c r="L5" i="38"/>
  <c r="L22" i="38" s="1"/>
  <c r="K5" i="38"/>
  <c r="K22" i="38" s="1"/>
  <c r="J5" i="38"/>
  <c r="I5" i="38"/>
  <c r="I22" i="38"/>
  <c r="H5" i="38"/>
  <c r="H22" i="38" s="1"/>
  <c r="G5" i="38"/>
  <c r="G22" i="38" s="1"/>
  <c r="F5" i="38"/>
  <c r="F22" i="38" s="1"/>
  <c r="E5" i="38"/>
  <c r="E22" i="38" s="1"/>
  <c r="D5" i="38"/>
  <c r="N5" i="38" s="1"/>
  <c r="O5" i="38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M23" i="37"/>
  <c r="L23" i="37"/>
  <c r="K23" i="37"/>
  <c r="J23" i="37"/>
  <c r="N23" i="37" s="1"/>
  <c r="O23" i="37" s="1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/>
  <c r="M19" i="37"/>
  <c r="L19" i="37"/>
  <c r="K19" i="37"/>
  <c r="J19" i="37"/>
  <c r="I19" i="37"/>
  <c r="H19" i="37"/>
  <c r="G19" i="37"/>
  <c r="N19" i="37" s="1"/>
  <c r="O19" i="37" s="1"/>
  <c r="F19" i="37"/>
  <c r="E19" i="37"/>
  <c r="D19" i="37"/>
  <c r="N18" i="37"/>
  <c r="O18" i="37"/>
  <c r="M17" i="37"/>
  <c r="L17" i="37"/>
  <c r="K17" i="37"/>
  <c r="J17" i="37"/>
  <c r="I17" i="37"/>
  <c r="H17" i="37"/>
  <c r="G17" i="37"/>
  <c r="F17" i="37"/>
  <c r="E17" i="37"/>
  <c r="N17" i="37" s="1"/>
  <c r="O17" i="37" s="1"/>
  <c r="D17" i="37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G27" i="37" s="1"/>
  <c r="F13" i="37"/>
  <c r="E13" i="37"/>
  <c r="D13" i="37"/>
  <c r="N12" i="37"/>
  <c r="O12" i="37" s="1"/>
  <c r="N11" i="37"/>
  <c r="O11" i="37"/>
  <c r="N10" i="37"/>
  <c r="O10" i="37"/>
  <c r="N9" i="37"/>
  <c r="O9" i="37"/>
  <c r="N8" i="37"/>
  <c r="O8" i="37" s="1"/>
  <c r="N7" i="37"/>
  <c r="O7" i="37" s="1"/>
  <c r="N6" i="37"/>
  <c r="O6" i="37" s="1"/>
  <c r="M5" i="37"/>
  <c r="M27" i="37"/>
  <c r="L5" i="37"/>
  <c r="L27" i="37" s="1"/>
  <c r="K5" i="37"/>
  <c r="K27" i="37" s="1"/>
  <c r="J5" i="37"/>
  <c r="J27" i="37" s="1"/>
  <c r="I5" i="37"/>
  <c r="I27" i="37"/>
  <c r="H5" i="37"/>
  <c r="H27" i="37" s="1"/>
  <c r="G5" i="37"/>
  <c r="F5" i="37"/>
  <c r="N5" i="37" s="1"/>
  <c r="O5" i="37" s="1"/>
  <c r="E5" i="37"/>
  <c r="D5" i="37"/>
  <c r="N18" i="36"/>
  <c r="O18" i="36"/>
  <c r="M17" i="36"/>
  <c r="L17" i="36"/>
  <c r="K17" i="36"/>
  <c r="J17" i="36"/>
  <c r="I17" i="36"/>
  <c r="H17" i="36"/>
  <c r="G17" i="36"/>
  <c r="G19" i="36" s="1"/>
  <c r="F17" i="36"/>
  <c r="E17" i="36"/>
  <c r="D17" i="36"/>
  <c r="N16" i="36"/>
  <c r="O16" i="36" s="1"/>
  <c r="M15" i="36"/>
  <c r="L15" i="36"/>
  <c r="K15" i="36"/>
  <c r="J15" i="36"/>
  <c r="I15" i="36"/>
  <c r="N15" i="36" s="1"/>
  <c r="O15" i="36" s="1"/>
  <c r="H15" i="36"/>
  <c r="G15" i="36"/>
  <c r="F15" i="36"/>
  <c r="E15" i="36"/>
  <c r="D15" i="36"/>
  <c r="N14" i="36"/>
  <c r="O14" i="36" s="1"/>
  <c r="M13" i="36"/>
  <c r="M19" i="36" s="1"/>
  <c r="L13" i="36"/>
  <c r="K13" i="36"/>
  <c r="N13" i="36" s="1"/>
  <c r="O13" i="36" s="1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L19" i="36"/>
  <c r="K5" i="36"/>
  <c r="N5" i="36" s="1"/>
  <c r="O5" i="36" s="1"/>
  <c r="J5" i="36"/>
  <c r="J19" i="36"/>
  <c r="I5" i="36"/>
  <c r="H5" i="36"/>
  <c r="H19" i="36"/>
  <c r="G5" i="36"/>
  <c r="F5" i="36"/>
  <c r="F19" i="36" s="1"/>
  <c r="E5" i="36"/>
  <c r="E19" i="36"/>
  <c r="D5" i="36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N15" i="35" s="1"/>
  <c r="O15" i="35" s="1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23" i="35"/>
  <c r="L5" i="35"/>
  <c r="L23" i="35" s="1"/>
  <c r="K5" i="35"/>
  <c r="K23" i="35" s="1"/>
  <c r="J5" i="35"/>
  <c r="J23" i="35"/>
  <c r="I5" i="35"/>
  <c r="I23" i="35"/>
  <c r="H5" i="35"/>
  <c r="H23" i="35"/>
  <c r="G5" i="35"/>
  <c r="G23" i="35" s="1"/>
  <c r="F5" i="35"/>
  <c r="F23" i="35"/>
  <c r="E5" i="35"/>
  <c r="E23" i="35" s="1"/>
  <c r="D5" i="35"/>
  <c r="D23" i="35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N18" i="34" s="1"/>
  <c r="O18" i="34" s="1"/>
  <c r="D18" i="34"/>
  <c r="N17" i="34"/>
  <c r="O17" i="34" s="1"/>
  <c r="M16" i="34"/>
  <c r="L16" i="34"/>
  <c r="K16" i="34"/>
  <c r="J16" i="34"/>
  <c r="I16" i="34"/>
  <c r="H16" i="34"/>
  <c r="G16" i="34"/>
  <c r="F16" i="34"/>
  <c r="N16" i="34" s="1"/>
  <c r="O16" i="34" s="1"/>
  <c r="E16" i="34"/>
  <c r="D16" i="34"/>
  <c r="N15" i="34"/>
  <c r="O15" i="34" s="1"/>
  <c r="M14" i="34"/>
  <c r="L14" i="34"/>
  <c r="K14" i="34"/>
  <c r="J14" i="34"/>
  <c r="I14" i="34"/>
  <c r="H14" i="34"/>
  <c r="G14" i="34"/>
  <c r="N14" i="34" s="1"/>
  <c r="O14" i="34" s="1"/>
  <c r="F14" i="34"/>
  <c r="E14" i="34"/>
  <c r="D14" i="34"/>
  <c r="N13" i="34"/>
  <c r="O13" i="34"/>
  <c r="M12" i="34"/>
  <c r="L12" i="34"/>
  <c r="K12" i="34"/>
  <c r="J12" i="34"/>
  <c r="I12" i="34"/>
  <c r="H12" i="34"/>
  <c r="G12" i="34"/>
  <c r="N12" i="34" s="1"/>
  <c r="O12" i="34" s="1"/>
  <c r="F12" i="34"/>
  <c r="E12" i="34"/>
  <c r="D12" i="34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M25" i="34" s="1"/>
  <c r="L5" i="34"/>
  <c r="L25" i="34" s="1"/>
  <c r="K5" i="34"/>
  <c r="K25" i="34" s="1"/>
  <c r="J5" i="34"/>
  <c r="J25" i="34" s="1"/>
  <c r="I5" i="34"/>
  <c r="H5" i="34"/>
  <c r="H25" i="34" s="1"/>
  <c r="G5" i="34"/>
  <c r="N5" i="34" s="1"/>
  <c r="O5" i="34" s="1"/>
  <c r="F5" i="34"/>
  <c r="E5" i="34"/>
  <c r="D5" i="34"/>
  <c r="E24" i="33"/>
  <c r="N24" i="33" s="1"/>
  <c r="O24" i="33" s="1"/>
  <c r="F24" i="33"/>
  <c r="G24" i="33"/>
  <c r="H24" i="33"/>
  <c r="I24" i="33"/>
  <c r="J24" i="33"/>
  <c r="K24" i="33"/>
  <c r="L24" i="33"/>
  <c r="M24" i="33"/>
  <c r="D24" i="33"/>
  <c r="E21" i="33"/>
  <c r="F21" i="33"/>
  <c r="G21" i="33"/>
  <c r="H21" i="33"/>
  <c r="I21" i="33"/>
  <c r="J21" i="33"/>
  <c r="K21" i="33"/>
  <c r="L21" i="33"/>
  <c r="M21" i="33"/>
  <c r="M26" i="33" s="1"/>
  <c r="E19" i="33"/>
  <c r="F19" i="33"/>
  <c r="N19" i="33" s="1"/>
  <c r="O19" i="33" s="1"/>
  <c r="G19" i="33"/>
  <c r="H19" i="33"/>
  <c r="I19" i="33"/>
  <c r="J19" i="33"/>
  <c r="K19" i="33"/>
  <c r="L19" i="33"/>
  <c r="M19" i="33"/>
  <c r="E17" i="33"/>
  <c r="F17" i="33"/>
  <c r="G17" i="33"/>
  <c r="H17" i="33"/>
  <c r="N17" i="33"/>
  <c r="O17" i="33" s="1"/>
  <c r="I17" i="33"/>
  <c r="J17" i="33"/>
  <c r="K17" i="33"/>
  <c r="L17" i="33"/>
  <c r="M17" i="33"/>
  <c r="E15" i="33"/>
  <c r="F15" i="33"/>
  <c r="G15" i="33"/>
  <c r="H15" i="33"/>
  <c r="H26" i="33" s="1"/>
  <c r="I15" i="33"/>
  <c r="J15" i="33"/>
  <c r="K15" i="33"/>
  <c r="L15" i="33"/>
  <c r="M15" i="33"/>
  <c r="E13" i="33"/>
  <c r="F13" i="33"/>
  <c r="N13" i="33" s="1"/>
  <c r="O13" i="33" s="1"/>
  <c r="G13" i="33"/>
  <c r="H13" i="33"/>
  <c r="I13" i="33"/>
  <c r="J13" i="33"/>
  <c r="J26" i="33" s="1"/>
  <c r="K13" i="33"/>
  <c r="L13" i="33"/>
  <c r="M13" i="33"/>
  <c r="E5" i="33"/>
  <c r="E26" i="33" s="1"/>
  <c r="F5" i="33"/>
  <c r="G5" i="33"/>
  <c r="G26" i="33" s="1"/>
  <c r="H5" i="33"/>
  <c r="I5" i="33"/>
  <c r="I26" i="33" s="1"/>
  <c r="J5" i="33"/>
  <c r="K5" i="33"/>
  <c r="K26" i="33" s="1"/>
  <c r="L5" i="33"/>
  <c r="L26" i="33" s="1"/>
  <c r="M5" i="33"/>
  <c r="D21" i="33"/>
  <c r="N21" i="33" s="1"/>
  <c r="O21" i="33" s="1"/>
  <c r="D19" i="33"/>
  <c r="D17" i="33"/>
  <c r="D15" i="33"/>
  <c r="D13" i="33"/>
  <c r="D5" i="33"/>
  <c r="N5" i="33" s="1"/>
  <c r="O5" i="33" s="1"/>
  <c r="N25" i="33"/>
  <c r="O25" i="33"/>
  <c r="N20" i="33"/>
  <c r="N22" i="33"/>
  <c r="O22" i="33"/>
  <c r="N23" i="33"/>
  <c r="O23" i="33" s="1"/>
  <c r="N18" i="33"/>
  <c r="O18" i="33" s="1"/>
  <c r="O20" i="33"/>
  <c r="N7" i="33"/>
  <c r="O7" i="33"/>
  <c r="N8" i="33"/>
  <c r="O8" i="33"/>
  <c r="N9" i="33"/>
  <c r="O9" i="33" s="1"/>
  <c r="N10" i="33"/>
  <c r="O10" i="33" s="1"/>
  <c r="N11" i="33"/>
  <c r="O11" i="33" s="1"/>
  <c r="N12" i="33"/>
  <c r="O12" i="33"/>
  <c r="N6" i="33"/>
  <c r="O6" i="33"/>
  <c r="N16" i="33"/>
  <c r="O16" i="33"/>
  <c r="N14" i="33"/>
  <c r="O14" i="33" s="1"/>
  <c r="D25" i="34"/>
  <c r="D22" i="38"/>
  <c r="N12" i="40"/>
  <c r="O12" i="40" s="1"/>
  <c r="N5" i="39"/>
  <c r="O5" i="39" s="1"/>
  <c r="N15" i="33"/>
  <c r="O15" i="33" s="1"/>
  <c r="E25" i="34"/>
  <c r="I25" i="34"/>
  <c r="D19" i="36"/>
  <c r="N20" i="41"/>
  <c r="O20" i="41" s="1"/>
  <c r="N5" i="42"/>
  <c r="O5" i="42" s="1"/>
  <c r="N13" i="43"/>
  <c r="O13" i="43" s="1"/>
  <c r="N5" i="43"/>
  <c r="O5" i="43" s="1"/>
  <c r="N13" i="44"/>
  <c r="O13" i="44" s="1"/>
  <c r="N5" i="44"/>
  <c r="O5" i="44" s="1"/>
  <c r="N13" i="45"/>
  <c r="O13" i="45" s="1"/>
  <c r="N5" i="45"/>
  <c r="O5" i="45" s="1"/>
  <c r="N13" i="46"/>
  <c r="O13" i="46" s="1"/>
  <c r="N5" i="46"/>
  <c r="O5" i="46" s="1"/>
  <c r="O13" i="48"/>
  <c r="P13" i="48" s="1"/>
  <c r="O18" i="48"/>
  <c r="P18" i="48" s="1"/>
  <c r="N23" i="35" l="1"/>
  <c r="O23" i="35" s="1"/>
  <c r="N24" i="40"/>
  <c r="O24" i="40" s="1"/>
  <c r="N22" i="45"/>
  <c r="O22" i="45" s="1"/>
  <c r="N22" i="42"/>
  <c r="O22" i="42" s="1"/>
  <c r="N25" i="34"/>
  <c r="O25" i="34" s="1"/>
  <c r="N22" i="44"/>
  <c r="O22" i="44" s="1"/>
  <c r="N22" i="46"/>
  <c r="O22" i="46" s="1"/>
  <c r="O24" i="48"/>
  <c r="P24" i="48" s="1"/>
  <c r="N22" i="41"/>
  <c r="O22" i="41" s="1"/>
  <c r="N22" i="38"/>
  <c r="O22" i="38" s="1"/>
  <c r="I19" i="36"/>
  <c r="N19" i="36" s="1"/>
  <c r="O19" i="36" s="1"/>
  <c r="F25" i="34"/>
  <c r="D27" i="37"/>
  <c r="D22" i="39"/>
  <c r="N22" i="39" s="1"/>
  <c r="O22" i="39" s="1"/>
  <c r="N5" i="41"/>
  <c r="O5" i="41" s="1"/>
  <c r="N5" i="40"/>
  <c r="O5" i="40" s="1"/>
  <c r="G25" i="34"/>
  <c r="K19" i="36"/>
  <c r="N17" i="36"/>
  <c r="O17" i="36" s="1"/>
  <c r="F26" i="33"/>
  <c r="N13" i="37"/>
  <c r="O13" i="37" s="1"/>
  <c r="E27" i="37"/>
  <c r="F27" i="37"/>
  <c r="O5" i="48"/>
  <c r="P5" i="48" s="1"/>
  <c r="D26" i="33"/>
  <c r="N5" i="35"/>
  <c r="O5" i="35" s="1"/>
  <c r="N26" i="33" l="1"/>
  <c r="O26" i="33" s="1"/>
  <c r="N27" i="37"/>
  <c r="O27" i="37" s="1"/>
</calcChain>
</file>

<file path=xl/sharedStrings.xml><?xml version="1.0" encoding="utf-8"?>
<sst xmlns="http://schemas.openxmlformats.org/spreadsheetml/2006/main" count="665" uniqueCount="87">
  <si>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</si>
  <si>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</si>
  <si>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</si>
  <si>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</si>
  <si>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</si>
  <si>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</si>
  <si>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</si>
  <si>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</si>
  <si>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</si>
  <si>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</si>
  <si>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</si>
  <si>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</si>
  <si>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</si>
  <si>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</si>
  <si>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</si>
  <si>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</si>
  <si>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</si>
  <si>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</si>
  <si>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</si>
  <si>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</si>
  <si>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</si>
  <si>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</si>
  <si>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</si>
  <si>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</si>
  <si>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</si>
  <si>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</si>
  <si>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</si>
  <si>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</si>
  <si>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Physical Environment</t>
  </si>
  <si>
    <t>Other Physical Environment</t>
  </si>
  <si>
    <t>Transportation</t>
  </si>
  <si>
    <t>Road and Street Facilities</t>
  </si>
  <si>
    <t>Human Services</t>
  </si>
  <si>
    <t>Other Human Services</t>
  </si>
  <si>
    <t>Culture / Recreation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</si>
  <si>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</si>
  <si>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</si>
  <si>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</si>
  <si>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</si>
  <si>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</si>
  <si>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Indian River Shores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</si>
  <si>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</si>
  <si>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</si>
  <si>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</si>
  <si>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</si>
  <si>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</si>
  <si>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</si>
  <si>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Other Public Safety</t>
  </si>
  <si>
    <t>2012 Municipal Population:</t>
  </si>
  <si>
    <t>Local Fiscal Year Ended September 30, 2008</t>
  </si>
  <si>
    <t>Fire Control</t>
  </si>
  <si>
    <t>Protective Inspections</t>
  </si>
  <si>
    <t>2008 Municipal Population:</t>
  </si>
  <si>
    <t>Local Fiscal Year Ended September 30, 2013</t>
  </si>
  <si>
    <t>Parks and Recreation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</si>
  <si>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</si>
  <si>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</si>
  <si>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</si>
  <si>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</si>
  <si>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</si>
  <si>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</si>
  <si>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</si>
  <si>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</si>
  <si>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</si>
  <si>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Special Facilities</t>
  </si>
  <si>
    <t>2015 Municipal Population:</t>
  </si>
  <si>
    <t>Local Fiscal Year Ended September 30, 2016</t>
  </si>
  <si>
    <t>2016 Municipal Population:</t>
  </si>
  <si>
    <t>Local Fiscal Year Ended September 30, 2017</t>
  </si>
  <si>
    <t>Other Uses</t>
  </si>
  <si>
    <t>Interfund Transfers Out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</si>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</sst>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2562806</v>
      </c>
      <c r="E5" s="24">
        <f t="shared" si="0"/>
        <v>151243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1845246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4559295</v>
      </c>
      <c r="P5" s="30">
        <f t="shared" ref="P5:P22" si="1">(O5/P$24)</f>
        <v>1010.4820478723404</v>
      </c>
      <c r="Q5" s="6"/>
    </row>
    <row r="6" spans="1:134">
      <c r="A6" s="12"/>
      <c r="B6" s="42">
        <v>511</v>
      </c>
      <c r="C6" s="19" t="s">
        <v>19</v>
      </c>
      <c r="D6" s="43">
        <v>79534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79534</v>
      </c>
      <c r="P6" s="44">
        <f t="shared" si="1"/>
        <v>17.627216312056738</v>
      </c>
      <c r="Q6" s="9"/>
    </row>
    <row r="7" spans="1:134">
      <c r="A7" s="12"/>
      <c r="B7" s="42">
        <v>512</v>
      </c>
      <c r="C7" s="19" t="s">
        <v>20</v>
      </c>
      <c r="D7" s="43">
        <v>251585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251585</v>
      </c>
      <c r="P7" s="44">
        <f t="shared" si="1"/>
        <v>55.759086879432623</v>
      </c>
      <c r="Q7" s="9"/>
    </row>
    <row r="8" spans="1:134">
      <c r="A8" s="12"/>
      <c r="B8" s="42">
        <v>513</v>
      </c>
      <c r="C8" s="19" t="s">
        <v>21</v>
      </c>
      <c r="D8" s="43">
        <v>1040175</v>
      </c>
      <c r="E8" s="43">
        <v>151243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1191418</v>
      </c>
      <c r="P8" s="44">
        <f t="shared" si="1"/>
        <v>264.05540780141843</v>
      </c>
      <c r="Q8" s="9"/>
    </row>
    <row r="9" spans="1:134">
      <c r="A9" s="12"/>
      <c r="B9" s="42">
        <v>514</v>
      </c>
      <c r="C9" s="19" t="s">
        <v>22</v>
      </c>
      <c r="D9" s="43">
        <v>659545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659545</v>
      </c>
      <c r="P9" s="44">
        <f t="shared" si="1"/>
        <v>146.17575354609929</v>
      </c>
      <c r="Q9" s="9"/>
    </row>
    <row r="10" spans="1:134">
      <c r="A10" s="12"/>
      <c r="B10" s="42">
        <v>515</v>
      </c>
      <c r="C10" s="19" t="s">
        <v>23</v>
      </c>
      <c r="D10" s="43">
        <v>1394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1394</v>
      </c>
      <c r="P10" s="44">
        <f t="shared" si="1"/>
        <v>0.30895390070921985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1845246</v>
      </c>
      <c r="L11" s="43">
        <v>0</v>
      </c>
      <c r="M11" s="43">
        <v>0</v>
      </c>
      <c r="N11" s="43">
        <v>0</v>
      </c>
      <c r="O11" s="43">
        <f t="shared" si="2"/>
        <v>1845246</v>
      </c>
      <c r="P11" s="44">
        <f t="shared" si="1"/>
        <v>408.96409574468083</v>
      </c>
      <c r="Q11" s="9"/>
    </row>
    <row r="12" spans="1:134">
      <c r="A12" s="12"/>
      <c r="B12" s="42">
        <v>519</v>
      </c>
      <c r="C12" s="19" t="s">
        <v>25</v>
      </c>
      <c r="D12" s="43">
        <v>530573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530573</v>
      </c>
      <c r="P12" s="44">
        <f t="shared" si="1"/>
        <v>117.59153368794327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4950949</v>
      </c>
      <c r="E13" s="29">
        <f t="shared" si="3"/>
        <v>890586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5841535</v>
      </c>
      <c r="P13" s="41">
        <f t="shared" si="1"/>
        <v>1294.666445035461</v>
      </c>
      <c r="Q13" s="10"/>
    </row>
    <row r="14" spans="1:134">
      <c r="A14" s="12"/>
      <c r="B14" s="42">
        <v>524</v>
      </c>
      <c r="C14" s="19" t="s">
        <v>51</v>
      </c>
      <c r="D14" s="43">
        <v>0</v>
      </c>
      <c r="E14" s="43">
        <v>807142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807142</v>
      </c>
      <c r="P14" s="44">
        <f t="shared" si="1"/>
        <v>178.88785460992906</v>
      </c>
      <c r="Q14" s="9"/>
    </row>
    <row r="15" spans="1:134">
      <c r="A15" s="12"/>
      <c r="B15" s="42">
        <v>529</v>
      </c>
      <c r="C15" s="19" t="s">
        <v>47</v>
      </c>
      <c r="D15" s="43">
        <v>4950949</v>
      </c>
      <c r="E15" s="43">
        <v>83444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5034393</v>
      </c>
      <c r="P15" s="44">
        <f t="shared" si="1"/>
        <v>1115.778590425532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SUM(D17:D17)</f>
        <v>56375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56375</v>
      </c>
      <c r="P16" s="41">
        <f t="shared" si="1"/>
        <v>12.494459219858156</v>
      </c>
      <c r="Q16" s="10"/>
    </row>
    <row r="17" spans="1:120">
      <c r="A17" s="12"/>
      <c r="B17" s="42">
        <v>539</v>
      </c>
      <c r="C17" s="19" t="s">
        <v>29</v>
      </c>
      <c r="D17" s="43">
        <v>56375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1" si="6">SUM(D17:N17)</f>
        <v>56375</v>
      </c>
      <c r="P17" s="44">
        <f t="shared" si="1"/>
        <v>12.494459219858156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SUM(D19:D19)</f>
        <v>219522</v>
      </c>
      <c r="E18" s="29">
        <f t="shared" si="7"/>
        <v>827006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1046528</v>
      </c>
      <c r="P18" s="41">
        <f t="shared" si="1"/>
        <v>231.94326241134752</v>
      </c>
      <c r="Q18" s="10"/>
    </row>
    <row r="19" spans="1:120">
      <c r="A19" s="12"/>
      <c r="B19" s="42">
        <v>541</v>
      </c>
      <c r="C19" s="19" t="s">
        <v>31</v>
      </c>
      <c r="D19" s="43">
        <v>219522</v>
      </c>
      <c r="E19" s="43">
        <v>827006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1046528</v>
      </c>
      <c r="P19" s="44">
        <f t="shared" si="1"/>
        <v>231.94326241134752</v>
      </c>
      <c r="Q19" s="9"/>
    </row>
    <row r="20" spans="1:120" ht="15.75">
      <c r="A20" s="26" t="s">
        <v>34</v>
      </c>
      <c r="B20" s="27"/>
      <c r="C20" s="28"/>
      <c r="D20" s="29">
        <f t="shared" ref="D20:N20" si="8">SUM(D21:D21)</f>
        <v>28993</v>
      </c>
      <c r="E20" s="29">
        <f t="shared" si="8"/>
        <v>17522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46515</v>
      </c>
      <c r="P20" s="41">
        <f t="shared" si="1"/>
        <v>10.309175531914894</v>
      </c>
      <c r="Q20" s="9"/>
    </row>
    <row r="21" spans="1:120" ht="15.75" thickBot="1">
      <c r="A21" s="12"/>
      <c r="B21" s="42">
        <v>575</v>
      </c>
      <c r="C21" s="19" t="s">
        <v>35</v>
      </c>
      <c r="D21" s="43">
        <v>28993</v>
      </c>
      <c r="E21" s="43">
        <v>17522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46515</v>
      </c>
      <c r="P21" s="44">
        <f t="shared" si="1"/>
        <v>10.309175531914894</v>
      </c>
      <c r="Q21" s="9"/>
    </row>
    <row r="22" spans="1:120" ht="16.5" thickBot="1">
      <c r="A22" s="13" t="s">
        <v>10</v>
      </c>
      <c r="B22" s="21"/>
      <c r="C22" s="20"/>
      <c r="D22" s="14">
        <f>SUM(D5,D13,D16,D18,D20)</f>
        <v>7818645</v>
      </c>
      <c r="E22" s="14">
        <f t="shared" ref="E22:N22" si="9">SUM(E5,E13,E16,E18,E20)</f>
        <v>1886357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1845246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>SUM(D22:N22)</f>
        <v>11550248</v>
      </c>
      <c r="P22" s="35">
        <f t="shared" si="1"/>
        <v>2559.8953900709221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86</v>
      </c>
      <c r="N24" s="90"/>
      <c r="O24" s="90"/>
      <c r="P24" s="39">
        <v>4512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1375276</v>
      </c>
      <c r="E5" s="56">
        <f t="shared" si="0"/>
        <v>51249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733677</v>
      </c>
      <c r="L5" s="56">
        <f t="shared" si="0"/>
        <v>0</v>
      </c>
      <c r="M5" s="56">
        <f t="shared" si="0"/>
        <v>0</v>
      </c>
      <c r="N5" s="57">
        <f>SUM(D5:M5)</f>
        <v>2160202</v>
      </c>
      <c r="O5" s="58">
        <f t="shared" ref="O5:O22" si="1">(N5/O$24)</f>
        <v>545.23018677435641</v>
      </c>
      <c r="P5" s="59"/>
    </row>
    <row r="6" spans="1:133">
      <c r="A6" s="61"/>
      <c r="B6" s="62">
        <v>511</v>
      </c>
      <c r="C6" s="63" t="s">
        <v>19</v>
      </c>
      <c r="D6" s="64">
        <v>7387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7387</v>
      </c>
      <c r="O6" s="65">
        <f t="shared" si="1"/>
        <v>1.8644623927309441</v>
      </c>
      <c r="P6" s="66"/>
    </row>
    <row r="7" spans="1:133">
      <c r="A7" s="61"/>
      <c r="B7" s="62">
        <v>512</v>
      </c>
      <c r="C7" s="63" t="s">
        <v>20</v>
      </c>
      <c r="D7" s="64">
        <v>227273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227273</v>
      </c>
      <c r="O7" s="65">
        <f t="shared" si="1"/>
        <v>57.363200403836444</v>
      </c>
      <c r="P7" s="66"/>
    </row>
    <row r="8" spans="1:133">
      <c r="A8" s="61"/>
      <c r="B8" s="62">
        <v>513</v>
      </c>
      <c r="C8" s="63" t="s">
        <v>21</v>
      </c>
      <c r="D8" s="64">
        <v>261112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261112</v>
      </c>
      <c r="O8" s="65">
        <f t="shared" si="1"/>
        <v>65.904088844018176</v>
      </c>
      <c r="P8" s="66"/>
    </row>
    <row r="9" spans="1:133">
      <c r="A9" s="61"/>
      <c r="B9" s="62">
        <v>514</v>
      </c>
      <c r="C9" s="63" t="s">
        <v>22</v>
      </c>
      <c r="D9" s="64">
        <v>344483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344483</v>
      </c>
      <c r="O9" s="65">
        <f t="shared" si="1"/>
        <v>86.946744068652194</v>
      </c>
      <c r="P9" s="66"/>
    </row>
    <row r="10" spans="1:133">
      <c r="A10" s="61"/>
      <c r="B10" s="62">
        <v>515</v>
      </c>
      <c r="C10" s="63" t="s">
        <v>23</v>
      </c>
      <c r="D10" s="64">
        <v>24350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24350</v>
      </c>
      <c r="O10" s="65">
        <f t="shared" si="1"/>
        <v>6.1458859162039374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733677</v>
      </c>
      <c r="L11" s="64">
        <v>0</v>
      </c>
      <c r="M11" s="64">
        <v>0</v>
      </c>
      <c r="N11" s="64">
        <f t="shared" si="2"/>
        <v>733677</v>
      </c>
      <c r="O11" s="65">
        <f t="shared" si="1"/>
        <v>185.17844522968198</v>
      </c>
      <c r="P11" s="66"/>
    </row>
    <row r="12" spans="1:133">
      <c r="A12" s="61"/>
      <c r="B12" s="62">
        <v>519</v>
      </c>
      <c r="C12" s="63" t="s">
        <v>57</v>
      </c>
      <c r="D12" s="64">
        <v>510671</v>
      </c>
      <c r="E12" s="64">
        <v>51249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561920</v>
      </c>
      <c r="O12" s="65">
        <f t="shared" si="1"/>
        <v>141.82735991923272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SUM(D14:D15)</f>
        <v>4335840</v>
      </c>
      <c r="E13" s="70">
        <f t="shared" si="3"/>
        <v>311702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2" si="4">SUM(D13:M13)</f>
        <v>4647542</v>
      </c>
      <c r="O13" s="72">
        <f t="shared" si="1"/>
        <v>1173.0292781423523</v>
      </c>
      <c r="P13" s="73"/>
    </row>
    <row r="14" spans="1:133">
      <c r="A14" s="61"/>
      <c r="B14" s="62">
        <v>524</v>
      </c>
      <c r="C14" s="63" t="s">
        <v>51</v>
      </c>
      <c r="D14" s="64">
        <v>0</v>
      </c>
      <c r="E14" s="64">
        <v>311702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311702</v>
      </c>
      <c r="O14" s="65">
        <f t="shared" si="1"/>
        <v>78.672892478546188</v>
      </c>
      <c r="P14" s="66"/>
    </row>
    <row r="15" spans="1:133">
      <c r="A15" s="61"/>
      <c r="B15" s="62">
        <v>529</v>
      </c>
      <c r="C15" s="63" t="s">
        <v>47</v>
      </c>
      <c r="D15" s="64">
        <v>4335840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4335840</v>
      </c>
      <c r="O15" s="65">
        <f t="shared" si="1"/>
        <v>1094.3563856638061</v>
      </c>
      <c r="P15" s="66"/>
    </row>
    <row r="16" spans="1:133" ht="15.75">
      <c r="A16" s="67" t="s">
        <v>28</v>
      </c>
      <c r="B16" s="68"/>
      <c r="C16" s="69"/>
      <c r="D16" s="70">
        <f t="shared" ref="D16:M16" si="5">SUM(D17:D17)</f>
        <v>25860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25860</v>
      </c>
      <c r="O16" s="72">
        <f t="shared" si="1"/>
        <v>6.5270065623422511</v>
      </c>
      <c r="P16" s="73"/>
    </row>
    <row r="17" spans="1:119">
      <c r="A17" s="61"/>
      <c r="B17" s="62">
        <v>539</v>
      </c>
      <c r="C17" s="63" t="s">
        <v>29</v>
      </c>
      <c r="D17" s="64">
        <v>25860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25860</v>
      </c>
      <c r="O17" s="65">
        <f t="shared" si="1"/>
        <v>6.5270065623422511</v>
      </c>
      <c r="P17" s="66"/>
    </row>
    <row r="18" spans="1:119" ht="15.75">
      <c r="A18" s="67" t="s">
        <v>30</v>
      </c>
      <c r="B18" s="68"/>
      <c r="C18" s="69"/>
      <c r="D18" s="70">
        <f t="shared" ref="D18:M18" si="6">SUM(D19:D19)</f>
        <v>0</v>
      </c>
      <c r="E18" s="70">
        <f t="shared" si="6"/>
        <v>31567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4"/>
        <v>31567</v>
      </c>
      <c r="O18" s="72">
        <f t="shared" si="1"/>
        <v>7.9674406865219582</v>
      </c>
      <c r="P18" s="73"/>
    </row>
    <row r="19" spans="1:119">
      <c r="A19" s="61"/>
      <c r="B19" s="62">
        <v>541</v>
      </c>
      <c r="C19" s="63" t="s">
        <v>58</v>
      </c>
      <c r="D19" s="64">
        <v>0</v>
      </c>
      <c r="E19" s="64">
        <v>31567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31567</v>
      </c>
      <c r="O19" s="65">
        <f t="shared" si="1"/>
        <v>7.9674406865219582</v>
      </c>
      <c r="P19" s="66"/>
    </row>
    <row r="20" spans="1:119" ht="15.75">
      <c r="A20" s="67" t="s">
        <v>34</v>
      </c>
      <c r="B20" s="68"/>
      <c r="C20" s="69"/>
      <c r="D20" s="70">
        <f t="shared" ref="D20:M20" si="7">SUM(D21:D21)</f>
        <v>9895</v>
      </c>
      <c r="E20" s="70">
        <f t="shared" si="7"/>
        <v>0</v>
      </c>
      <c r="F20" s="70">
        <f t="shared" si="7"/>
        <v>0</v>
      </c>
      <c r="G20" s="70">
        <f t="shared" si="7"/>
        <v>0</v>
      </c>
      <c r="H20" s="70">
        <f t="shared" si="7"/>
        <v>0</v>
      </c>
      <c r="I20" s="70">
        <f t="shared" si="7"/>
        <v>0</v>
      </c>
      <c r="J20" s="70">
        <f t="shared" si="7"/>
        <v>0</v>
      </c>
      <c r="K20" s="70">
        <f t="shared" si="7"/>
        <v>0</v>
      </c>
      <c r="L20" s="70">
        <f t="shared" si="7"/>
        <v>0</v>
      </c>
      <c r="M20" s="70">
        <f t="shared" si="7"/>
        <v>0</v>
      </c>
      <c r="N20" s="70">
        <f t="shared" si="4"/>
        <v>9895</v>
      </c>
      <c r="O20" s="72">
        <f t="shared" si="1"/>
        <v>2.4974760222110044</v>
      </c>
      <c r="P20" s="66"/>
    </row>
    <row r="21" spans="1:119" ht="15.75" thickBot="1">
      <c r="A21" s="61"/>
      <c r="B21" s="62">
        <v>572</v>
      </c>
      <c r="C21" s="63" t="s">
        <v>59</v>
      </c>
      <c r="D21" s="64">
        <v>9895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9895</v>
      </c>
      <c r="O21" s="65">
        <f t="shared" si="1"/>
        <v>2.4974760222110044</v>
      </c>
      <c r="P21" s="66"/>
    </row>
    <row r="22" spans="1:119" ht="16.5" thickBot="1">
      <c r="A22" s="74" t="s">
        <v>10</v>
      </c>
      <c r="B22" s="75"/>
      <c r="C22" s="76"/>
      <c r="D22" s="77">
        <f>SUM(D5,D13,D16,D18,D20)</f>
        <v>5746871</v>
      </c>
      <c r="E22" s="77">
        <f t="shared" ref="E22:M22" si="8">SUM(E5,E13,E16,E18,E20)</f>
        <v>394518</v>
      </c>
      <c r="F22" s="77">
        <f t="shared" si="8"/>
        <v>0</v>
      </c>
      <c r="G22" s="77">
        <f t="shared" si="8"/>
        <v>0</v>
      </c>
      <c r="H22" s="77">
        <f t="shared" si="8"/>
        <v>0</v>
      </c>
      <c r="I22" s="77">
        <f t="shared" si="8"/>
        <v>0</v>
      </c>
      <c r="J22" s="77">
        <f t="shared" si="8"/>
        <v>0</v>
      </c>
      <c r="K22" s="77">
        <f t="shared" si="8"/>
        <v>733677</v>
      </c>
      <c r="L22" s="77">
        <f t="shared" si="8"/>
        <v>0</v>
      </c>
      <c r="M22" s="77">
        <f t="shared" si="8"/>
        <v>0</v>
      </c>
      <c r="N22" s="77">
        <f t="shared" si="4"/>
        <v>6875066</v>
      </c>
      <c r="O22" s="78">
        <f t="shared" si="1"/>
        <v>1735.251388187784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14" t="s">
        <v>60</v>
      </c>
      <c r="M24" s="114"/>
      <c r="N24" s="114"/>
      <c r="O24" s="88">
        <v>3962</v>
      </c>
    </row>
    <row r="25" spans="1:119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/>
    </row>
    <row r="26" spans="1:119" ht="15.75" customHeight="1" thickBot="1">
      <c r="A26" s="118" t="s">
        <v>45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1337988</v>
      </c>
      <c r="E5" s="24">
        <f t="shared" si="0"/>
        <v>60670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1193103</v>
      </c>
      <c r="L5" s="24">
        <f t="shared" si="0"/>
        <v>0</v>
      </c>
      <c r="M5" s="24">
        <f t="shared" si="0"/>
        <v>0</v>
      </c>
      <c r="N5" s="25">
        <f>SUM(D5:M5)</f>
        <v>2591761</v>
      </c>
      <c r="O5" s="30">
        <f t="shared" ref="O5:O22" si="1">(N5/O$24)</f>
        <v>657.80736040609133</v>
      </c>
      <c r="P5" s="6"/>
    </row>
    <row r="6" spans="1:133">
      <c r="A6" s="12"/>
      <c r="B6" s="42">
        <v>511</v>
      </c>
      <c r="C6" s="19" t="s">
        <v>19</v>
      </c>
      <c r="D6" s="43">
        <v>9180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9180</v>
      </c>
      <c r="O6" s="44">
        <f t="shared" si="1"/>
        <v>2.3299492385786804</v>
      </c>
      <c r="P6" s="9"/>
    </row>
    <row r="7" spans="1:133">
      <c r="A7" s="12"/>
      <c r="B7" s="42">
        <v>512</v>
      </c>
      <c r="C7" s="19" t="s">
        <v>20</v>
      </c>
      <c r="D7" s="43">
        <v>121411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121411</v>
      </c>
      <c r="O7" s="44">
        <f t="shared" si="1"/>
        <v>30.814974619289341</v>
      </c>
      <c r="P7" s="9"/>
    </row>
    <row r="8" spans="1:133">
      <c r="A8" s="12"/>
      <c r="B8" s="42">
        <v>513</v>
      </c>
      <c r="C8" s="19" t="s">
        <v>21</v>
      </c>
      <c r="D8" s="43">
        <v>249950</v>
      </c>
      <c r="E8" s="43">
        <v>60670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310620</v>
      </c>
      <c r="O8" s="44">
        <f t="shared" si="1"/>
        <v>78.837563451776646</v>
      </c>
      <c r="P8" s="9"/>
    </row>
    <row r="9" spans="1:133">
      <c r="A9" s="12"/>
      <c r="B9" s="42">
        <v>514</v>
      </c>
      <c r="C9" s="19" t="s">
        <v>22</v>
      </c>
      <c r="D9" s="43">
        <v>59674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59674</v>
      </c>
      <c r="O9" s="44">
        <f t="shared" si="1"/>
        <v>15.145685279187818</v>
      </c>
      <c r="P9" s="9"/>
    </row>
    <row r="10" spans="1:133">
      <c r="A10" s="12"/>
      <c r="B10" s="42">
        <v>515</v>
      </c>
      <c r="C10" s="19" t="s">
        <v>23</v>
      </c>
      <c r="D10" s="43">
        <v>15043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15043</v>
      </c>
      <c r="O10" s="44">
        <f t="shared" si="1"/>
        <v>3.8180203045685279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1193103</v>
      </c>
      <c r="L11" s="43">
        <v>0</v>
      </c>
      <c r="M11" s="43">
        <v>0</v>
      </c>
      <c r="N11" s="43">
        <f t="shared" si="2"/>
        <v>1193103</v>
      </c>
      <c r="O11" s="44">
        <f t="shared" si="1"/>
        <v>302.81802030456851</v>
      </c>
      <c r="P11" s="9"/>
    </row>
    <row r="12" spans="1:133">
      <c r="A12" s="12"/>
      <c r="B12" s="42">
        <v>519</v>
      </c>
      <c r="C12" s="19" t="s">
        <v>25</v>
      </c>
      <c r="D12" s="43">
        <v>882730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882730</v>
      </c>
      <c r="O12" s="44">
        <f t="shared" si="1"/>
        <v>224.04314720812184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3060926</v>
      </c>
      <c r="E13" s="29">
        <f t="shared" si="3"/>
        <v>322711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3383637</v>
      </c>
      <c r="O13" s="41">
        <f t="shared" si="1"/>
        <v>858.79111675126899</v>
      </c>
      <c r="P13" s="10"/>
    </row>
    <row r="14" spans="1:133">
      <c r="A14" s="12"/>
      <c r="B14" s="42">
        <v>524</v>
      </c>
      <c r="C14" s="19" t="s">
        <v>51</v>
      </c>
      <c r="D14" s="43">
        <v>0</v>
      </c>
      <c r="E14" s="43">
        <v>322711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322711</v>
      </c>
      <c r="O14" s="44">
        <f t="shared" si="1"/>
        <v>81.906345177664974</v>
      </c>
      <c r="P14" s="9"/>
    </row>
    <row r="15" spans="1:133">
      <c r="A15" s="12"/>
      <c r="B15" s="42">
        <v>529</v>
      </c>
      <c r="C15" s="19" t="s">
        <v>47</v>
      </c>
      <c r="D15" s="43">
        <v>3060926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3060926</v>
      </c>
      <c r="O15" s="44">
        <f t="shared" si="1"/>
        <v>776.8847715736041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7411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7411</v>
      </c>
      <c r="O16" s="41">
        <f t="shared" si="1"/>
        <v>1.8809644670050762</v>
      </c>
      <c r="P16" s="10"/>
    </row>
    <row r="17" spans="1:119">
      <c r="A17" s="12"/>
      <c r="B17" s="42">
        <v>539</v>
      </c>
      <c r="C17" s="19" t="s">
        <v>29</v>
      </c>
      <c r="D17" s="43">
        <v>7411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7411</v>
      </c>
      <c r="O17" s="44">
        <f t="shared" si="1"/>
        <v>1.8809644670050762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10815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10815</v>
      </c>
      <c r="O18" s="41">
        <f t="shared" si="1"/>
        <v>2.7449238578680202</v>
      </c>
      <c r="P18" s="10"/>
    </row>
    <row r="19" spans="1:119">
      <c r="A19" s="12"/>
      <c r="B19" s="42">
        <v>541</v>
      </c>
      <c r="C19" s="19" t="s">
        <v>31</v>
      </c>
      <c r="D19" s="43">
        <v>0</v>
      </c>
      <c r="E19" s="43">
        <v>10815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10815</v>
      </c>
      <c r="O19" s="44">
        <f t="shared" si="1"/>
        <v>2.7449238578680202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10214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10214</v>
      </c>
      <c r="O20" s="41">
        <f t="shared" si="1"/>
        <v>2.5923857868020304</v>
      </c>
      <c r="P20" s="9"/>
    </row>
    <row r="21" spans="1:119" ht="15.75" thickBot="1">
      <c r="A21" s="12"/>
      <c r="B21" s="42">
        <v>572</v>
      </c>
      <c r="C21" s="19" t="s">
        <v>54</v>
      </c>
      <c r="D21" s="43">
        <v>10214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10214</v>
      </c>
      <c r="O21" s="44">
        <f t="shared" si="1"/>
        <v>2.5923857868020304</v>
      </c>
      <c r="P21" s="9"/>
    </row>
    <row r="22" spans="1:119" ht="16.5" thickBot="1">
      <c r="A22" s="13" t="s">
        <v>10</v>
      </c>
      <c r="B22" s="21"/>
      <c r="C22" s="20"/>
      <c r="D22" s="14">
        <f>SUM(D5,D13,D16,D18,D20)</f>
        <v>4416539</v>
      </c>
      <c r="E22" s="14">
        <f t="shared" ref="E22:M22" si="8">SUM(E5,E13,E16,E18,E20)</f>
        <v>394196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1193103</v>
      </c>
      <c r="L22" s="14">
        <f t="shared" si="8"/>
        <v>0</v>
      </c>
      <c r="M22" s="14">
        <f t="shared" si="8"/>
        <v>0</v>
      </c>
      <c r="N22" s="14">
        <f t="shared" si="4"/>
        <v>6003838</v>
      </c>
      <c r="O22" s="35">
        <f t="shared" si="1"/>
        <v>1523.8167512690354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55</v>
      </c>
      <c r="M24" s="90"/>
      <c r="N24" s="90"/>
      <c r="O24" s="39">
        <v>3940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1025966</v>
      </c>
      <c r="E5" s="24">
        <f t="shared" si="0"/>
        <v>279666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558360</v>
      </c>
      <c r="L5" s="24">
        <f t="shared" si="0"/>
        <v>0</v>
      </c>
      <c r="M5" s="24">
        <f t="shared" si="0"/>
        <v>0</v>
      </c>
      <c r="N5" s="25">
        <f>SUM(D5:M5)</f>
        <v>1863992</v>
      </c>
      <c r="O5" s="30">
        <f t="shared" ref="O5:O19" si="1">(N5/O$21)</f>
        <v>473.57520325203251</v>
      </c>
      <c r="P5" s="6"/>
    </row>
    <row r="6" spans="1:133">
      <c r="A6" s="12"/>
      <c r="B6" s="42">
        <v>511</v>
      </c>
      <c r="C6" s="19" t="s">
        <v>19</v>
      </c>
      <c r="D6" s="43">
        <v>16811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16811</v>
      </c>
      <c r="O6" s="44">
        <f t="shared" si="1"/>
        <v>4.2710873983739841</v>
      </c>
      <c r="P6" s="9"/>
    </row>
    <row r="7" spans="1:133">
      <c r="A7" s="12"/>
      <c r="B7" s="42">
        <v>512</v>
      </c>
      <c r="C7" s="19" t="s">
        <v>20</v>
      </c>
      <c r="D7" s="43">
        <v>153775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153775</v>
      </c>
      <c r="O7" s="44">
        <f t="shared" si="1"/>
        <v>39.068851626016261</v>
      </c>
      <c r="P7" s="9"/>
    </row>
    <row r="8" spans="1:133">
      <c r="A8" s="12"/>
      <c r="B8" s="42">
        <v>513</v>
      </c>
      <c r="C8" s="19" t="s">
        <v>21</v>
      </c>
      <c r="D8" s="43">
        <v>765159</v>
      </c>
      <c r="E8" s="43">
        <v>279666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1044825</v>
      </c>
      <c r="O8" s="44">
        <f t="shared" si="1"/>
        <v>265.45350609756099</v>
      </c>
      <c r="P8" s="9"/>
    </row>
    <row r="9" spans="1:133">
      <c r="A9" s="12"/>
      <c r="B9" s="42">
        <v>514</v>
      </c>
      <c r="C9" s="19" t="s">
        <v>22</v>
      </c>
      <c r="D9" s="43">
        <v>51012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51012</v>
      </c>
      <c r="O9" s="44">
        <f t="shared" si="1"/>
        <v>12.960365853658537</v>
      </c>
      <c r="P9" s="9"/>
    </row>
    <row r="10" spans="1:133">
      <c r="A10" s="12"/>
      <c r="B10" s="42">
        <v>515</v>
      </c>
      <c r="C10" s="19" t="s">
        <v>23</v>
      </c>
      <c r="D10" s="43">
        <v>31328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31328</v>
      </c>
      <c r="O10" s="44">
        <f t="shared" si="1"/>
        <v>7.9593495934959346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558360</v>
      </c>
      <c r="L11" s="43">
        <v>0</v>
      </c>
      <c r="M11" s="43">
        <v>0</v>
      </c>
      <c r="N11" s="43">
        <f t="shared" si="2"/>
        <v>558360</v>
      </c>
      <c r="O11" s="44">
        <f t="shared" si="1"/>
        <v>141.85975609756099</v>
      </c>
      <c r="P11" s="9"/>
    </row>
    <row r="12" spans="1:133">
      <c r="A12" s="12"/>
      <c r="B12" s="42">
        <v>519</v>
      </c>
      <c r="C12" s="19" t="s">
        <v>25</v>
      </c>
      <c r="D12" s="43">
        <v>7881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7881</v>
      </c>
      <c r="O12" s="44">
        <f t="shared" si="1"/>
        <v>2.0022865853658538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4379446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9" si="4">SUM(D13:M13)</f>
        <v>4379446</v>
      </c>
      <c r="O13" s="41">
        <f t="shared" si="1"/>
        <v>1112.6641260162601</v>
      </c>
      <c r="P13" s="10"/>
    </row>
    <row r="14" spans="1:133">
      <c r="A14" s="12"/>
      <c r="B14" s="42">
        <v>529</v>
      </c>
      <c r="C14" s="19" t="s">
        <v>47</v>
      </c>
      <c r="D14" s="43">
        <v>4379446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4379446</v>
      </c>
      <c r="O14" s="44">
        <f t="shared" si="1"/>
        <v>1112.6641260162601</v>
      </c>
      <c r="P14" s="9"/>
    </row>
    <row r="15" spans="1:133" ht="15.75">
      <c r="A15" s="26" t="s">
        <v>30</v>
      </c>
      <c r="B15" s="27"/>
      <c r="C15" s="28"/>
      <c r="D15" s="29">
        <f t="shared" ref="D15:M15" si="5">SUM(D16:D16)</f>
        <v>147323</v>
      </c>
      <c r="E15" s="29">
        <f t="shared" si="5"/>
        <v>107702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4"/>
        <v>255025</v>
      </c>
      <c r="O15" s="41">
        <f t="shared" si="1"/>
        <v>64.792936991869922</v>
      </c>
      <c r="P15" s="10"/>
    </row>
    <row r="16" spans="1:133">
      <c r="A16" s="12"/>
      <c r="B16" s="42">
        <v>541</v>
      </c>
      <c r="C16" s="19" t="s">
        <v>31</v>
      </c>
      <c r="D16" s="43">
        <v>147323</v>
      </c>
      <c r="E16" s="43">
        <v>107702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255025</v>
      </c>
      <c r="O16" s="44">
        <f t="shared" si="1"/>
        <v>64.792936991869922</v>
      </c>
      <c r="P16" s="9"/>
    </row>
    <row r="17" spans="1:119" ht="15.75">
      <c r="A17" s="26" t="s">
        <v>38</v>
      </c>
      <c r="B17" s="27"/>
      <c r="C17" s="28"/>
      <c r="D17" s="29">
        <f t="shared" ref="D17:M17" si="6">SUM(D18:D18)</f>
        <v>364836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4"/>
        <v>364836</v>
      </c>
      <c r="O17" s="41">
        <f t="shared" si="1"/>
        <v>92.692073170731703</v>
      </c>
      <c r="P17" s="9"/>
    </row>
    <row r="18" spans="1:119" ht="15.75" thickBot="1">
      <c r="A18" s="12"/>
      <c r="B18" s="42">
        <v>581</v>
      </c>
      <c r="C18" s="19" t="s">
        <v>37</v>
      </c>
      <c r="D18" s="43">
        <v>364836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364836</v>
      </c>
      <c r="O18" s="44">
        <f t="shared" si="1"/>
        <v>92.692073170731703</v>
      </c>
      <c r="P18" s="9"/>
    </row>
    <row r="19" spans="1:119" ht="16.5" thickBot="1">
      <c r="A19" s="13" t="s">
        <v>10</v>
      </c>
      <c r="B19" s="21"/>
      <c r="C19" s="20"/>
      <c r="D19" s="14">
        <f>SUM(D5,D13,D15,D17)</f>
        <v>5917571</v>
      </c>
      <c r="E19" s="14">
        <f t="shared" ref="E19:M19" si="7">SUM(E5,E13,E15,E17)</f>
        <v>387368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558360</v>
      </c>
      <c r="L19" s="14">
        <f t="shared" si="7"/>
        <v>0</v>
      </c>
      <c r="M19" s="14">
        <f t="shared" si="7"/>
        <v>0</v>
      </c>
      <c r="N19" s="14">
        <f t="shared" si="4"/>
        <v>6863299</v>
      </c>
      <c r="O19" s="35">
        <f t="shared" si="1"/>
        <v>1743.7243394308944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48</v>
      </c>
      <c r="M21" s="90"/>
      <c r="N21" s="90"/>
      <c r="O21" s="39">
        <v>3936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947169</v>
      </c>
      <c r="E5" s="24">
        <f t="shared" si="0"/>
        <v>223933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232415</v>
      </c>
      <c r="L5" s="24">
        <f t="shared" si="0"/>
        <v>0</v>
      </c>
      <c r="M5" s="24">
        <f t="shared" si="0"/>
        <v>0</v>
      </c>
      <c r="N5" s="25">
        <f>SUM(D5:M5)</f>
        <v>1403517</v>
      </c>
      <c r="O5" s="30">
        <f t="shared" ref="O5:O23" si="1">(N5/O$25)</f>
        <v>359.13945752302971</v>
      </c>
      <c r="P5" s="6"/>
    </row>
    <row r="6" spans="1:133">
      <c r="A6" s="12"/>
      <c r="B6" s="42">
        <v>511</v>
      </c>
      <c r="C6" s="19" t="s">
        <v>19</v>
      </c>
      <c r="D6" s="43">
        <v>6068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6068</v>
      </c>
      <c r="O6" s="44">
        <f t="shared" si="1"/>
        <v>1.5527123848515865</v>
      </c>
      <c r="P6" s="9"/>
    </row>
    <row r="7" spans="1:133">
      <c r="A7" s="12"/>
      <c r="B7" s="42">
        <v>512</v>
      </c>
      <c r="C7" s="19" t="s">
        <v>20</v>
      </c>
      <c r="D7" s="43">
        <v>114642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114642</v>
      </c>
      <c r="O7" s="44">
        <f t="shared" si="1"/>
        <v>29.335209825997953</v>
      </c>
      <c r="P7" s="9"/>
    </row>
    <row r="8" spans="1:133">
      <c r="A8" s="12"/>
      <c r="B8" s="42">
        <v>513</v>
      </c>
      <c r="C8" s="19" t="s">
        <v>21</v>
      </c>
      <c r="D8" s="43">
        <v>405703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405703</v>
      </c>
      <c r="O8" s="44">
        <f t="shared" si="1"/>
        <v>103.81345957011258</v>
      </c>
      <c r="P8" s="9"/>
    </row>
    <row r="9" spans="1:133">
      <c r="A9" s="12"/>
      <c r="B9" s="42">
        <v>514</v>
      </c>
      <c r="C9" s="19" t="s">
        <v>22</v>
      </c>
      <c r="D9" s="43">
        <v>73980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73980</v>
      </c>
      <c r="O9" s="44">
        <f t="shared" si="1"/>
        <v>18.930399181166838</v>
      </c>
      <c r="P9" s="9"/>
    </row>
    <row r="10" spans="1:133">
      <c r="A10" s="12"/>
      <c r="B10" s="42">
        <v>515</v>
      </c>
      <c r="C10" s="19" t="s">
        <v>23</v>
      </c>
      <c r="D10" s="43">
        <v>38465</v>
      </c>
      <c r="E10" s="43">
        <v>221744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260209</v>
      </c>
      <c r="O10" s="44">
        <f t="shared" si="1"/>
        <v>66.583674513817812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232415</v>
      </c>
      <c r="L11" s="43">
        <v>0</v>
      </c>
      <c r="M11" s="43">
        <v>0</v>
      </c>
      <c r="N11" s="43">
        <f t="shared" si="2"/>
        <v>232415</v>
      </c>
      <c r="O11" s="44">
        <f t="shared" si="1"/>
        <v>59.47159672466735</v>
      </c>
      <c r="P11" s="9"/>
    </row>
    <row r="12" spans="1:133">
      <c r="A12" s="12"/>
      <c r="B12" s="42">
        <v>519</v>
      </c>
      <c r="C12" s="19" t="s">
        <v>25</v>
      </c>
      <c r="D12" s="43">
        <v>308311</v>
      </c>
      <c r="E12" s="43">
        <v>2189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310500</v>
      </c>
      <c r="O12" s="44">
        <f t="shared" si="1"/>
        <v>79.452405322415558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3455840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3" si="4">SUM(D13:M13)</f>
        <v>3455840</v>
      </c>
      <c r="O13" s="41">
        <f t="shared" si="1"/>
        <v>884.29887410440119</v>
      </c>
      <c r="P13" s="10"/>
    </row>
    <row r="14" spans="1:133">
      <c r="A14" s="12"/>
      <c r="B14" s="42">
        <v>521</v>
      </c>
      <c r="C14" s="19" t="s">
        <v>27</v>
      </c>
      <c r="D14" s="43">
        <v>3455840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3455840</v>
      </c>
      <c r="O14" s="44">
        <f t="shared" si="1"/>
        <v>884.29887410440119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3773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3773</v>
      </c>
      <c r="O15" s="41">
        <f t="shared" si="1"/>
        <v>0.96545547594677583</v>
      </c>
      <c r="P15" s="10"/>
    </row>
    <row r="16" spans="1:133">
      <c r="A16" s="12"/>
      <c r="B16" s="42">
        <v>539</v>
      </c>
      <c r="C16" s="19" t="s">
        <v>29</v>
      </c>
      <c r="D16" s="43">
        <v>3773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3773</v>
      </c>
      <c r="O16" s="44">
        <f t="shared" si="1"/>
        <v>0.96545547594677583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97661</v>
      </c>
      <c r="E17" s="29">
        <f t="shared" si="6"/>
        <v>72808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4"/>
        <v>170469</v>
      </c>
      <c r="O17" s="41">
        <f t="shared" si="1"/>
        <v>43.62052200614125</v>
      </c>
      <c r="P17" s="10"/>
    </row>
    <row r="18" spans="1:119">
      <c r="A18" s="12"/>
      <c r="B18" s="42">
        <v>541</v>
      </c>
      <c r="C18" s="19" t="s">
        <v>31</v>
      </c>
      <c r="D18" s="43">
        <v>97661</v>
      </c>
      <c r="E18" s="43">
        <v>72808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170469</v>
      </c>
      <c r="O18" s="44">
        <f t="shared" si="1"/>
        <v>43.62052200614125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6303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4"/>
        <v>6303</v>
      </c>
      <c r="O19" s="41">
        <f t="shared" si="1"/>
        <v>1.6128454452405323</v>
      </c>
      <c r="P19" s="10"/>
    </row>
    <row r="20" spans="1:119">
      <c r="A20" s="12"/>
      <c r="B20" s="42">
        <v>569</v>
      </c>
      <c r="C20" s="19" t="s">
        <v>33</v>
      </c>
      <c r="D20" s="43">
        <v>6303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6303</v>
      </c>
      <c r="O20" s="44">
        <f t="shared" si="1"/>
        <v>1.6128454452405323</v>
      </c>
      <c r="P20" s="9"/>
    </row>
    <row r="21" spans="1:119" ht="15.75">
      <c r="A21" s="26" t="s">
        <v>34</v>
      </c>
      <c r="B21" s="27"/>
      <c r="C21" s="28"/>
      <c r="D21" s="29">
        <f t="shared" ref="D21:M21" si="8">SUM(D22:D22)</f>
        <v>17001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4"/>
        <v>17001</v>
      </c>
      <c r="O21" s="41">
        <f t="shared" si="1"/>
        <v>4.3503070624360287</v>
      </c>
      <c r="P21" s="9"/>
    </row>
    <row r="22" spans="1:119" ht="15.75" thickBot="1">
      <c r="A22" s="12"/>
      <c r="B22" s="42">
        <v>575</v>
      </c>
      <c r="C22" s="19" t="s">
        <v>35</v>
      </c>
      <c r="D22" s="43">
        <v>17001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17001</v>
      </c>
      <c r="O22" s="44">
        <f t="shared" si="1"/>
        <v>4.3503070624360287</v>
      </c>
      <c r="P22" s="9"/>
    </row>
    <row r="23" spans="1:119" ht="16.5" thickBot="1">
      <c r="A23" s="13" t="s">
        <v>10</v>
      </c>
      <c r="B23" s="21"/>
      <c r="C23" s="20"/>
      <c r="D23" s="14">
        <f>SUM(D5,D13,D15,D17,D19,D21)</f>
        <v>4527747</v>
      </c>
      <c r="E23" s="14">
        <f t="shared" ref="E23:M23" si="9">SUM(E5,E13,E15,E17,E19,E21)</f>
        <v>296741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0</v>
      </c>
      <c r="J23" s="14">
        <f t="shared" si="9"/>
        <v>0</v>
      </c>
      <c r="K23" s="14">
        <f t="shared" si="9"/>
        <v>232415</v>
      </c>
      <c r="L23" s="14">
        <f t="shared" si="9"/>
        <v>0</v>
      </c>
      <c r="M23" s="14">
        <f t="shared" si="9"/>
        <v>0</v>
      </c>
      <c r="N23" s="14">
        <f t="shared" si="4"/>
        <v>5056903</v>
      </c>
      <c r="O23" s="35">
        <f t="shared" si="1"/>
        <v>1293.9874616171955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44</v>
      </c>
      <c r="M25" s="90"/>
      <c r="N25" s="90"/>
      <c r="O25" s="39">
        <v>3908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45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795047</v>
      </c>
      <c r="E5" s="24">
        <f t="shared" si="0"/>
        <v>282921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235433</v>
      </c>
      <c r="L5" s="24">
        <f t="shared" si="0"/>
        <v>0</v>
      </c>
      <c r="M5" s="24">
        <f t="shared" si="0"/>
        <v>0</v>
      </c>
      <c r="N5" s="25">
        <f t="shared" ref="N5:N25" si="1">SUM(D5:M5)</f>
        <v>1313401</v>
      </c>
      <c r="O5" s="30">
        <f t="shared" ref="O5:O25" si="2">(N5/O$27)</f>
        <v>336.68315816457317</v>
      </c>
      <c r="P5" s="6"/>
    </row>
    <row r="6" spans="1:133">
      <c r="A6" s="12"/>
      <c r="B6" s="42">
        <v>511</v>
      </c>
      <c r="C6" s="19" t="s">
        <v>19</v>
      </c>
      <c r="D6" s="43">
        <v>11537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11537</v>
      </c>
      <c r="O6" s="44">
        <f t="shared" si="2"/>
        <v>2.9574468085106385</v>
      </c>
      <c r="P6" s="9"/>
    </row>
    <row r="7" spans="1:133">
      <c r="A7" s="12"/>
      <c r="B7" s="42">
        <v>512</v>
      </c>
      <c r="C7" s="19" t="s">
        <v>20</v>
      </c>
      <c r="D7" s="43">
        <v>211745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211745</v>
      </c>
      <c r="O7" s="44">
        <f t="shared" si="2"/>
        <v>54.279671879005384</v>
      </c>
      <c r="P7" s="9"/>
    </row>
    <row r="8" spans="1:133">
      <c r="A8" s="12"/>
      <c r="B8" s="42">
        <v>513</v>
      </c>
      <c r="C8" s="19" t="s">
        <v>21</v>
      </c>
      <c r="D8" s="43">
        <v>446437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446437</v>
      </c>
      <c r="O8" s="44">
        <f t="shared" si="2"/>
        <v>114.44168162009741</v>
      </c>
      <c r="P8" s="9"/>
    </row>
    <row r="9" spans="1:133">
      <c r="A9" s="12"/>
      <c r="B9" s="42">
        <v>514</v>
      </c>
      <c r="C9" s="19" t="s">
        <v>22</v>
      </c>
      <c r="D9" s="43">
        <v>91242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91242</v>
      </c>
      <c r="O9" s="44">
        <f t="shared" si="2"/>
        <v>23.389387336580363</v>
      </c>
      <c r="P9" s="9"/>
    </row>
    <row r="10" spans="1:133">
      <c r="A10" s="12"/>
      <c r="B10" s="42">
        <v>515</v>
      </c>
      <c r="C10" s="19" t="s">
        <v>23</v>
      </c>
      <c r="D10" s="43">
        <v>34086</v>
      </c>
      <c r="E10" s="43">
        <v>282921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317007</v>
      </c>
      <c r="O10" s="44">
        <f t="shared" si="2"/>
        <v>81.263009484747499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235433</v>
      </c>
      <c r="L11" s="43">
        <v>0</v>
      </c>
      <c r="M11" s="43">
        <v>0</v>
      </c>
      <c r="N11" s="43">
        <f t="shared" si="1"/>
        <v>235433</v>
      </c>
      <c r="O11" s="44">
        <f t="shared" si="2"/>
        <v>60.351961035631888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SUM(D13:D13)</f>
        <v>3360687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3360687</v>
      </c>
      <c r="O12" s="41">
        <f t="shared" si="2"/>
        <v>861.49371955908737</v>
      </c>
      <c r="P12" s="10"/>
    </row>
    <row r="13" spans="1:133">
      <c r="A13" s="12"/>
      <c r="B13" s="42">
        <v>521</v>
      </c>
      <c r="C13" s="19" t="s">
        <v>27</v>
      </c>
      <c r="D13" s="43">
        <v>3360687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3360687</v>
      </c>
      <c r="O13" s="44">
        <f t="shared" si="2"/>
        <v>861.49371955908737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SUM(D15:D15)</f>
        <v>1760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1760</v>
      </c>
      <c r="O14" s="41">
        <f t="shared" si="2"/>
        <v>0.45116636759805179</v>
      </c>
      <c r="P14" s="10"/>
    </row>
    <row r="15" spans="1:133">
      <c r="A15" s="12"/>
      <c r="B15" s="42">
        <v>539</v>
      </c>
      <c r="C15" s="19" t="s">
        <v>29</v>
      </c>
      <c r="D15" s="43">
        <v>1760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1760</v>
      </c>
      <c r="O15" s="44">
        <f t="shared" si="2"/>
        <v>0.45116636759805179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87213</v>
      </c>
      <c r="E16" s="29">
        <f t="shared" si="5"/>
        <v>34784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121997</v>
      </c>
      <c r="O16" s="41">
        <f t="shared" si="2"/>
        <v>31.273263265829275</v>
      </c>
      <c r="P16" s="10"/>
    </row>
    <row r="17" spans="1:119">
      <c r="A17" s="12"/>
      <c r="B17" s="42">
        <v>541</v>
      </c>
      <c r="C17" s="19" t="s">
        <v>31</v>
      </c>
      <c r="D17" s="43">
        <v>87213</v>
      </c>
      <c r="E17" s="43">
        <v>34784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121997</v>
      </c>
      <c r="O17" s="44">
        <f t="shared" si="2"/>
        <v>31.273263265829275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9721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9721</v>
      </c>
      <c r="O18" s="41">
        <f t="shared" si="2"/>
        <v>2.4919251473981032</v>
      </c>
      <c r="P18" s="10"/>
    </row>
    <row r="19" spans="1:119">
      <c r="A19" s="12"/>
      <c r="B19" s="42">
        <v>569</v>
      </c>
      <c r="C19" s="19" t="s">
        <v>33</v>
      </c>
      <c r="D19" s="43">
        <v>9721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9721</v>
      </c>
      <c r="O19" s="44">
        <f t="shared" si="2"/>
        <v>2.4919251473981032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SUM(D21:D22)</f>
        <v>9561</v>
      </c>
      <c r="E20" s="29">
        <f t="shared" si="7"/>
        <v>342501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352062</v>
      </c>
      <c r="O20" s="41">
        <f t="shared" si="2"/>
        <v>90.249166880287106</v>
      </c>
      <c r="P20" s="9"/>
    </row>
    <row r="21" spans="1:119">
      <c r="A21" s="12"/>
      <c r="B21" s="42">
        <v>575</v>
      </c>
      <c r="C21" s="19" t="s">
        <v>35</v>
      </c>
      <c r="D21" s="43">
        <v>9561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9561</v>
      </c>
      <c r="O21" s="44">
        <f t="shared" si="2"/>
        <v>2.4509100230710072</v>
      </c>
      <c r="P21" s="9"/>
    </row>
    <row r="22" spans="1:119">
      <c r="A22" s="12"/>
      <c r="B22" s="42">
        <v>579</v>
      </c>
      <c r="C22" s="19" t="s">
        <v>36</v>
      </c>
      <c r="D22" s="43">
        <v>0</v>
      </c>
      <c r="E22" s="43">
        <v>342501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342501</v>
      </c>
      <c r="O22" s="44">
        <f t="shared" si="2"/>
        <v>87.798256857216103</v>
      </c>
      <c r="P22" s="9"/>
    </row>
    <row r="23" spans="1:119" ht="15.75">
      <c r="A23" s="26" t="s">
        <v>38</v>
      </c>
      <c r="B23" s="27"/>
      <c r="C23" s="28"/>
      <c r="D23" s="29">
        <f t="shared" ref="D23:M23" si="8">SUM(D24:D24)</f>
        <v>77000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77000</v>
      </c>
      <c r="O23" s="41">
        <f t="shared" si="2"/>
        <v>19.738528582414766</v>
      </c>
      <c r="P23" s="9"/>
    </row>
    <row r="24" spans="1:119" ht="15.75" thickBot="1">
      <c r="A24" s="12"/>
      <c r="B24" s="42">
        <v>581</v>
      </c>
      <c r="C24" s="19" t="s">
        <v>37</v>
      </c>
      <c r="D24" s="43">
        <v>77000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77000</v>
      </c>
      <c r="O24" s="44">
        <f t="shared" si="2"/>
        <v>19.738528582414766</v>
      </c>
      <c r="P24" s="9"/>
    </row>
    <row r="25" spans="1:119" ht="16.5" thickBot="1">
      <c r="A25" s="13" t="s">
        <v>10</v>
      </c>
      <c r="B25" s="21"/>
      <c r="C25" s="20"/>
      <c r="D25" s="14">
        <f>SUM(D5,D12,D14,D16,D18,D20,D23)</f>
        <v>4340989</v>
      </c>
      <c r="E25" s="14">
        <f t="shared" ref="E25:M25" si="9">SUM(E5,E12,E14,E16,E18,E20,E23)</f>
        <v>660206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0</v>
      </c>
      <c r="J25" s="14">
        <f t="shared" si="9"/>
        <v>0</v>
      </c>
      <c r="K25" s="14">
        <f t="shared" si="9"/>
        <v>235433</v>
      </c>
      <c r="L25" s="14">
        <f t="shared" si="9"/>
        <v>0</v>
      </c>
      <c r="M25" s="14">
        <f t="shared" si="9"/>
        <v>0</v>
      </c>
      <c r="N25" s="14">
        <f t="shared" si="1"/>
        <v>5236628</v>
      </c>
      <c r="O25" s="35">
        <f t="shared" si="2"/>
        <v>1342.380927967188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42</v>
      </c>
      <c r="M27" s="90"/>
      <c r="N27" s="90"/>
      <c r="O27" s="39">
        <v>3901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A29:O29"/>
    <mergeCell ref="L27:N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655956</v>
      </c>
      <c r="E5" s="24">
        <f t="shared" ref="E5:M5" si="0">SUM(E6:E12)</f>
        <v>365510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165275</v>
      </c>
      <c r="L5" s="24">
        <f t="shared" si="0"/>
        <v>0</v>
      </c>
      <c r="M5" s="24">
        <f t="shared" si="0"/>
        <v>0</v>
      </c>
      <c r="N5" s="25">
        <f>SUM(D5:M5)</f>
        <v>1186741</v>
      </c>
      <c r="O5" s="30">
        <f t="shared" ref="O5:O26" si="1">(N5/O$28)</f>
        <v>311.97187171398525</v>
      </c>
      <c r="P5" s="6"/>
    </row>
    <row r="6" spans="1:133">
      <c r="A6" s="12"/>
      <c r="B6" s="42">
        <v>511</v>
      </c>
      <c r="C6" s="19" t="s">
        <v>19</v>
      </c>
      <c r="D6" s="43">
        <v>18290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18290</v>
      </c>
      <c r="O6" s="44">
        <f t="shared" si="1"/>
        <v>4.8080967402733963</v>
      </c>
      <c r="P6" s="9"/>
    </row>
    <row r="7" spans="1:133">
      <c r="A7" s="12"/>
      <c r="B7" s="42">
        <v>512</v>
      </c>
      <c r="C7" s="19" t="s">
        <v>20</v>
      </c>
      <c r="D7" s="43">
        <v>150604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150604</v>
      </c>
      <c r="O7" s="44">
        <f t="shared" si="1"/>
        <v>39.590956887486854</v>
      </c>
      <c r="P7" s="9"/>
    </row>
    <row r="8" spans="1:133">
      <c r="A8" s="12"/>
      <c r="B8" s="42">
        <v>513</v>
      </c>
      <c r="C8" s="19" t="s">
        <v>21</v>
      </c>
      <c r="D8" s="43">
        <v>398032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398032</v>
      </c>
      <c r="O8" s="44">
        <f t="shared" si="1"/>
        <v>104.63512092534175</v>
      </c>
      <c r="P8" s="9"/>
    </row>
    <row r="9" spans="1:133">
      <c r="A9" s="12"/>
      <c r="B9" s="42">
        <v>514</v>
      </c>
      <c r="C9" s="19" t="s">
        <v>22</v>
      </c>
      <c r="D9" s="43">
        <v>66276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66276</v>
      </c>
      <c r="O9" s="44">
        <f t="shared" si="1"/>
        <v>17.422712933753942</v>
      </c>
      <c r="P9" s="9"/>
    </row>
    <row r="10" spans="1:133">
      <c r="A10" s="12"/>
      <c r="B10" s="42">
        <v>515</v>
      </c>
      <c r="C10" s="19" t="s">
        <v>23</v>
      </c>
      <c r="D10" s="43">
        <v>22754</v>
      </c>
      <c r="E10" s="43">
        <v>365065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387819</v>
      </c>
      <c r="O10" s="44">
        <f t="shared" si="1"/>
        <v>101.95031545741325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165275</v>
      </c>
      <c r="L11" s="43">
        <v>0</v>
      </c>
      <c r="M11" s="43">
        <v>0</v>
      </c>
      <c r="N11" s="43">
        <f t="shared" si="2"/>
        <v>165275</v>
      </c>
      <c r="O11" s="44">
        <f t="shared" si="1"/>
        <v>43.447686645636175</v>
      </c>
      <c r="P11" s="9"/>
    </row>
    <row r="12" spans="1:133">
      <c r="A12" s="12"/>
      <c r="B12" s="42">
        <v>519</v>
      </c>
      <c r="C12" s="19" t="s">
        <v>25</v>
      </c>
      <c r="D12" s="43">
        <v>0</v>
      </c>
      <c r="E12" s="43">
        <v>445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445</v>
      </c>
      <c r="O12" s="44">
        <f t="shared" si="1"/>
        <v>0.11698212407991587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3246507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3246507</v>
      </c>
      <c r="O13" s="41">
        <f t="shared" si="1"/>
        <v>853.44558359621453</v>
      </c>
      <c r="P13" s="10"/>
    </row>
    <row r="14" spans="1:133">
      <c r="A14" s="12"/>
      <c r="B14" s="42">
        <v>521</v>
      </c>
      <c r="C14" s="19" t="s">
        <v>27</v>
      </c>
      <c r="D14" s="43">
        <v>3246507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3246507</v>
      </c>
      <c r="O14" s="44">
        <f t="shared" si="1"/>
        <v>853.44558359621453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2035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2035</v>
      </c>
      <c r="O15" s="41">
        <f t="shared" si="1"/>
        <v>0.53496319663512093</v>
      </c>
      <c r="P15" s="10"/>
    </row>
    <row r="16" spans="1:133">
      <c r="A16" s="12"/>
      <c r="B16" s="42">
        <v>539</v>
      </c>
      <c r="C16" s="19" t="s">
        <v>29</v>
      </c>
      <c r="D16" s="43">
        <v>2035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2035</v>
      </c>
      <c r="O16" s="44">
        <f t="shared" si="1"/>
        <v>0.53496319663512093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92627</v>
      </c>
      <c r="E17" s="29">
        <f t="shared" si="6"/>
        <v>55450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4"/>
        <v>148077</v>
      </c>
      <c r="O17" s="41">
        <f t="shared" si="1"/>
        <v>38.926656151419557</v>
      </c>
      <c r="P17" s="10"/>
    </row>
    <row r="18" spans="1:119">
      <c r="A18" s="12"/>
      <c r="B18" s="42">
        <v>541</v>
      </c>
      <c r="C18" s="19" t="s">
        <v>31</v>
      </c>
      <c r="D18" s="43">
        <v>92627</v>
      </c>
      <c r="E18" s="43">
        <v>55450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148077</v>
      </c>
      <c r="O18" s="44">
        <f t="shared" si="1"/>
        <v>38.926656151419557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8398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4"/>
        <v>8398</v>
      </c>
      <c r="O19" s="41">
        <f t="shared" si="1"/>
        <v>2.2076761303890642</v>
      </c>
      <c r="P19" s="10"/>
    </row>
    <row r="20" spans="1:119">
      <c r="A20" s="12"/>
      <c r="B20" s="42">
        <v>569</v>
      </c>
      <c r="C20" s="19" t="s">
        <v>33</v>
      </c>
      <c r="D20" s="43">
        <v>8398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8398</v>
      </c>
      <c r="O20" s="44">
        <f t="shared" si="1"/>
        <v>2.2076761303890642</v>
      </c>
      <c r="P20" s="9"/>
    </row>
    <row r="21" spans="1:119" ht="15.75">
      <c r="A21" s="26" t="s">
        <v>34</v>
      </c>
      <c r="B21" s="27"/>
      <c r="C21" s="28"/>
      <c r="D21" s="29">
        <f t="shared" ref="D21:M21" si="8">SUM(D22:D23)</f>
        <v>8941</v>
      </c>
      <c r="E21" s="29">
        <f t="shared" si="8"/>
        <v>373993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4"/>
        <v>382934</v>
      </c>
      <c r="O21" s="41">
        <f t="shared" si="1"/>
        <v>100.66614090431125</v>
      </c>
      <c r="P21" s="9"/>
    </row>
    <row r="22" spans="1:119">
      <c r="A22" s="12"/>
      <c r="B22" s="42">
        <v>575</v>
      </c>
      <c r="C22" s="19" t="s">
        <v>35</v>
      </c>
      <c r="D22" s="43">
        <v>8941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8941</v>
      </c>
      <c r="O22" s="44">
        <f t="shared" si="1"/>
        <v>2.3504206098843321</v>
      </c>
      <c r="P22" s="9"/>
    </row>
    <row r="23" spans="1:119">
      <c r="A23" s="12"/>
      <c r="B23" s="42">
        <v>579</v>
      </c>
      <c r="C23" s="19" t="s">
        <v>36</v>
      </c>
      <c r="D23" s="43">
        <v>0</v>
      </c>
      <c r="E23" s="43">
        <v>373993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373993</v>
      </c>
      <c r="O23" s="44">
        <f t="shared" si="1"/>
        <v>98.315720294426924</v>
      </c>
      <c r="P23" s="9"/>
    </row>
    <row r="24" spans="1:119" ht="15.75">
      <c r="A24" s="26" t="s">
        <v>38</v>
      </c>
      <c r="B24" s="27"/>
      <c r="C24" s="28"/>
      <c r="D24" s="29">
        <f t="shared" ref="D24:M24" si="9">SUM(D25:D25)</f>
        <v>180347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4"/>
        <v>180347</v>
      </c>
      <c r="O24" s="41">
        <f t="shared" si="1"/>
        <v>47.409831756046266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180347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180347</v>
      </c>
      <c r="O25" s="44">
        <f t="shared" si="1"/>
        <v>47.409831756046266</v>
      </c>
      <c r="P25" s="9"/>
    </row>
    <row r="26" spans="1:119" ht="16.5" thickBot="1">
      <c r="A26" s="13" t="s">
        <v>10</v>
      </c>
      <c r="B26" s="21"/>
      <c r="C26" s="20"/>
      <c r="D26" s="14">
        <f>SUM(D5,D13,D15,D17,D19,D21,D24)</f>
        <v>4194811</v>
      </c>
      <c r="E26" s="14">
        <f t="shared" ref="E26:M26" si="10">SUM(E5,E13,E15,E17,E19,E21,E24)</f>
        <v>794953</v>
      </c>
      <c r="F26" s="14">
        <f t="shared" si="10"/>
        <v>0</v>
      </c>
      <c r="G26" s="14">
        <f t="shared" si="10"/>
        <v>0</v>
      </c>
      <c r="H26" s="14">
        <f t="shared" si="10"/>
        <v>0</v>
      </c>
      <c r="I26" s="14">
        <f t="shared" si="10"/>
        <v>0</v>
      </c>
      <c r="J26" s="14">
        <f t="shared" si="10"/>
        <v>0</v>
      </c>
      <c r="K26" s="14">
        <f t="shared" si="10"/>
        <v>165275</v>
      </c>
      <c r="L26" s="14">
        <f t="shared" si="10"/>
        <v>0</v>
      </c>
      <c r="M26" s="14">
        <f t="shared" si="10"/>
        <v>0</v>
      </c>
      <c r="N26" s="14">
        <f t="shared" si="4"/>
        <v>5155039</v>
      </c>
      <c r="O26" s="35">
        <f t="shared" si="1"/>
        <v>1355.1627234490011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39</v>
      </c>
      <c r="M28" s="90"/>
      <c r="N28" s="90"/>
      <c r="O28" s="39">
        <v>3804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902656</v>
      </c>
      <c r="E5" s="24">
        <f t="shared" si="0"/>
        <v>564889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188198</v>
      </c>
      <c r="L5" s="24">
        <f t="shared" si="0"/>
        <v>0</v>
      </c>
      <c r="M5" s="24">
        <f t="shared" si="0"/>
        <v>0</v>
      </c>
      <c r="N5" s="25">
        <f>SUM(D5:M5)</f>
        <v>1655743</v>
      </c>
      <c r="O5" s="30">
        <f t="shared" ref="O5:O27" si="1">(N5/O$29)</f>
        <v>432.4217811439018</v>
      </c>
      <c r="P5" s="6"/>
    </row>
    <row r="6" spans="1:133">
      <c r="A6" s="12"/>
      <c r="B6" s="42">
        <v>511</v>
      </c>
      <c r="C6" s="19" t="s">
        <v>19</v>
      </c>
      <c r="D6" s="43">
        <v>27731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27731</v>
      </c>
      <c r="O6" s="44">
        <f t="shared" si="1"/>
        <v>7.2423609297466705</v>
      </c>
      <c r="P6" s="9"/>
    </row>
    <row r="7" spans="1:133">
      <c r="A7" s="12"/>
      <c r="B7" s="42">
        <v>512</v>
      </c>
      <c r="C7" s="19" t="s">
        <v>20</v>
      </c>
      <c r="D7" s="43">
        <v>129893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129893</v>
      </c>
      <c r="O7" s="44">
        <f t="shared" si="1"/>
        <v>33.923478715069209</v>
      </c>
      <c r="P7" s="9"/>
    </row>
    <row r="8" spans="1:133">
      <c r="A8" s="12"/>
      <c r="B8" s="42">
        <v>513</v>
      </c>
      <c r="C8" s="19" t="s">
        <v>21</v>
      </c>
      <c r="D8" s="43">
        <v>661056</v>
      </c>
      <c r="E8" s="43">
        <v>561512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1222568</v>
      </c>
      <c r="O8" s="44">
        <f t="shared" si="1"/>
        <v>319.29172107599896</v>
      </c>
      <c r="P8" s="9"/>
    </row>
    <row r="9" spans="1:133">
      <c r="A9" s="12"/>
      <c r="B9" s="42">
        <v>514</v>
      </c>
      <c r="C9" s="19" t="s">
        <v>22</v>
      </c>
      <c r="D9" s="43">
        <v>52542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52542</v>
      </c>
      <c r="O9" s="44">
        <f t="shared" si="1"/>
        <v>13.722120658135283</v>
      </c>
      <c r="P9" s="9"/>
    </row>
    <row r="10" spans="1:133">
      <c r="A10" s="12"/>
      <c r="B10" s="42">
        <v>515</v>
      </c>
      <c r="C10" s="19" t="s">
        <v>23</v>
      </c>
      <c r="D10" s="43">
        <v>31434</v>
      </c>
      <c r="E10" s="43">
        <v>1944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33378</v>
      </c>
      <c r="O10" s="44">
        <f t="shared" si="1"/>
        <v>8.7171585270305556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188198</v>
      </c>
      <c r="L11" s="43">
        <v>0</v>
      </c>
      <c r="M11" s="43">
        <v>0</v>
      </c>
      <c r="N11" s="43">
        <f t="shared" si="2"/>
        <v>188198</v>
      </c>
      <c r="O11" s="44">
        <f t="shared" si="1"/>
        <v>49.150692086706712</v>
      </c>
      <c r="P11" s="9"/>
    </row>
    <row r="12" spans="1:133">
      <c r="A12" s="12"/>
      <c r="B12" s="42">
        <v>519</v>
      </c>
      <c r="C12" s="19" t="s">
        <v>25</v>
      </c>
      <c r="D12" s="43">
        <v>0</v>
      </c>
      <c r="E12" s="43">
        <v>1433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1433</v>
      </c>
      <c r="O12" s="44">
        <f t="shared" si="1"/>
        <v>0.37424915121441632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4051794</v>
      </c>
      <c r="E13" s="29">
        <f t="shared" si="3"/>
        <v>313286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4365080</v>
      </c>
      <c r="O13" s="41">
        <f t="shared" si="1"/>
        <v>1140.0052232958997</v>
      </c>
      <c r="P13" s="10"/>
    </row>
    <row r="14" spans="1:133">
      <c r="A14" s="12"/>
      <c r="B14" s="42">
        <v>521</v>
      </c>
      <c r="C14" s="19" t="s">
        <v>27</v>
      </c>
      <c r="D14" s="43">
        <v>4008462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4008462</v>
      </c>
      <c r="O14" s="44">
        <f t="shared" si="1"/>
        <v>1046.8691564377123</v>
      </c>
      <c r="P14" s="9"/>
    </row>
    <row r="15" spans="1:133">
      <c r="A15" s="12"/>
      <c r="B15" s="42">
        <v>522</v>
      </c>
      <c r="C15" s="19" t="s">
        <v>50</v>
      </c>
      <c r="D15" s="43">
        <v>43332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43332</v>
      </c>
      <c r="O15" s="44">
        <f t="shared" si="1"/>
        <v>11.316792896317576</v>
      </c>
      <c r="P15" s="9"/>
    </row>
    <row r="16" spans="1:133">
      <c r="A16" s="12"/>
      <c r="B16" s="42">
        <v>524</v>
      </c>
      <c r="C16" s="19" t="s">
        <v>51</v>
      </c>
      <c r="D16" s="43">
        <v>0</v>
      </c>
      <c r="E16" s="43">
        <v>313286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313286</v>
      </c>
      <c r="O16" s="44">
        <f t="shared" si="1"/>
        <v>81.819273961869939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16543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16543</v>
      </c>
      <c r="O17" s="41">
        <f t="shared" si="1"/>
        <v>4.3204492034473754</v>
      </c>
      <c r="P17" s="10"/>
    </row>
    <row r="18" spans="1:119">
      <c r="A18" s="12"/>
      <c r="B18" s="42">
        <v>539</v>
      </c>
      <c r="C18" s="19" t="s">
        <v>29</v>
      </c>
      <c r="D18" s="43">
        <v>16543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16543</v>
      </c>
      <c r="O18" s="44">
        <f t="shared" si="1"/>
        <v>4.3204492034473754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85324</v>
      </c>
      <c r="E19" s="29">
        <f t="shared" si="6"/>
        <v>6718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92042</v>
      </c>
      <c r="O19" s="41">
        <f t="shared" si="1"/>
        <v>24.038130060067903</v>
      </c>
      <c r="P19" s="10"/>
    </row>
    <row r="20" spans="1:119">
      <c r="A20" s="12"/>
      <c r="B20" s="42">
        <v>541</v>
      </c>
      <c r="C20" s="19" t="s">
        <v>31</v>
      </c>
      <c r="D20" s="43">
        <v>85324</v>
      </c>
      <c r="E20" s="43">
        <v>6718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92042</v>
      </c>
      <c r="O20" s="44">
        <f t="shared" si="1"/>
        <v>24.038130060067903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5202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5202</v>
      </c>
      <c r="O21" s="41">
        <f t="shared" si="1"/>
        <v>1.3585792635152782</v>
      </c>
      <c r="P21" s="10"/>
    </row>
    <row r="22" spans="1:119">
      <c r="A22" s="12"/>
      <c r="B22" s="42">
        <v>569</v>
      </c>
      <c r="C22" s="19" t="s">
        <v>33</v>
      </c>
      <c r="D22" s="43">
        <v>5202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5202</v>
      </c>
      <c r="O22" s="44">
        <f t="shared" si="1"/>
        <v>1.3585792635152782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SUM(D24:D24)</f>
        <v>17875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17875</v>
      </c>
      <c r="O23" s="41">
        <f t="shared" si="1"/>
        <v>4.668320710368242</v>
      </c>
      <c r="P23" s="9"/>
    </row>
    <row r="24" spans="1:119">
      <c r="A24" s="12"/>
      <c r="B24" s="42">
        <v>575</v>
      </c>
      <c r="C24" s="19" t="s">
        <v>35</v>
      </c>
      <c r="D24" s="43">
        <v>17875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17875</v>
      </c>
      <c r="O24" s="44">
        <f t="shared" si="1"/>
        <v>4.668320710368242</v>
      </c>
      <c r="P24" s="9"/>
    </row>
    <row r="25" spans="1:119" ht="15.75">
      <c r="A25" s="26" t="s">
        <v>38</v>
      </c>
      <c r="B25" s="27"/>
      <c r="C25" s="28"/>
      <c r="D25" s="29">
        <f t="shared" ref="D25:M25" si="9">SUM(D26:D26)</f>
        <v>78000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78000</v>
      </c>
      <c r="O25" s="41">
        <f t="shared" si="1"/>
        <v>20.370854008879604</v>
      </c>
      <c r="P25" s="9"/>
    </row>
    <row r="26" spans="1:119" ht="15.75" thickBot="1">
      <c r="A26" s="12"/>
      <c r="B26" s="42">
        <v>581</v>
      </c>
      <c r="C26" s="19" t="s">
        <v>37</v>
      </c>
      <c r="D26" s="43">
        <v>78000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78000</v>
      </c>
      <c r="O26" s="44">
        <f t="shared" si="1"/>
        <v>20.370854008879604</v>
      </c>
      <c r="P26" s="9"/>
    </row>
    <row r="27" spans="1:119" ht="16.5" thickBot="1">
      <c r="A27" s="13" t="s">
        <v>10</v>
      </c>
      <c r="B27" s="21"/>
      <c r="C27" s="20"/>
      <c r="D27" s="14">
        <f>SUM(D5,D13,D17,D19,D21,D23,D25)</f>
        <v>5157394</v>
      </c>
      <c r="E27" s="14">
        <f t="shared" ref="E27:M27" si="10">SUM(E5,E13,E17,E19,E21,E23,E25)</f>
        <v>884893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0</v>
      </c>
      <c r="J27" s="14">
        <f t="shared" si="10"/>
        <v>0</v>
      </c>
      <c r="K27" s="14">
        <f t="shared" si="10"/>
        <v>188198</v>
      </c>
      <c r="L27" s="14">
        <f t="shared" si="10"/>
        <v>0</v>
      </c>
      <c r="M27" s="14">
        <f t="shared" si="10"/>
        <v>0</v>
      </c>
      <c r="N27" s="14">
        <f t="shared" si="4"/>
        <v>6230485</v>
      </c>
      <c r="O27" s="35">
        <f t="shared" si="1"/>
        <v>1627.18333768608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52</v>
      </c>
      <c r="M29" s="90"/>
      <c r="N29" s="90"/>
      <c r="O29" s="39">
        <v>3829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1117350</v>
      </c>
      <c r="E5" s="24">
        <f t="shared" si="0"/>
        <v>2941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91839</v>
      </c>
      <c r="L5" s="24">
        <f t="shared" si="0"/>
        <v>0</v>
      </c>
      <c r="M5" s="24">
        <f t="shared" si="0"/>
        <v>0</v>
      </c>
      <c r="N5" s="25">
        <f t="shared" ref="N5:N24" si="1">SUM(D5:M5)</f>
        <v>1212130</v>
      </c>
      <c r="O5" s="30">
        <f t="shared" ref="O5:O24" si="2">(N5/O$26)</f>
        <v>329.92106695699511</v>
      </c>
      <c r="P5" s="6"/>
    </row>
    <row r="6" spans="1:133">
      <c r="A6" s="12"/>
      <c r="B6" s="42">
        <v>511</v>
      </c>
      <c r="C6" s="19" t="s">
        <v>19</v>
      </c>
      <c r="D6" s="43">
        <v>133492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133492</v>
      </c>
      <c r="O6" s="44">
        <f t="shared" si="2"/>
        <v>36.334240609689715</v>
      </c>
      <c r="P6" s="9"/>
    </row>
    <row r="7" spans="1:133">
      <c r="A7" s="12"/>
      <c r="B7" s="42">
        <v>512</v>
      </c>
      <c r="C7" s="19" t="s">
        <v>20</v>
      </c>
      <c r="D7" s="43">
        <v>207068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207068</v>
      </c>
      <c r="O7" s="44">
        <f t="shared" si="2"/>
        <v>56.360370168753406</v>
      </c>
      <c r="P7" s="9"/>
    </row>
    <row r="8" spans="1:133">
      <c r="A8" s="12"/>
      <c r="B8" s="42">
        <v>513</v>
      </c>
      <c r="C8" s="19" t="s">
        <v>21</v>
      </c>
      <c r="D8" s="43">
        <v>686868</v>
      </c>
      <c r="E8" s="43">
        <v>367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687235</v>
      </c>
      <c r="O8" s="44">
        <f t="shared" si="2"/>
        <v>187.05362003266194</v>
      </c>
      <c r="P8" s="9"/>
    </row>
    <row r="9" spans="1:133">
      <c r="A9" s="12"/>
      <c r="B9" s="42">
        <v>514</v>
      </c>
      <c r="C9" s="19" t="s">
        <v>22</v>
      </c>
      <c r="D9" s="43">
        <v>79969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79969</v>
      </c>
      <c r="O9" s="44">
        <f t="shared" si="2"/>
        <v>21.766194882961351</v>
      </c>
      <c r="P9" s="9"/>
    </row>
    <row r="10" spans="1:133">
      <c r="A10" s="12"/>
      <c r="B10" s="42">
        <v>515</v>
      </c>
      <c r="C10" s="19" t="s">
        <v>23</v>
      </c>
      <c r="D10" s="43">
        <v>9953</v>
      </c>
      <c r="E10" s="43">
        <v>2574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12527</v>
      </c>
      <c r="O10" s="44">
        <f t="shared" si="2"/>
        <v>3.4096352749047361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91839</v>
      </c>
      <c r="L11" s="43">
        <v>0</v>
      </c>
      <c r="M11" s="43">
        <v>0</v>
      </c>
      <c r="N11" s="43">
        <f t="shared" si="1"/>
        <v>91839</v>
      </c>
      <c r="O11" s="44">
        <f t="shared" si="2"/>
        <v>24.99700598802395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3617481</v>
      </c>
      <c r="E12" s="29">
        <f t="shared" si="3"/>
        <v>535365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4152846</v>
      </c>
      <c r="O12" s="41">
        <f t="shared" si="2"/>
        <v>1130.3336962438759</v>
      </c>
      <c r="P12" s="10"/>
    </row>
    <row r="13" spans="1:133">
      <c r="A13" s="12"/>
      <c r="B13" s="42">
        <v>521</v>
      </c>
      <c r="C13" s="19" t="s">
        <v>27</v>
      </c>
      <c r="D13" s="43">
        <v>3394377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3394377</v>
      </c>
      <c r="O13" s="44">
        <f t="shared" si="2"/>
        <v>923.89139902014153</v>
      </c>
      <c r="P13" s="9"/>
    </row>
    <row r="14" spans="1:133">
      <c r="A14" s="12"/>
      <c r="B14" s="42">
        <v>522</v>
      </c>
      <c r="C14" s="19" t="s">
        <v>50</v>
      </c>
      <c r="D14" s="43">
        <v>223104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223104</v>
      </c>
      <c r="O14" s="44">
        <f t="shared" si="2"/>
        <v>60.725095264017419</v>
      </c>
      <c r="P14" s="9"/>
    </row>
    <row r="15" spans="1:133">
      <c r="A15" s="12"/>
      <c r="B15" s="42">
        <v>524</v>
      </c>
      <c r="C15" s="19" t="s">
        <v>51</v>
      </c>
      <c r="D15" s="43">
        <v>0</v>
      </c>
      <c r="E15" s="43">
        <v>535365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535365</v>
      </c>
      <c r="O15" s="44">
        <f t="shared" si="2"/>
        <v>145.71720195971693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123886</v>
      </c>
      <c r="E16" s="29">
        <f t="shared" si="4"/>
        <v>39595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163481</v>
      </c>
      <c r="O16" s="41">
        <f t="shared" si="2"/>
        <v>44.496733805117039</v>
      </c>
      <c r="P16" s="10"/>
    </row>
    <row r="17" spans="1:119">
      <c r="A17" s="12"/>
      <c r="B17" s="42">
        <v>541</v>
      </c>
      <c r="C17" s="19" t="s">
        <v>31</v>
      </c>
      <c r="D17" s="43">
        <v>123886</v>
      </c>
      <c r="E17" s="43">
        <v>39595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163481</v>
      </c>
      <c r="O17" s="44">
        <f t="shared" si="2"/>
        <v>44.496733805117039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5968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5968</v>
      </c>
      <c r="O18" s="41">
        <f t="shared" si="2"/>
        <v>1.6243875884594448</v>
      </c>
      <c r="P18" s="10"/>
    </row>
    <row r="19" spans="1:119">
      <c r="A19" s="12"/>
      <c r="B19" s="42">
        <v>569</v>
      </c>
      <c r="C19" s="19" t="s">
        <v>33</v>
      </c>
      <c r="D19" s="43">
        <v>5968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5968</v>
      </c>
      <c r="O19" s="44">
        <f t="shared" si="2"/>
        <v>1.6243875884594448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122062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122062</v>
      </c>
      <c r="O20" s="41">
        <f t="shared" si="2"/>
        <v>33.223189983669023</v>
      </c>
      <c r="P20" s="9"/>
    </row>
    <row r="21" spans="1:119">
      <c r="A21" s="12"/>
      <c r="B21" s="42">
        <v>575</v>
      </c>
      <c r="C21" s="19" t="s">
        <v>35</v>
      </c>
      <c r="D21" s="43">
        <v>122062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122062</v>
      </c>
      <c r="O21" s="44">
        <f t="shared" si="2"/>
        <v>33.223189983669023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SUM(D23:D23)</f>
        <v>0</v>
      </c>
      <c r="E22" s="29">
        <f t="shared" si="7"/>
        <v>38080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38080</v>
      </c>
      <c r="O22" s="41">
        <f t="shared" si="2"/>
        <v>10.364725095264017</v>
      </c>
      <c r="P22" s="9"/>
    </row>
    <row r="23" spans="1:119" ht="15.75" thickBot="1">
      <c r="A23" s="12"/>
      <c r="B23" s="42">
        <v>581</v>
      </c>
      <c r="C23" s="19" t="s">
        <v>37</v>
      </c>
      <c r="D23" s="43">
        <v>0</v>
      </c>
      <c r="E23" s="43">
        <v>38080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38080</v>
      </c>
      <c r="O23" s="44">
        <f t="shared" si="2"/>
        <v>10.364725095264017</v>
      </c>
      <c r="P23" s="9"/>
    </row>
    <row r="24" spans="1:119" ht="16.5" thickBot="1">
      <c r="A24" s="13" t="s">
        <v>10</v>
      </c>
      <c r="B24" s="21"/>
      <c r="C24" s="20"/>
      <c r="D24" s="14">
        <f>SUM(D5,D12,D16,D18,D20,D22)</f>
        <v>4986747</v>
      </c>
      <c r="E24" s="14">
        <f t="shared" ref="E24:M24" si="8">SUM(E5,E12,E16,E18,E20,E22)</f>
        <v>615981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91839</v>
      </c>
      <c r="L24" s="14">
        <f t="shared" si="8"/>
        <v>0</v>
      </c>
      <c r="M24" s="14">
        <f t="shared" si="8"/>
        <v>0</v>
      </c>
      <c r="N24" s="14">
        <f t="shared" si="1"/>
        <v>5694567</v>
      </c>
      <c r="O24" s="35">
        <f t="shared" si="2"/>
        <v>1549.9637996733804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62</v>
      </c>
      <c r="M26" s="90"/>
      <c r="N26" s="90"/>
      <c r="O26" s="39">
        <v>3674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2482347</v>
      </c>
      <c r="E5" s="24">
        <f t="shared" si="0"/>
        <v>149390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1741896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4373633</v>
      </c>
      <c r="P5" s="30">
        <f t="shared" ref="P5:P22" si="1">(O5/P$24)</f>
        <v>986.16302142051859</v>
      </c>
      <c r="Q5" s="6"/>
    </row>
    <row r="6" spans="1:134">
      <c r="A6" s="12"/>
      <c r="B6" s="42">
        <v>511</v>
      </c>
      <c r="C6" s="19" t="s">
        <v>19</v>
      </c>
      <c r="D6" s="43">
        <v>70994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70994</v>
      </c>
      <c r="P6" s="44">
        <f t="shared" si="1"/>
        <v>16.007666290868094</v>
      </c>
      <c r="Q6" s="9"/>
    </row>
    <row r="7" spans="1:134">
      <c r="A7" s="12"/>
      <c r="B7" s="42">
        <v>512</v>
      </c>
      <c r="C7" s="19" t="s">
        <v>20</v>
      </c>
      <c r="D7" s="43">
        <v>190746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190746</v>
      </c>
      <c r="P7" s="44">
        <f t="shared" si="1"/>
        <v>43.00924464487035</v>
      </c>
      <c r="Q7" s="9"/>
    </row>
    <row r="8" spans="1:134">
      <c r="A8" s="12"/>
      <c r="B8" s="42">
        <v>513</v>
      </c>
      <c r="C8" s="19" t="s">
        <v>21</v>
      </c>
      <c r="D8" s="43">
        <v>980559</v>
      </c>
      <c r="E8" s="43">
        <v>149390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1129949</v>
      </c>
      <c r="P8" s="44">
        <f t="shared" si="1"/>
        <v>254.77993235625704</v>
      </c>
      <c r="Q8" s="9"/>
    </row>
    <row r="9" spans="1:134">
      <c r="A9" s="12"/>
      <c r="B9" s="42">
        <v>514</v>
      </c>
      <c r="C9" s="19" t="s">
        <v>22</v>
      </c>
      <c r="D9" s="43">
        <v>762937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762937</v>
      </c>
      <c r="P9" s="44">
        <f t="shared" si="1"/>
        <v>172.02638105975197</v>
      </c>
      <c r="Q9" s="9"/>
    </row>
    <row r="10" spans="1:134">
      <c r="A10" s="12"/>
      <c r="B10" s="42">
        <v>515</v>
      </c>
      <c r="C10" s="19" t="s">
        <v>23</v>
      </c>
      <c r="D10" s="43">
        <v>13650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13650</v>
      </c>
      <c r="P10" s="44">
        <f t="shared" si="1"/>
        <v>3.0777903043968431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1741896</v>
      </c>
      <c r="L11" s="43">
        <v>0</v>
      </c>
      <c r="M11" s="43">
        <v>0</v>
      </c>
      <c r="N11" s="43">
        <v>0</v>
      </c>
      <c r="O11" s="43">
        <f t="shared" si="2"/>
        <v>1741896</v>
      </c>
      <c r="P11" s="44">
        <f t="shared" si="1"/>
        <v>392.76121758737315</v>
      </c>
      <c r="Q11" s="9"/>
    </row>
    <row r="12" spans="1:134">
      <c r="A12" s="12"/>
      <c r="B12" s="42">
        <v>519</v>
      </c>
      <c r="C12" s="19" t="s">
        <v>25</v>
      </c>
      <c r="D12" s="43">
        <v>463461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463461</v>
      </c>
      <c r="P12" s="44">
        <f t="shared" si="1"/>
        <v>104.50078917700112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4394796</v>
      </c>
      <c r="E13" s="29">
        <f t="shared" si="3"/>
        <v>684485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5079281</v>
      </c>
      <c r="P13" s="41">
        <f t="shared" si="1"/>
        <v>1145.2719278466741</v>
      </c>
      <c r="Q13" s="10"/>
    </row>
    <row r="14" spans="1:134">
      <c r="A14" s="12"/>
      <c r="B14" s="42">
        <v>524</v>
      </c>
      <c r="C14" s="19" t="s">
        <v>51</v>
      </c>
      <c r="D14" s="43">
        <v>0</v>
      </c>
      <c r="E14" s="43">
        <v>666846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666846</v>
      </c>
      <c r="P14" s="44">
        <f t="shared" si="1"/>
        <v>150.35986471251408</v>
      </c>
      <c r="Q14" s="9"/>
    </row>
    <row r="15" spans="1:134">
      <c r="A15" s="12"/>
      <c r="B15" s="42">
        <v>529</v>
      </c>
      <c r="C15" s="19" t="s">
        <v>47</v>
      </c>
      <c r="D15" s="43">
        <v>4394796</v>
      </c>
      <c r="E15" s="43">
        <v>17639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4412435</v>
      </c>
      <c r="P15" s="44">
        <f t="shared" si="1"/>
        <v>994.91206313416012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SUM(D17:D17)</f>
        <v>5818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5818</v>
      </c>
      <c r="P16" s="41">
        <f t="shared" si="1"/>
        <v>1.3118376550169109</v>
      </c>
      <c r="Q16" s="10"/>
    </row>
    <row r="17" spans="1:120">
      <c r="A17" s="12"/>
      <c r="B17" s="42">
        <v>539</v>
      </c>
      <c r="C17" s="19" t="s">
        <v>29</v>
      </c>
      <c r="D17" s="43">
        <v>5818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1" si="6">SUM(D17:N17)</f>
        <v>5818</v>
      </c>
      <c r="P17" s="44">
        <f t="shared" si="1"/>
        <v>1.3118376550169109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SUM(D19:D19)</f>
        <v>0</v>
      </c>
      <c r="E18" s="29">
        <f t="shared" si="7"/>
        <v>869701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869701</v>
      </c>
      <c r="P18" s="41">
        <f t="shared" si="1"/>
        <v>196.09943630214204</v>
      </c>
      <c r="Q18" s="10"/>
    </row>
    <row r="19" spans="1:120">
      <c r="A19" s="12"/>
      <c r="B19" s="42">
        <v>541</v>
      </c>
      <c r="C19" s="19" t="s">
        <v>31</v>
      </c>
      <c r="D19" s="43">
        <v>0</v>
      </c>
      <c r="E19" s="43">
        <v>869701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869701</v>
      </c>
      <c r="P19" s="44">
        <f t="shared" si="1"/>
        <v>196.09943630214204</v>
      </c>
      <c r="Q19" s="9"/>
    </row>
    <row r="20" spans="1:120" ht="15.75">
      <c r="A20" s="26" t="s">
        <v>34</v>
      </c>
      <c r="B20" s="27"/>
      <c r="C20" s="28"/>
      <c r="D20" s="29">
        <f t="shared" ref="D20:N20" si="8">SUM(D21:D21)</f>
        <v>23065</v>
      </c>
      <c r="E20" s="29">
        <f t="shared" si="8"/>
        <v>36347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59412</v>
      </c>
      <c r="P20" s="41">
        <f t="shared" si="1"/>
        <v>13.396166854565953</v>
      </c>
      <c r="Q20" s="9"/>
    </row>
    <row r="21" spans="1:120" ht="15.75" thickBot="1">
      <c r="A21" s="12"/>
      <c r="B21" s="42">
        <v>575</v>
      </c>
      <c r="C21" s="19" t="s">
        <v>35</v>
      </c>
      <c r="D21" s="43">
        <v>23065</v>
      </c>
      <c r="E21" s="43">
        <v>36347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59412</v>
      </c>
      <c r="P21" s="44">
        <f t="shared" si="1"/>
        <v>13.396166854565953</v>
      </c>
      <c r="Q21" s="9"/>
    </row>
    <row r="22" spans="1:120" ht="16.5" thickBot="1">
      <c r="A22" s="13" t="s">
        <v>10</v>
      </c>
      <c r="B22" s="21"/>
      <c r="C22" s="20"/>
      <c r="D22" s="14">
        <f>SUM(D5,D13,D16,D18,D20)</f>
        <v>6906026</v>
      </c>
      <c r="E22" s="14">
        <f t="shared" ref="E22:N22" si="9">SUM(E5,E13,E16,E18,E20)</f>
        <v>1739923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1741896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>SUM(D22:N22)</f>
        <v>10387845</v>
      </c>
      <c r="P22" s="35">
        <f t="shared" si="1"/>
        <v>2342.2423900789177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84</v>
      </c>
      <c r="N24" s="90"/>
      <c r="O24" s="90"/>
      <c r="P24" s="39">
        <v>4435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2134576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2292452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4427028</v>
      </c>
      <c r="P5" s="30">
        <f t="shared" ref="P5:P24" si="1">(O5/P$26)</f>
        <v>1038.233583489681</v>
      </c>
      <c r="Q5" s="6"/>
    </row>
    <row r="6" spans="1:134">
      <c r="A6" s="12"/>
      <c r="B6" s="42">
        <v>511</v>
      </c>
      <c r="C6" s="19" t="s">
        <v>19</v>
      </c>
      <c r="D6" s="43">
        <v>8263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8263</v>
      </c>
      <c r="P6" s="44">
        <f t="shared" si="1"/>
        <v>1.9378517823639776</v>
      </c>
      <c r="Q6" s="9"/>
    </row>
    <row r="7" spans="1:134">
      <c r="A7" s="12"/>
      <c r="B7" s="42">
        <v>512</v>
      </c>
      <c r="C7" s="19" t="s">
        <v>20</v>
      </c>
      <c r="D7" s="43">
        <v>169397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169397</v>
      </c>
      <c r="P7" s="44">
        <f t="shared" si="1"/>
        <v>39.727251407129458</v>
      </c>
      <c r="Q7" s="9"/>
    </row>
    <row r="8" spans="1:134">
      <c r="A8" s="12"/>
      <c r="B8" s="42">
        <v>513</v>
      </c>
      <c r="C8" s="19" t="s">
        <v>21</v>
      </c>
      <c r="D8" s="43">
        <v>1375830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1375830</v>
      </c>
      <c r="P8" s="44">
        <f t="shared" si="1"/>
        <v>322.66181988742966</v>
      </c>
      <c r="Q8" s="9"/>
    </row>
    <row r="9" spans="1:134">
      <c r="A9" s="12"/>
      <c r="B9" s="42">
        <v>514</v>
      </c>
      <c r="C9" s="19" t="s">
        <v>22</v>
      </c>
      <c r="D9" s="43">
        <v>141861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141861</v>
      </c>
      <c r="P9" s="44">
        <f t="shared" si="1"/>
        <v>33.269465290806757</v>
      </c>
      <c r="Q9" s="9"/>
    </row>
    <row r="10" spans="1:134">
      <c r="A10" s="12"/>
      <c r="B10" s="42">
        <v>515</v>
      </c>
      <c r="C10" s="19" t="s">
        <v>23</v>
      </c>
      <c r="D10" s="43">
        <v>16020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16020</v>
      </c>
      <c r="P10" s="44">
        <f t="shared" si="1"/>
        <v>3.7570356472795496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2292452</v>
      </c>
      <c r="L11" s="43">
        <v>0</v>
      </c>
      <c r="M11" s="43">
        <v>0</v>
      </c>
      <c r="N11" s="43">
        <v>0</v>
      </c>
      <c r="O11" s="43">
        <f t="shared" si="2"/>
        <v>2292452</v>
      </c>
      <c r="P11" s="44">
        <f t="shared" si="1"/>
        <v>537.62945590994366</v>
      </c>
      <c r="Q11" s="9"/>
    </row>
    <row r="12" spans="1:134">
      <c r="A12" s="12"/>
      <c r="B12" s="42">
        <v>519</v>
      </c>
      <c r="C12" s="19" t="s">
        <v>25</v>
      </c>
      <c r="D12" s="43">
        <v>423205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423205</v>
      </c>
      <c r="P12" s="44">
        <f t="shared" si="1"/>
        <v>99.250703564727957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3999870</v>
      </c>
      <c r="E13" s="29">
        <f t="shared" si="3"/>
        <v>1034684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149900</v>
      </c>
      <c r="N13" s="29">
        <f t="shared" si="3"/>
        <v>0</v>
      </c>
      <c r="O13" s="40">
        <f t="shared" ref="O13:O24" si="4">SUM(D13:N13)</f>
        <v>5184454</v>
      </c>
      <c r="P13" s="41">
        <f t="shared" si="1"/>
        <v>1215.8663227016887</v>
      </c>
      <c r="Q13" s="10"/>
    </row>
    <row r="14" spans="1:134">
      <c r="A14" s="12"/>
      <c r="B14" s="42">
        <v>524</v>
      </c>
      <c r="C14" s="19" t="s">
        <v>51</v>
      </c>
      <c r="D14" s="43">
        <v>0</v>
      </c>
      <c r="E14" s="43">
        <v>1026669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1026669</v>
      </c>
      <c r="P14" s="44">
        <f t="shared" si="1"/>
        <v>240.77603189493433</v>
      </c>
      <c r="Q14" s="9"/>
    </row>
    <row r="15" spans="1:134">
      <c r="A15" s="12"/>
      <c r="B15" s="42">
        <v>529</v>
      </c>
      <c r="C15" s="19" t="s">
        <v>47</v>
      </c>
      <c r="D15" s="43">
        <v>3999870</v>
      </c>
      <c r="E15" s="43">
        <v>8015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149900</v>
      </c>
      <c r="N15" s="43">
        <v>0</v>
      </c>
      <c r="O15" s="43">
        <f t="shared" si="4"/>
        <v>4157785</v>
      </c>
      <c r="P15" s="44">
        <f t="shared" si="1"/>
        <v>975.09029080675418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SUM(D17:D17)</f>
        <v>6439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6439</v>
      </c>
      <c r="P16" s="41">
        <f t="shared" si="1"/>
        <v>1.5100844277673546</v>
      </c>
      <c r="Q16" s="10"/>
    </row>
    <row r="17" spans="1:120">
      <c r="A17" s="12"/>
      <c r="B17" s="42">
        <v>539</v>
      </c>
      <c r="C17" s="19" t="s">
        <v>29</v>
      </c>
      <c r="D17" s="43">
        <v>6439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6439</v>
      </c>
      <c r="P17" s="44">
        <f t="shared" si="1"/>
        <v>1.5100844277673546</v>
      </c>
      <c r="Q17" s="9"/>
    </row>
    <row r="18" spans="1:120" ht="15.75">
      <c r="A18" s="26" t="s">
        <v>30</v>
      </c>
      <c r="B18" s="27"/>
      <c r="C18" s="28"/>
      <c r="D18" s="29">
        <f t="shared" ref="D18:N18" si="6">SUM(D19:D19)</f>
        <v>0</v>
      </c>
      <c r="E18" s="29">
        <f t="shared" si="6"/>
        <v>207013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4"/>
        <v>207013</v>
      </c>
      <c r="P18" s="41">
        <f t="shared" si="1"/>
        <v>48.549015009380867</v>
      </c>
      <c r="Q18" s="10"/>
    </row>
    <row r="19" spans="1:120">
      <c r="A19" s="12"/>
      <c r="B19" s="42">
        <v>541</v>
      </c>
      <c r="C19" s="19" t="s">
        <v>31</v>
      </c>
      <c r="D19" s="43">
        <v>0</v>
      </c>
      <c r="E19" s="43">
        <v>207013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207013</v>
      </c>
      <c r="P19" s="44">
        <f t="shared" si="1"/>
        <v>48.549015009380867</v>
      </c>
      <c r="Q19" s="9"/>
    </row>
    <row r="20" spans="1:120" ht="15.75">
      <c r="A20" s="26" t="s">
        <v>32</v>
      </c>
      <c r="B20" s="27"/>
      <c r="C20" s="28"/>
      <c r="D20" s="29">
        <f t="shared" ref="D20:N20" si="7">SUM(D21:D21)</f>
        <v>700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4"/>
        <v>700</v>
      </c>
      <c r="P20" s="41">
        <f t="shared" si="1"/>
        <v>0.16416510318949343</v>
      </c>
      <c r="Q20" s="10"/>
    </row>
    <row r="21" spans="1:120">
      <c r="A21" s="12"/>
      <c r="B21" s="42">
        <v>569</v>
      </c>
      <c r="C21" s="19" t="s">
        <v>33</v>
      </c>
      <c r="D21" s="43">
        <v>700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700</v>
      </c>
      <c r="P21" s="44">
        <f t="shared" si="1"/>
        <v>0.16416510318949343</v>
      </c>
      <c r="Q21" s="9"/>
    </row>
    <row r="22" spans="1:120" ht="15.75">
      <c r="A22" s="26" t="s">
        <v>34</v>
      </c>
      <c r="B22" s="27"/>
      <c r="C22" s="28"/>
      <c r="D22" s="29">
        <f t="shared" ref="D22:N22" si="8">SUM(D23:D23)</f>
        <v>15664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 t="shared" si="4"/>
        <v>15664</v>
      </c>
      <c r="P22" s="41">
        <f t="shared" si="1"/>
        <v>3.6735459662288932</v>
      </c>
      <c r="Q22" s="9"/>
    </row>
    <row r="23" spans="1:120" ht="15.75" thickBot="1">
      <c r="A23" s="12"/>
      <c r="B23" s="42">
        <v>575</v>
      </c>
      <c r="C23" s="19" t="s">
        <v>35</v>
      </c>
      <c r="D23" s="43">
        <v>15664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15664</v>
      </c>
      <c r="P23" s="44">
        <f t="shared" si="1"/>
        <v>3.6735459662288932</v>
      </c>
      <c r="Q23" s="9"/>
    </row>
    <row r="24" spans="1:120" ht="16.5" thickBot="1">
      <c r="A24" s="13" t="s">
        <v>10</v>
      </c>
      <c r="B24" s="21"/>
      <c r="C24" s="20"/>
      <c r="D24" s="14">
        <f>SUM(D5,D13,D16,D18,D20,D22)</f>
        <v>6157249</v>
      </c>
      <c r="E24" s="14">
        <f t="shared" ref="E24:N24" si="9">SUM(E5,E13,E16,E18,E20,E22)</f>
        <v>1241697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0</v>
      </c>
      <c r="J24" s="14">
        <f t="shared" si="9"/>
        <v>0</v>
      </c>
      <c r="K24" s="14">
        <f t="shared" si="9"/>
        <v>2292452</v>
      </c>
      <c r="L24" s="14">
        <f t="shared" si="9"/>
        <v>0</v>
      </c>
      <c r="M24" s="14">
        <f t="shared" si="9"/>
        <v>149900</v>
      </c>
      <c r="N24" s="14">
        <f t="shared" si="9"/>
        <v>0</v>
      </c>
      <c r="O24" s="14">
        <f t="shared" si="4"/>
        <v>9841298</v>
      </c>
      <c r="P24" s="35">
        <f t="shared" si="1"/>
        <v>2307.9967166979363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90" t="s">
        <v>79</v>
      </c>
      <c r="N26" s="90"/>
      <c r="O26" s="90"/>
      <c r="P26" s="39">
        <v>4264</v>
      </c>
    </row>
    <row r="27" spans="1:120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3"/>
    </row>
    <row r="28" spans="1:120" ht="15.75" customHeight="1" thickBot="1">
      <c r="A28" s="94" t="s">
        <v>45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1899289</v>
      </c>
      <c r="E5" s="24">
        <f t="shared" si="0"/>
        <v>31590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980557</v>
      </c>
      <c r="L5" s="24">
        <f t="shared" si="0"/>
        <v>0</v>
      </c>
      <c r="M5" s="24">
        <f t="shared" si="0"/>
        <v>0</v>
      </c>
      <c r="N5" s="25">
        <f>SUM(D5:M5)</f>
        <v>2911436</v>
      </c>
      <c r="O5" s="30">
        <f t="shared" ref="O5:O22" si="1">(N5/O$24)</f>
        <v>665.0150753768844</v>
      </c>
      <c r="P5" s="6"/>
    </row>
    <row r="6" spans="1:133">
      <c r="A6" s="12"/>
      <c r="B6" s="42">
        <v>511</v>
      </c>
      <c r="C6" s="19" t="s">
        <v>19</v>
      </c>
      <c r="D6" s="43">
        <v>13934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13934</v>
      </c>
      <c r="O6" s="44">
        <f t="shared" si="1"/>
        <v>3.1827318410232981</v>
      </c>
      <c r="P6" s="9"/>
    </row>
    <row r="7" spans="1:133">
      <c r="A7" s="12"/>
      <c r="B7" s="42">
        <v>512</v>
      </c>
      <c r="C7" s="19" t="s">
        <v>20</v>
      </c>
      <c r="D7" s="43">
        <v>170911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170911</v>
      </c>
      <c r="O7" s="44">
        <f t="shared" si="1"/>
        <v>39.038602101416174</v>
      </c>
      <c r="P7" s="9"/>
    </row>
    <row r="8" spans="1:133">
      <c r="A8" s="12"/>
      <c r="B8" s="42">
        <v>513</v>
      </c>
      <c r="C8" s="19" t="s">
        <v>21</v>
      </c>
      <c r="D8" s="43">
        <v>491965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491965</v>
      </c>
      <c r="O8" s="44">
        <f t="shared" si="1"/>
        <v>112.3720877112837</v>
      </c>
      <c r="P8" s="9"/>
    </row>
    <row r="9" spans="1:133">
      <c r="A9" s="12"/>
      <c r="B9" s="42">
        <v>514</v>
      </c>
      <c r="C9" s="19" t="s">
        <v>22</v>
      </c>
      <c r="D9" s="43">
        <v>86999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86999</v>
      </c>
      <c r="O9" s="44">
        <f t="shared" si="1"/>
        <v>19.871859296482413</v>
      </c>
      <c r="P9" s="9"/>
    </row>
    <row r="10" spans="1:133">
      <c r="A10" s="12"/>
      <c r="B10" s="42">
        <v>515</v>
      </c>
      <c r="C10" s="19" t="s">
        <v>23</v>
      </c>
      <c r="D10" s="43">
        <v>15000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15000</v>
      </c>
      <c r="O10" s="44">
        <f t="shared" si="1"/>
        <v>3.4262220191868433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980557</v>
      </c>
      <c r="L11" s="43">
        <v>0</v>
      </c>
      <c r="M11" s="43">
        <v>0</v>
      </c>
      <c r="N11" s="43">
        <f t="shared" si="2"/>
        <v>980557</v>
      </c>
      <c r="O11" s="44">
        <f t="shared" si="1"/>
        <v>223.97373229785291</v>
      </c>
      <c r="P11" s="9"/>
    </row>
    <row r="12" spans="1:133">
      <c r="A12" s="12"/>
      <c r="B12" s="42">
        <v>519</v>
      </c>
      <c r="C12" s="19" t="s">
        <v>57</v>
      </c>
      <c r="D12" s="43">
        <v>1120480</v>
      </c>
      <c r="E12" s="43">
        <v>31590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1152070</v>
      </c>
      <c r="O12" s="44">
        <f t="shared" si="1"/>
        <v>263.14984010963911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4479023</v>
      </c>
      <c r="E13" s="29">
        <f t="shared" si="3"/>
        <v>585278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5064301</v>
      </c>
      <c r="O13" s="41">
        <f t="shared" si="1"/>
        <v>1156.7613065326634</v>
      </c>
      <c r="P13" s="10"/>
    </row>
    <row r="14" spans="1:133">
      <c r="A14" s="12"/>
      <c r="B14" s="42">
        <v>524</v>
      </c>
      <c r="C14" s="19" t="s">
        <v>51</v>
      </c>
      <c r="D14" s="43">
        <v>0</v>
      </c>
      <c r="E14" s="43">
        <v>582832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582832</v>
      </c>
      <c r="O14" s="44">
        <f t="shared" si="1"/>
        <v>133.12745545911375</v>
      </c>
      <c r="P14" s="9"/>
    </row>
    <row r="15" spans="1:133">
      <c r="A15" s="12"/>
      <c r="B15" s="42">
        <v>529</v>
      </c>
      <c r="C15" s="19" t="s">
        <v>47</v>
      </c>
      <c r="D15" s="43">
        <v>4479023</v>
      </c>
      <c r="E15" s="43">
        <v>2446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4481469</v>
      </c>
      <c r="O15" s="44">
        <f t="shared" si="1"/>
        <v>1023.6338510735495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69061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69061</v>
      </c>
      <c r="O16" s="41">
        <f t="shared" si="1"/>
        <v>15.774554591137505</v>
      </c>
      <c r="P16" s="10"/>
    </row>
    <row r="17" spans="1:119">
      <c r="A17" s="12"/>
      <c r="B17" s="42">
        <v>539</v>
      </c>
      <c r="C17" s="19" t="s">
        <v>29</v>
      </c>
      <c r="D17" s="43">
        <v>69061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69061</v>
      </c>
      <c r="O17" s="44">
        <f t="shared" si="1"/>
        <v>15.774554591137505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181092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181092</v>
      </c>
      <c r="O18" s="41">
        <f t="shared" si="1"/>
        <v>41.364093193238922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181092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181092</v>
      </c>
      <c r="O19" s="44">
        <f t="shared" si="1"/>
        <v>41.364093193238922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17581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17581</v>
      </c>
      <c r="O20" s="41">
        <f t="shared" si="1"/>
        <v>4.0157606212882593</v>
      </c>
      <c r="P20" s="9"/>
    </row>
    <row r="21" spans="1:119" ht="15.75" thickBot="1">
      <c r="A21" s="12"/>
      <c r="B21" s="42">
        <v>575</v>
      </c>
      <c r="C21" s="19" t="s">
        <v>64</v>
      </c>
      <c r="D21" s="43">
        <v>17581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17581</v>
      </c>
      <c r="O21" s="44">
        <f t="shared" si="1"/>
        <v>4.0157606212882593</v>
      </c>
      <c r="P21" s="9"/>
    </row>
    <row r="22" spans="1:119" ht="16.5" thickBot="1">
      <c r="A22" s="13" t="s">
        <v>10</v>
      </c>
      <c r="B22" s="21"/>
      <c r="C22" s="20"/>
      <c r="D22" s="14">
        <f>SUM(D5,D13,D16,D18,D20)</f>
        <v>6464954</v>
      </c>
      <c r="E22" s="14">
        <f t="shared" ref="E22:M22" si="8">SUM(E5,E13,E16,E18,E20)</f>
        <v>797960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980557</v>
      </c>
      <c r="L22" s="14">
        <f t="shared" si="8"/>
        <v>0</v>
      </c>
      <c r="M22" s="14">
        <f t="shared" si="8"/>
        <v>0</v>
      </c>
      <c r="N22" s="14">
        <f t="shared" si="4"/>
        <v>8243471</v>
      </c>
      <c r="O22" s="35">
        <f t="shared" si="1"/>
        <v>1882.9307903152123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77</v>
      </c>
      <c r="M24" s="90"/>
      <c r="N24" s="90"/>
      <c r="O24" s="39">
        <v>4378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1686780</v>
      </c>
      <c r="E5" s="24">
        <f t="shared" si="0"/>
        <v>88907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905080</v>
      </c>
      <c r="L5" s="24">
        <f t="shared" si="0"/>
        <v>0</v>
      </c>
      <c r="M5" s="24">
        <f t="shared" si="0"/>
        <v>0</v>
      </c>
      <c r="N5" s="25">
        <f>SUM(D5:M5)</f>
        <v>2680767</v>
      </c>
      <c r="O5" s="30">
        <f t="shared" ref="O5:O22" si="1">(N5/O$24)</f>
        <v>621.4109874826147</v>
      </c>
      <c r="P5" s="6"/>
    </row>
    <row r="6" spans="1:133">
      <c r="A6" s="12"/>
      <c r="B6" s="42">
        <v>511</v>
      </c>
      <c r="C6" s="19" t="s">
        <v>19</v>
      </c>
      <c r="D6" s="43">
        <v>17239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17239</v>
      </c>
      <c r="O6" s="44">
        <f t="shared" si="1"/>
        <v>3.996059341678257</v>
      </c>
      <c r="P6" s="9"/>
    </row>
    <row r="7" spans="1:133">
      <c r="A7" s="12"/>
      <c r="B7" s="42">
        <v>512</v>
      </c>
      <c r="C7" s="19" t="s">
        <v>20</v>
      </c>
      <c r="D7" s="43">
        <v>212026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212026</v>
      </c>
      <c r="O7" s="44">
        <f t="shared" si="1"/>
        <v>49.148354195642092</v>
      </c>
      <c r="P7" s="9"/>
    </row>
    <row r="8" spans="1:133">
      <c r="A8" s="12"/>
      <c r="B8" s="42">
        <v>513</v>
      </c>
      <c r="C8" s="19" t="s">
        <v>21</v>
      </c>
      <c r="D8" s="43">
        <v>395114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395114</v>
      </c>
      <c r="O8" s="44">
        <f t="shared" si="1"/>
        <v>91.588780713954563</v>
      </c>
      <c r="P8" s="9"/>
    </row>
    <row r="9" spans="1:133">
      <c r="A9" s="12"/>
      <c r="B9" s="42">
        <v>514</v>
      </c>
      <c r="C9" s="19" t="s">
        <v>22</v>
      </c>
      <c r="D9" s="43">
        <v>142379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142379</v>
      </c>
      <c r="O9" s="44">
        <f t="shared" si="1"/>
        <v>33.003940658321746</v>
      </c>
      <c r="P9" s="9"/>
    </row>
    <row r="10" spans="1:133">
      <c r="A10" s="12"/>
      <c r="B10" s="42">
        <v>515</v>
      </c>
      <c r="C10" s="19" t="s">
        <v>23</v>
      </c>
      <c r="D10" s="43">
        <v>19700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19700</v>
      </c>
      <c r="O10" s="44">
        <f t="shared" si="1"/>
        <v>4.5665275846082523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905080</v>
      </c>
      <c r="L11" s="43">
        <v>0</v>
      </c>
      <c r="M11" s="43">
        <v>0</v>
      </c>
      <c r="N11" s="43">
        <f t="shared" si="2"/>
        <v>905080</v>
      </c>
      <c r="O11" s="44">
        <f t="shared" si="1"/>
        <v>209.80064904960594</v>
      </c>
      <c r="P11" s="9"/>
    </row>
    <row r="12" spans="1:133">
      <c r="A12" s="12"/>
      <c r="B12" s="42">
        <v>519</v>
      </c>
      <c r="C12" s="19" t="s">
        <v>57</v>
      </c>
      <c r="D12" s="43">
        <v>900322</v>
      </c>
      <c r="E12" s="43">
        <v>88907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989229</v>
      </c>
      <c r="O12" s="44">
        <f t="shared" si="1"/>
        <v>229.30667593880389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4086234</v>
      </c>
      <c r="E13" s="29">
        <f t="shared" si="3"/>
        <v>444683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4530917</v>
      </c>
      <c r="O13" s="41">
        <f t="shared" si="1"/>
        <v>1050.2821047751506</v>
      </c>
      <c r="P13" s="10"/>
    </row>
    <row r="14" spans="1:133">
      <c r="A14" s="12"/>
      <c r="B14" s="42">
        <v>524</v>
      </c>
      <c r="C14" s="19" t="s">
        <v>51</v>
      </c>
      <c r="D14" s="43">
        <v>0</v>
      </c>
      <c r="E14" s="43">
        <v>444188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444188</v>
      </c>
      <c r="O14" s="44">
        <f t="shared" si="1"/>
        <v>102.96430227167362</v>
      </c>
      <c r="P14" s="9"/>
    </row>
    <row r="15" spans="1:133">
      <c r="A15" s="12"/>
      <c r="B15" s="42">
        <v>529</v>
      </c>
      <c r="C15" s="19" t="s">
        <v>47</v>
      </c>
      <c r="D15" s="43">
        <v>4086234</v>
      </c>
      <c r="E15" s="43">
        <v>495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4086729</v>
      </c>
      <c r="O15" s="44">
        <f t="shared" si="1"/>
        <v>947.31780250347708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21427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21427</v>
      </c>
      <c r="O16" s="41">
        <f t="shared" si="1"/>
        <v>4.966852109411219</v>
      </c>
      <c r="P16" s="10"/>
    </row>
    <row r="17" spans="1:119">
      <c r="A17" s="12"/>
      <c r="B17" s="42">
        <v>539</v>
      </c>
      <c r="C17" s="19" t="s">
        <v>29</v>
      </c>
      <c r="D17" s="43">
        <v>21427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21427</v>
      </c>
      <c r="O17" s="44">
        <f t="shared" si="1"/>
        <v>4.966852109411219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836013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836013</v>
      </c>
      <c r="O18" s="41">
        <f t="shared" si="1"/>
        <v>193.79068150208624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836013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836013</v>
      </c>
      <c r="O19" s="44">
        <f t="shared" si="1"/>
        <v>193.79068150208624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957672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957672</v>
      </c>
      <c r="O20" s="41">
        <f t="shared" si="1"/>
        <v>221.99165507649514</v>
      </c>
      <c r="P20" s="9"/>
    </row>
    <row r="21" spans="1:119" ht="15.75" thickBot="1">
      <c r="A21" s="12"/>
      <c r="B21" s="42">
        <v>575</v>
      </c>
      <c r="C21" s="19" t="s">
        <v>64</v>
      </c>
      <c r="D21" s="43">
        <v>957672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957672</v>
      </c>
      <c r="O21" s="44">
        <f t="shared" si="1"/>
        <v>221.99165507649514</v>
      </c>
      <c r="P21" s="9"/>
    </row>
    <row r="22" spans="1:119" ht="16.5" thickBot="1">
      <c r="A22" s="13" t="s">
        <v>10</v>
      </c>
      <c r="B22" s="21"/>
      <c r="C22" s="20"/>
      <c r="D22" s="14">
        <f>SUM(D5,D13,D16,D18,D20)</f>
        <v>6752113</v>
      </c>
      <c r="E22" s="14">
        <f t="shared" ref="E22:M22" si="8">SUM(E5,E13,E16,E18,E20)</f>
        <v>1369603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905080</v>
      </c>
      <c r="L22" s="14">
        <f t="shared" si="8"/>
        <v>0</v>
      </c>
      <c r="M22" s="14">
        <f t="shared" si="8"/>
        <v>0</v>
      </c>
      <c r="N22" s="14">
        <f t="shared" si="4"/>
        <v>9026796</v>
      </c>
      <c r="O22" s="35">
        <f t="shared" si="1"/>
        <v>2092.4422809457578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75</v>
      </c>
      <c r="M24" s="90"/>
      <c r="N24" s="90"/>
      <c r="O24" s="39">
        <v>4314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1440193</v>
      </c>
      <c r="E5" s="24">
        <f t="shared" si="0"/>
        <v>64764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1176639</v>
      </c>
      <c r="L5" s="24">
        <f t="shared" si="0"/>
        <v>0</v>
      </c>
      <c r="M5" s="24">
        <f t="shared" si="0"/>
        <v>0</v>
      </c>
      <c r="N5" s="25">
        <f>SUM(D5:M5)</f>
        <v>2681596</v>
      </c>
      <c r="O5" s="30">
        <f t="shared" ref="O5:O22" si="1">(N5/O$24)</f>
        <v>637.26140684410643</v>
      </c>
      <c r="P5" s="6"/>
    </row>
    <row r="6" spans="1:133">
      <c r="A6" s="12"/>
      <c r="B6" s="42">
        <v>511</v>
      </c>
      <c r="C6" s="19" t="s">
        <v>19</v>
      </c>
      <c r="D6" s="43">
        <v>41237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41237</v>
      </c>
      <c r="O6" s="44">
        <f t="shared" si="1"/>
        <v>9.7996673003802286</v>
      </c>
      <c r="P6" s="9"/>
    </row>
    <row r="7" spans="1:133">
      <c r="A7" s="12"/>
      <c r="B7" s="42">
        <v>512</v>
      </c>
      <c r="C7" s="19" t="s">
        <v>20</v>
      </c>
      <c r="D7" s="43">
        <v>233546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233546</v>
      </c>
      <c r="O7" s="44">
        <f t="shared" si="1"/>
        <v>55.500475285171106</v>
      </c>
      <c r="P7" s="9"/>
    </row>
    <row r="8" spans="1:133">
      <c r="A8" s="12"/>
      <c r="B8" s="42">
        <v>513</v>
      </c>
      <c r="C8" s="19" t="s">
        <v>21</v>
      </c>
      <c r="D8" s="43">
        <v>319235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319235</v>
      </c>
      <c r="O8" s="44">
        <f t="shared" si="1"/>
        <v>75.863830798479086</v>
      </c>
      <c r="P8" s="9"/>
    </row>
    <row r="9" spans="1:133">
      <c r="A9" s="12"/>
      <c r="B9" s="42">
        <v>514</v>
      </c>
      <c r="C9" s="19" t="s">
        <v>22</v>
      </c>
      <c r="D9" s="43">
        <v>173638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173638</v>
      </c>
      <c r="O9" s="44">
        <f t="shared" si="1"/>
        <v>41.263783269961976</v>
      </c>
      <c r="P9" s="9"/>
    </row>
    <row r="10" spans="1:133">
      <c r="A10" s="12"/>
      <c r="B10" s="42">
        <v>515</v>
      </c>
      <c r="C10" s="19" t="s">
        <v>23</v>
      </c>
      <c r="D10" s="43">
        <v>18758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18758</v>
      </c>
      <c r="O10" s="44">
        <f t="shared" si="1"/>
        <v>4.457699619771863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1176639</v>
      </c>
      <c r="L11" s="43">
        <v>0</v>
      </c>
      <c r="M11" s="43">
        <v>0</v>
      </c>
      <c r="N11" s="43">
        <f t="shared" si="2"/>
        <v>1176639</v>
      </c>
      <c r="O11" s="44">
        <f t="shared" si="1"/>
        <v>279.61953422053233</v>
      </c>
      <c r="P11" s="9"/>
    </row>
    <row r="12" spans="1:133">
      <c r="A12" s="12"/>
      <c r="B12" s="42">
        <v>519</v>
      </c>
      <c r="C12" s="19" t="s">
        <v>57</v>
      </c>
      <c r="D12" s="43">
        <v>653779</v>
      </c>
      <c r="E12" s="43">
        <v>64764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718543</v>
      </c>
      <c r="O12" s="44">
        <f t="shared" si="1"/>
        <v>170.75641634980988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4112617</v>
      </c>
      <c r="E13" s="29">
        <f t="shared" si="3"/>
        <v>507515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4620132</v>
      </c>
      <c r="O13" s="41">
        <f t="shared" si="1"/>
        <v>1097.9401140684411</v>
      </c>
      <c r="P13" s="10"/>
    </row>
    <row r="14" spans="1:133">
      <c r="A14" s="12"/>
      <c r="B14" s="42">
        <v>524</v>
      </c>
      <c r="C14" s="19" t="s">
        <v>51</v>
      </c>
      <c r="D14" s="43">
        <v>0</v>
      </c>
      <c r="E14" s="43">
        <v>497800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497800</v>
      </c>
      <c r="O14" s="44">
        <f t="shared" si="1"/>
        <v>118.29847908745248</v>
      </c>
      <c r="P14" s="9"/>
    </row>
    <row r="15" spans="1:133">
      <c r="A15" s="12"/>
      <c r="B15" s="42">
        <v>529</v>
      </c>
      <c r="C15" s="19" t="s">
        <v>47</v>
      </c>
      <c r="D15" s="43">
        <v>4112617</v>
      </c>
      <c r="E15" s="43">
        <v>9715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4122332</v>
      </c>
      <c r="O15" s="44">
        <f t="shared" si="1"/>
        <v>979.64163498098856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8279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8279</v>
      </c>
      <c r="O16" s="41">
        <f t="shared" si="1"/>
        <v>1.9674429657794676</v>
      </c>
      <c r="P16" s="10"/>
    </row>
    <row r="17" spans="1:119">
      <c r="A17" s="12"/>
      <c r="B17" s="42">
        <v>539</v>
      </c>
      <c r="C17" s="19" t="s">
        <v>29</v>
      </c>
      <c r="D17" s="43">
        <v>8279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8279</v>
      </c>
      <c r="O17" s="44">
        <f t="shared" si="1"/>
        <v>1.9674429657794676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1004965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1004965</v>
      </c>
      <c r="O18" s="41">
        <f t="shared" si="1"/>
        <v>238.82248098859316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1004965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1004965</v>
      </c>
      <c r="O19" s="44">
        <f t="shared" si="1"/>
        <v>238.82248098859316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99648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99648</v>
      </c>
      <c r="O20" s="41">
        <f t="shared" si="1"/>
        <v>23.680608365019012</v>
      </c>
      <c r="P20" s="9"/>
    </row>
    <row r="21" spans="1:119" ht="15.75" thickBot="1">
      <c r="A21" s="12"/>
      <c r="B21" s="42">
        <v>575</v>
      </c>
      <c r="C21" s="19" t="s">
        <v>64</v>
      </c>
      <c r="D21" s="43">
        <v>99648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99648</v>
      </c>
      <c r="O21" s="44">
        <f t="shared" si="1"/>
        <v>23.680608365019012</v>
      </c>
      <c r="P21" s="9"/>
    </row>
    <row r="22" spans="1:119" ht="16.5" thickBot="1">
      <c r="A22" s="13" t="s">
        <v>10</v>
      </c>
      <c r="B22" s="21"/>
      <c r="C22" s="20"/>
      <c r="D22" s="14">
        <f>SUM(D5,D13,D16,D18,D20)</f>
        <v>5660737</v>
      </c>
      <c r="E22" s="14">
        <f t="shared" ref="E22:M22" si="8">SUM(E5,E13,E16,E18,E20)</f>
        <v>1577244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1176639</v>
      </c>
      <c r="L22" s="14">
        <f t="shared" si="8"/>
        <v>0</v>
      </c>
      <c r="M22" s="14">
        <f t="shared" si="8"/>
        <v>0</v>
      </c>
      <c r="N22" s="14">
        <f t="shared" si="4"/>
        <v>8414620</v>
      </c>
      <c r="O22" s="35">
        <f t="shared" si="1"/>
        <v>1999.6720532319391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73</v>
      </c>
      <c r="M24" s="90"/>
      <c r="N24" s="90"/>
      <c r="O24" s="39">
        <v>4208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2902057</v>
      </c>
      <c r="E5" s="24">
        <f t="shared" si="0"/>
        <v>57978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820369</v>
      </c>
      <c r="L5" s="24">
        <f t="shared" si="0"/>
        <v>0</v>
      </c>
      <c r="M5" s="24">
        <f t="shared" si="0"/>
        <v>0</v>
      </c>
      <c r="N5" s="25">
        <f>SUM(D5:M5)</f>
        <v>3780404</v>
      </c>
      <c r="O5" s="30">
        <f t="shared" ref="O5:O24" si="1">(N5/O$26)</f>
        <v>913.582406959884</v>
      </c>
      <c r="P5" s="6"/>
    </row>
    <row r="6" spans="1:133">
      <c r="A6" s="12"/>
      <c r="B6" s="42">
        <v>511</v>
      </c>
      <c r="C6" s="19" t="s">
        <v>19</v>
      </c>
      <c r="D6" s="43">
        <v>10105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10105</v>
      </c>
      <c r="O6" s="44">
        <f t="shared" si="1"/>
        <v>2.4420009666505558</v>
      </c>
      <c r="P6" s="9"/>
    </row>
    <row r="7" spans="1:133">
      <c r="A7" s="12"/>
      <c r="B7" s="42">
        <v>512</v>
      </c>
      <c r="C7" s="19" t="s">
        <v>20</v>
      </c>
      <c r="D7" s="43">
        <v>203929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203929</v>
      </c>
      <c r="O7" s="44">
        <f t="shared" si="1"/>
        <v>49.282020299661674</v>
      </c>
      <c r="P7" s="9"/>
    </row>
    <row r="8" spans="1:133">
      <c r="A8" s="12"/>
      <c r="B8" s="42">
        <v>513</v>
      </c>
      <c r="C8" s="19" t="s">
        <v>21</v>
      </c>
      <c r="D8" s="43">
        <v>311166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311166</v>
      </c>
      <c r="O8" s="44">
        <f t="shared" si="1"/>
        <v>75.197196713388109</v>
      </c>
      <c r="P8" s="9"/>
    </row>
    <row r="9" spans="1:133">
      <c r="A9" s="12"/>
      <c r="B9" s="42">
        <v>514</v>
      </c>
      <c r="C9" s="19" t="s">
        <v>22</v>
      </c>
      <c r="D9" s="43">
        <v>129262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129262</v>
      </c>
      <c r="O9" s="44">
        <f t="shared" si="1"/>
        <v>31.237796036732721</v>
      </c>
      <c r="P9" s="9"/>
    </row>
    <row r="10" spans="1:133">
      <c r="A10" s="12"/>
      <c r="B10" s="42">
        <v>515</v>
      </c>
      <c r="C10" s="19" t="s">
        <v>23</v>
      </c>
      <c r="D10" s="43">
        <v>17194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17194</v>
      </c>
      <c r="O10" s="44">
        <f t="shared" si="1"/>
        <v>4.1551474142097629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820369</v>
      </c>
      <c r="L11" s="43">
        <v>0</v>
      </c>
      <c r="M11" s="43">
        <v>0</v>
      </c>
      <c r="N11" s="43">
        <f t="shared" si="2"/>
        <v>820369</v>
      </c>
      <c r="O11" s="44">
        <f t="shared" si="1"/>
        <v>198.25253745770902</v>
      </c>
      <c r="P11" s="9"/>
    </row>
    <row r="12" spans="1:133">
      <c r="A12" s="12"/>
      <c r="B12" s="42">
        <v>519</v>
      </c>
      <c r="C12" s="19" t="s">
        <v>57</v>
      </c>
      <c r="D12" s="43">
        <v>2230401</v>
      </c>
      <c r="E12" s="43">
        <v>57978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2288379</v>
      </c>
      <c r="O12" s="44">
        <f t="shared" si="1"/>
        <v>553.01570807153212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4192697</v>
      </c>
      <c r="E13" s="29">
        <f t="shared" si="3"/>
        <v>387769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4580466</v>
      </c>
      <c r="O13" s="41">
        <f t="shared" si="1"/>
        <v>1106.9275012083133</v>
      </c>
      <c r="P13" s="10"/>
    </row>
    <row r="14" spans="1:133">
      <c r="A14" s="12"/>
      <c r="B14" s="42">
        <v>524</v>
      </c>
      <c r="C14" s="19" t="s">
        <v>51</v>
      </c>
      <c r="D14" s="43">
        <v>0</v>
      </c>
      <c r="E14" s="43">
        <v>380332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380332</v>
      </c>
      <c r="O14" s="44">
        <f t="shared" si="1"/>
        <v>91.912034799420013</v>
      </c>
      <c r="P14" s="9"/>
    </row>
    <row r="15" spans="1:133">
      <c r="A15" s="12"/>
      <c r="B15" s="42">
        <v>529</v>
      </c>
      <c r="C15" s="19" t="s">
        <v>47</v>
      </c>
      <c r="D15" s="43">
        <v>4192697</v>
      </c>
      <c r="E15" s="43">
        <v>7437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4200134</v>
      </c>
      <c r="O15" s="44">
        <f t="shared" si="1"/>
        <v>1015.0154664088932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8921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8921</v>
      </c>
      <c r="O16" s="41">
        <f t="shared" si="1"/>
        <v>2.1558724021266311</v>
      </c>
      <c r="P16" s="10"/>
    </row>
    <row r="17" spans="1:119">
      <c r="A17" s="12"/>
      <c r="B17" s="42">
        <v>539</v>
      </c>
      <c r="C17" s="19" t="s">
        <v>29</v>
      </c>
      <c r="D17" s="43">
        <v>8921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8921</v>
      </c>
      <c r="O17" s="44">
        <f t="shared" si="1"/>
        <v>2.1558724021266311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84461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84461</v>
      </c>
      <c r="O18" s="41">
        <f t="shared" si="1"/>
        <v>20.411068148864185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84461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84461</v>
      </c>
      <c r="O19" s="44">
        <f t="shared" si="1"/>
        <v>20.411068148864185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20728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20728</v>
      </c>
      <c r="O20" s="41">
        <f t="shared" si="1"/>
        <v>5.0091831802803286</v>
      </c>
      <c r="P20" s="9"/>
    </row>
    <row r="21" spans="1:119">
      <c r="A21" s="12"/>
      <c r="B21" s="42">
        <v>575</v>
      </c>
      <c r="C21" s="19" t="s">
        <v>64</v>
      </c>
      <c r="D21" s="43">
        <v>20728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20728</v>
      </c>
      <c r="O21" s="44">
        <f t="shared" si="1"/>
        <v>5.0091831802803286</v>
      </c>
      <c r="P21" s="9"/>
    </row>
    <row r="22" spans="1:119" ht="15.75">
      <c r="A22" s="26" t="s">
        <v>69</v>
      </c>
      <c r="B22" s="27"/>
      <c r="C22" s="28"/>
      <c r="D22" s="29">
        <f t="shared" ref="D22:M22" si="8">SUM(D23:D23)</f>
        <v>20047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4"/>
        <v>20047</v>
      </c>
      <c r="O22" s="41">
        <f t="shared" si="1"/>
        <v>4.8446109231512811</v>
      </c>
      <c r="P22" s="9"/>
    </row>
    <row r="23" spans="1:119" ht="15.75" thickBot="1">
      <c r="A23" s="12"/>
      <c r="B23" s="42">
        <v>581</v>
      </c>
      <c r="C23" s="19" t="s">
        <v>70</v>
      </c>
      <c r="D23" s="43">
        <v>20047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20047</v>
      </c>
      <c r="O23" s="44">
        <f t="shared" si="1"/>
        <v>4.8446109231512811</v>
      </c>
      <c r="P23" s="9"/>
    </row>
    <row r="24" spans="1:119" ht="16.5" thickBot="1">
      <c r="A24" s="13" t="s">
        <v>10</v>
      </c>
      <c r="B24" s="21"/>
      <c r="C24" s="20"/>
      <c r="D24" s="14">
        <f>SUM(D5,D13,D16,D18,D20,D22)</f>
        <v>7144450</v>
      </c>
      <c r="E24" s="14">
        <f t="shared" ref="E24:M24" si="9">SUM(E5,E13,E16,E18,E20,E22)</f>
        <v>530208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0</v>
      </c>
      <c r="J24" s="14">
        <f t="shared" si="9"/>
        <v>0</v>
      </c>
      <c r="K24" s="14">
        <f t="shared" si="9"/>
        <v>820369</v>
      </c>
      <c r="L24" s="14">
        <f t="shared" si="9"/>
        <v>0</v>
      </c>
      <c r="M24" s="14">
        <f t="shared" si="9"/>
        <v>0</v>
      </c>
      <c r="N24" s="14">
        <f t="shared" si="4"/>
        <v>8495027</v>
      </c>
      <c r="O24" s="35">
        <f t="shared" si="1"/>
        <v>2052.9306428226196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71</v>
      </c>
      <c r="M26" s="90"/>
      <c r="N26" s="90"/>
      <c r="O26" s="39">
        <v>4138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1809474</v>
      </c>
      <c r="E5" s="24">
        <f t="shared" si="0"/>
        <v>55484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869597</v>
      </c>
      <c r="L5" s="24">
        <f t="shared" si="0"/>
        <v>0</v>
      </c>
      <c r="M5" s="24">
        <f t="shared" si="0"/>
        <v>0</v>
      </c>
      <c r="N5" s="25">
        <f>SUM(D5:M5)</f>
        <v>2734555</v>
      </c>
      <c r="O5" s="30">
        <f t="shared" ref="O5:O22" si="1">(N5/O$24)</f>
        <v>675.8662876915472</v>
      </c>
      <c r="P5" s="6"/>
    </row>
    <row r="6" spans="1:133">
      <c r="A6" s="12"/>
      <c r="B6" s="42">
        <v>511</v>
      </c>
      <c r="C6" s="19" t="s">
        <v>19</v>
      </c>
      <c r="D6" s="43">
        <v>10742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10742</v>
      </c>
      <c r="O6" s="44">
        <f t="shared" si="1"/>
        <v>2.6549678695007413</v>
      </c>
      <c r="P6" s="9"/>
    </row>
    <row r="7" spans="1:133">
      <c r="A7" s="12"/>
      <c r="B7" s="42">
        <v>512</v>
      </c>
      <c r="C7" s="19" t="s">
        <v>20</v>
      </c>
      <c r="D7" s="43">
        <v>230247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230247</v>
      </c>
      <c r="O7" s="44">
        <f t="shared" si="1"/>
        <v>56.907315867523479</v>
      </c>
      <c r="P7" s="9"/>
    </row>
    <row r="8" spans="1:133">
      <c r="A8" s="12"/>
      <c r="B8" s="42">
        <v>513</v>
      </c>
      <c r="C8" s="19" t="s">
        <v>21</v>
      </c>
      <c r="D8" s="43">
        <v>300533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300533</v>
      </c>
      <c r="O8" s="44">
        <f t="shared" si="1"/>
        <v>74.279041028175982</v>
      </c>
      <c r="P8" s="9"/>
    </row>
    <row r="9" spans="1:133">
      <c r="A9" s="12"/>
      <c r="B9" s="42">
        <v>514</v>
      </c>
      <c r="C9" s="19" t="s">
        <v>22</v>
      </c>
      <c r="D9" s="43">
        <v>492642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492642</v>
      </c>
      <c r="O9" s="44">
        <f t="shared" si="1"/>
        <v>121.76025704399407</v>
      </c>
      <c r="P9" s="9"/>
    </row>
    <row r="10" spans="1:133">
      <c r="A10" s="12"/>
      <c r="B10" s="42">
        <v>515</v>
      </c>
      <c r="C10" s="19" t="s">
        <v>23</v>
      </c>
      <c r="D10" s="43">
        <v>9048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9048</v>
      </c>
      <c r="O10" s="44">
        <f t="shared" si="1"/>
        <v>2.2362827483934749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869597</v>
      </c>
      <c r="L11" s="43">
        <v>0</v>
      </c>
      <c r="M11" s="43">
        <v>0</v>
      </c>
      <c r="N11" s="43">
        <f t="shared" si="2"/>
        <v>869597</v>
      </c>
      <c r="O11" s="44">
        <f t="shared" si="1"/>
        <v>214.92758279782501</v>
      </c>
      <c r="P11" s="9"/>
    </row>
    <row r="12" spans="1:133">
      <c r="A12" s="12"/>
      <c r="B12" s="42">
        <v>519</v>
      </c>
      <c r="C12" s="19" t="s">
        <v>57</v>
      </c>
      <c r="D12" s="43">
        <v>766262</v>
      </c>
      <c r="E12" s="43">
        <v>55484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821746</v>
      </c>
      <c r="O12" s="44">
        <f t="shared" si="1"/>
        <v>203.10084033613447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3932421</v>
      </c>
      <c r="E13" s="29">
        <f t="shared" si="3"/>
        <v>345447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4277868</v>
      </c>
      <c r="O13" s="41">
        <f t="shared" si="1"/>
        <v>1057.3079584775087</v>
      </c>
      <c r="P13" s="10"/>
    </row>
    <row r="14" spans="1:133">
      <c r="A14" s="12"/>
      <c r="B14" s="42">
        <v>524</v>
      </c>
      <c r="C14" s="19" t="s">
        <v>51</v>
      </c>
      <c r="D14" s="43">
        <v>0</v>
      </c>
      <c r="E14" s="43">
        <v>345447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345447</v>
      </c>
      <c r="O14" s="44">
        <f t="shared" si="1"/>
        <v>85.379881364310435</v>
      </c>
      <c r="P14" s="9"/>
    </row>
    <row r="15" spans="1:133">
      <c r="A15" s="12"/>
      <c r="B15" s="42">
        <v>529</v>
      </c>
      <c r="C15" s="19" t="s">
        <v>47</v>
      </c>
      <c r="D15" s="43">
        <v>3932421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3932421</v>
      </c>
      <c r="O15" s="44">
        <f t="shared" si="1"/>
        <v>971.92807711319824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16102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16102</v>
      </c>
      <c r="O16" s="41">
        <f t="shared" si="1"/>
        <v>3.9797330696984674</v>
      </c>
      <c r="P16" s="10"/>
    </row>
    <row r="17" spans="1:119">
      <c r="A17" s="12"/>
      <c r="B17" s="42">
        <v>539</v>
      </c>
      <c r="C17" s="19" t="s">
        <v>29</v>
      </c>
      <c r="D17" s="43">
        <v>16102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16102</v>
      </c>
      <c r="O17" s="44">
        <f t="shared" si="1"/>
        <v>3.9797330696984674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72957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72957</v>
      </c>
      <c r="O18" s="41">
        <f t="shared" si="1"/>
        <v>18.031883341571923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72957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72957</v>
      </c>
      <c r="O19" s="44">
        <f t="shared" si="1"/>
        <v>18.031883341571923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18594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18594</v>
      </c>
      <c r="O20" s="41">
        <f t="shared" si="1"/>
        <v>4.595650024715769</v>
      </c>
      <c r="P20" s="9"/>
    </row>
    <row r="21" spans="1:119" ht="15.75" thickBot="1">
      <c r="A21" s="12"/>
      <c r="B21" s="42">
        <v>575</v>
      </c>
      <c r="C21" s="19" t="s">
        <v>64</v>
      </c>
      <c r="D21" s="43">
        <v>18594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18594</v>
      </c>
      <c r="O21" s="44">
        <f t="shared" si="1"/>
        <v>4.595650024715769</v>
      </c>
      <c r="P21" s="9"/>
    </row>
    <row r="22" spans="1:119" ht="16.5" thickBot="1">
      <c r="A22" s="13" t="s">
        <v>10</v>
      </c>
      <c r="B22" s="21"/>
      <c r="C22" s="20"/>
      <c r="D22" s="14">
        <f>SUM(D5,D13,D16,D18,D20)</f>
        <v>5776591</v>
      </c>
      <c r="E22" s="14">
        <f t="shared" ref="E22:M22" si="8">SUM(E5,E13,E16,E18,E20)</f>
        <v>473888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869597</v>
      </c>
      <c r="L22" s="14">
        <f t="shared" si="8"/>
        <v>0</v>
      </c>
      <c r="M22" s="14">
        <f t="shared" si="8"/>
        <v>0</v>
      </c>
      <c r="N22" s="14">
        <f t="shared" si="4"/>
        <v>7120076</v>
      </c>
      <c r="O22" s="35">
        <f t="shared" si="1"/>
        <v>1759.7815126050421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67</v>
      </c>
      <c r="M24" s="90"/>
      <c r="N24" s="90"/>
      <c r="O24" s="39">
        <v>4046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1866245</v>
      </c>
      <c r="E5" s="24">
        <f t="shared" si="0"/>
        <v>50106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871342</v>
      </c>
      <c r="L5" s="24">
        <f t="shared" si="0"/>
        <v>0</v>
      </c>
      <c r="M5" s="24">
        <f t="shared" si="0"/>
        <v>0</v>
      </c>
      <c r="N5" s="25">
        <f>SUM(D5:M5)</f>
        <v>2787693</v>
      </c>
      <c r="O5" s="30">
        <f t="shared" ref="O5:O22" si="1">(N5/O$24)</f>
        <v>697.79549436795992</v>
      </c>
      <c r="P5" s="6"/>
    </row>
    <row r="6" spans="1:133">
      <c r="A6" s="12"/>
      <c r="B6" s="42">
        <v>511</v>
      </c>
      <c r="C6" s="19" t="s">
        <v>19</v>
      </c>
      <c r="D6" s="43">
        <v>14147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14147</v>
      </c>
      <c r="O6" s="44">
        <f t="shared" si="1"/>
        <v>3.5411764705882351</v>
      </c>
      <c r="P6" s="9"/>
    </row>
    <row r="7" spans="1:133">
      <c r="A7" s="12"/>
      <c r="B7" s="42">
        <v>512</v>
      </c>
      <c r="C7" s="19" t="s">
        <v>20</v>
      </c>
      <c r="D7" s="43">
        <v>184661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184661</v>
      </c>
      <c r="O7" s="44">
        <f t="shared" si="1"/>
        <v>46.223028785982478</v>
      </c>
      <c r="P7" s="9"/>
    </row>
    <row r="8" spans="1:133">
      <c r="A8" s="12"/>
      <c r="B8" s="42">
        <v>513</v>
      </c>
      <c r="C8" s="19" t="s">
        <v>21</v>
      </c>
      <c r="D8" s="43">
        <v>279581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279581</v>
      </c>
      <c r="O8" s="44">
        <f t="shared" si="1"/>
        <v>69.982728410513147</v>
      </c>
      <c r="P8" s="9"/>
    </row>
    <row r="9" spans="1:133">
      <c r="A9" s="12"/>
      <c r="B9" s="42">
        <v>514</v>
      </c>
      <c r="C9" s="19" t="s">
        <v>22</v>
      </c>
      <c r="D9" s="43">
        <v>631194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631194</v>
      </c>
      <c r="O9" s="44">
        <f t="shared" si="1"/>
        <v>157.99599499374219</v>
      </c>
      <c r="P9" s="9"/>
    </row>
    <row r="10" spans="1:133">
      <c r="A10" s="12"/>
      <c r="B10" s="42">
        <v>515</v>
      </c>
      <c r="C10" s="19" t="s">
        <v>23</v>
      </c>
      <c r="D10" s="43">
        <v>37618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37618</v>
      </c>
      <c r="O10" s="44">
        <f t="shared" si="1"/>
        <v>9.4162703379224038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871342</v>
      </c>
      <c r="L11" s="43">
        <v>0</v>
      </c>
      <c r="M11" s="43">
        <v>0</v>
      </c>
      <c r="N11" s="43">
        <f t="shared" si="2"/>
        <v>871342</v>
      </c>
      <c r="O11" s="44">
        <f t="shared" si="1"/>
        <v>218.10813516896121</v>
      </c>
      <c r="P11" s="9"/>
    </row>
    <row r="12" spans="1:133">
      <c r="A12" s="12"/>
      <c r="B12" s="42">
        <v>519</v>
      </c>
      <c r="C12" s="19" t="s">
        <v>57</v>
      </c>
      <c r="D12" s="43">
        <v>719044</v>
      </c>
      <c r="E12" s="43">
        <v>50106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769150</v>
      </c>
      <c r="O12" s="44">
        <f t="shared" si="1"/>
        <v>192.52816020025031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3416966</v>
      </c>
      <c r="E13" s="29">
        <f t="shared" si="3"/>
        <v>338821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3755787</v>
      </c>
      <c r="O13" s="41">
        <f t="shared" si="1"/>
        <v>940.12190237797245</v>
      </c>
      <c r="P13" s="10"/>
    </row>
    <row r="14" spans="1:133">
      <c r="A14" s="12"/>
      <c r="B14" s="42">
        <v>524</v>
      </c>
      <c r="C14" s="19" t="s">
        <v>51</v>
      </c>
      <c r="D14" s="43">
        <v>0</v>
      </c>
      <c r="E14" s="43">
        <v>338821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338821</v>
      </c>
      <c r="O14" s="44">
        <f t="shared" si="1"/>
        <v>84.811264080100131</v>
      </c>
      <c r="P14" s="9"/>
    </row>
    <row r="15" spans="1:133">
      <c r="A15" s="12"/>
      <c r="B15" s="42">
        <v>529</v>
      </c>
      <c r="C15" s="19" t="s">
        <v>47</v>
      </c>
      <c r="D15" s="43">
        <v>3416966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3416966</v>
      </c>
      <c r="O15" s="44">
        <f t="shared" si="1"/>
        <v>855.31063829787229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10982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10982</v>
      </c>
      <c r="O16" s="41">
        <f t="shared" si="1"/>
        <v>2.7489361702127662</v>
      </c>
      <c r="P16" s="10"/>
    </row>
    <row r="17" spans="1:119">
      <c r="A17" s="12"/>
      <c r="B17" s="42">
        <v>539</v>
      </c>
      <c r="C17" s="19" t="s">
        <v>29</v>
      </c>
      <c r="D17" s="43">
        <v>10982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10982</v>
      </c>
      <c r="O17" s="44">
        <f t="shared" si="1"/>
        <v>2.7489361702127662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0</v>
      </c>
      <c r="E18" s="29">
        <f t="shared" si="6"/>
        <v>179341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179341</v>
      </c>
      <c r="O18" s="41">
        <f t="shared" si="1"/>
        <v>44.891364205256572</v>
      </c>
      <c r="P18" s="10"/>
    </row>
    <row r="19" spans="1:119">
      <c r="A19" s="12"/>
      <c r="B19" s="42">
        <v>541</v>
      </c>
      <c r="C19" s="19" t="s">
        <v>58</v>
      </c>
      <c r="D19" s="43">
        <v>0</v>
      </c>
      <c r="E19" s="43">
        <v>179341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179341</v>
      </c>
      <c r="O19" s="44">
        <f t="shared" si="1"/>
        <v>44.891364205256572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12567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12567</v>
      </c>
      <c r="O20" s="41">
        <f t="shared" si="1"/>
        <v>3.1456821026282853</v>
      </c>
      <c r="P20" s="9"/>
    </row>
    <row r="21" spans="1:119" ht="15.75" thickBot="1">
      <c r="A21" s="12"/>
      <c r="B21" s="42">
        <v>575</v>
      </c>
      <c r="C21" s="19" t="s">
        <v>64</v>
      </c>
      <c r="D21" s="43">
        <v>12567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12567</v>
      </c>
      <c r="O21" s="44">
        <f t="shared" si="1"/>
        <v>3.1456821026282853</v>
      </c>
      <c r="P21" s="9"/>
    </row>
    <row r="22" spans="1:119" ht="16.5" thickBot="1">
      <c r="A22" s="13" t="s">
        <v>10</v>
      </c>
      <c r="B22" s="21"/>
      <c r="C22" s="20"/>
      <c r="D22" s="14">
        <f>SUM(D5,D13,D16,D18,D20)</f>
        <v>5306760</v>
      </c>
      <c r="E22" s="14">
        <f t="shared" ref="E22:M22" si="8">SUM(E5,E13,E16,E18,E20)</f>
        <v>568268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871342</v>
      </c>
      <c r="L22" s="14">
        <f t="shared" si="8"/>
        <v>0</v>
      </c>
      <c r="M22" s="14">
        <f t="shared" si="8"/>
        <v>0</v>
      </c>
      <c r="N22" s="14">
        <f t="shared" si="4"/>
        <v>6746370</v>
      </c>
      <c r="O22" s="35">
        <f t="shared" si="1"/>
        <v>1688.70337922403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65</v>
      </c>
      <c r="M24" s="90"/>
      <c r="N24" s="90"/>
      <c r="O24" s="39">
        <v>3995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2024-05-23T14:33:27Z</cp:lastPrinted>
  <dcterms:created xsi:type="dcterms:W3CDTF">2000-08-31T21:26:31Z</dcterms:created>
  <dcterms:modified xsi:type="dcterms:W3CDTF">2024-05-23T14:33:31Z</dcterms:modified>
</cp:coreProperties>
</file>