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D402B2FACB0D301CC7D0518731AD52C1088ABC2F" xr6:coauthVersionLast="47" xr6:coauthVersionMax="47" xr10:uidLastSave="{F5E72585-00A9-47A2-A99B-5652F4A94EC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'2008'!$A$1:$O$23</definedName>
    <definedName name="_xlnm.Print_Area" localSheetId="14">'2009'!$A$1:$O$23</definedName>
    <definedName name="_xlnm.Print_Area" localSheetId="13">'2010'!$A$1:$O$23</definedName>
    <definedName name="_xlnm.Print_Area" localSheetId="12">'2011'!$A$1:$O$23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'2015'!$A$1:$O$24</definedName>
    <definedName name="_xlnm.Print_Area" localSheetId="7">'2016'!$A$1:$O$24</definedName>
    <definedName name="_xlnm.Print_Area" localSheetId="6">'2017'!$A$1:$O$24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'2021'!$A$1:$P$24</definedName>
    <definedName name="_xlnm.Print_Area" localSheetId="1">'2022'!$A$1:$P$24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0" l="1"/>
  <c r="F20" i="50"/>
  <c r="G20" i="50"/>
  <c r="H20" i="50"/>
  <c r="I20" i="50"/>
  <c r="J20" i="50"/>
  <c r="K20" i="50"/>
  <c r="L20" i="50"/>
  <c r="M20" i="50"/>
  <c r="N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8" i="50" s="1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6" i="50" l="1"/>
  <c r="P16" i="50" s="1"/>
  <c r="O20" i="50"/>
  <c r="P20" i="50" s="1"/>
  <c r="O12" i="50"/>
  <c r="P12" i="50" s="1"/>
  <c r="O5" i="50"/>
  <c r="P5" i="50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E20" i="49" l="1"/>
  <c r="D20" i="49"/>
  <c r="J20" i="49"/>
  <c r="H20" i="49"/>
  <c r="I20" i="49"/>
  <c r="M20" i="49"/>
  <c r="F20" i="49"/>
  <c r="G20" i="49"/>
  <c r="K20" i="49"/>
  <c r="L20" i="49"/>
  <c r="N20" i="49"/>
  <c r="O18" i="49"/>
  <c r="P18" i="49" s="1"/>
  <c r="O16" i="49"/>
  <c r="P16" i="49" s="1"/>
  <c r="O12" i="49"/>
  <c r="P12" i="49" s="1"/>
  <c r="O5" i="49"/>
  <c r="P5" i="49" s="1"/>
  <c r="O19" i="48"/>
  <c r="P19" i="48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/>
  <c r="N16" i="48"/>
  <c r="M16" i="48"/>
  <c r="L16" i="48"/>
  <c r="L20" i="48" s="1"/>
  <c r="K16" i="48"/>
  <c r="K20" i="48" s="1"/>
  <c r="J16" i="48"/>
  <c r="I16" i="48"/>
  <c r="H16" i="48"/>
  <c r="H20" i="48" s="1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2" i="48" s="1"/>
  <c r="P12" i="48" s="1"/>
  <c r="O11" i="48"/>
  <c r="P11" i="48" s="1"/>
  <c r="O10" i="48"/>
  <c r="P10" i="48" s="1"/>
  <c r="O9" i="48"/>
  <c r="P9" i="48" s="1"/>
  <c r="O8" i="48"/>
  <c r="P8" i="48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L20" i="46"/>
  <c r="M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F20" i="46" s="1"/>
  <c r="E5" i="46"/>
  <c r="D5" i="46"/>
  <c r="N19" i="45"/>
  <c r="O19" i="45" s="1"/>
  <c r="M18" i="45"/>
  <c r="L18" i="45"/>
  <c r="L20" i="45" s="1"/>
  <c r="K18" i="45"/>
  <c r="N18" i="45" s="1"/>
  <c r="O18" i="45" s="1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D20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20" i="45" s="1"/>
  <c r="L5" i="45"/>
  <c r="K5" i="45"/>
  <c r="J5" i="45"/>
  <c r="I5" i="45"/>
  <c r="H5" i="45"/>
  <c r="G5" i="45"/>
  <c r="F5" i="45"/>
  <c r="E5" i="45"/>
  <c r="D5" i="45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D20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20" i="44" s="1"/>
  <c r="L5" i="44"/>
  <c r="L20" i="44" s="1"/>
  <c r="K5" i="44"/>
  <c r="J5" i="44"/>
  <c r="J20" i="44" s="1"/>
  <c r="I5" i="44"/>
  <c r="I20" i="44" s="1"/>
  <c r="H5" i="44"/>
  <c r="G5" i="44"/>
  <c r="F5" i="44"/>
  <c r="E5" i="44"/>
  <c r="D5" i="44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M20" i="43" s="1"/>
  <c r="L12" i="43"/>
  <c r="K12" i="43"/>
  <c r="J12" i="43"/>
  <c r="I12" i="43"/>
  <c r="H12" i="43"/>
  <c r="G12" i="43"/>
  <c r="N12" i="43" s="1"/>
  <c r="O12" i="43" s="1"/>
  <c r="F12" i="43"/>
  <c r="E12" i="43"/>
  <c r="D12" i="43"/>
  <c r="D20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L20" i="43" s="1"/>
  <c r="K5" i="43"/>
  <c r="J5" i="43"/>
  <c r="I5" i="43"/>
  <c r="H5" i="43"/>
  <c r="G5" i="43"/>
  <c r="F5" i="43"/>
  <c r="F20" i="43" s="1"/>
  <c r="E5" i="43"/>
  <c r="E20" i="43" s="1"/>
  <c r="D5" i="43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20" i="42" s="1"/>
  <c r="L5" i="42"/>
  <c r="L20" i="42" s="1"/>
  <c r="K5" i="42"/>
  <c r="J5" i="42"/>
  <c r="I5" i="42"/>
  <c r="H5" i="42"/>
  <c r="G5" i="42"/>
  <c r="F5" i="42"/>
  <c r="E5" i="42"/>
  <c r="D5" i="42"/>
  <c r="N5" i="42" s="1"/>
  <c r="O5" i="42" s="1"/>
  <c r="L20" i="41"/>
  <c r="M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0" i="40"/>
  <c r="O20" i="40" s="1"/>
  <c r="M19" i="40"/>
  <c r="L19" i="40"/>
  <c r="K19" i="40"/>
  <c r="J19" i="40"/>
  <c r="I19" i="40"/>
  <c r="H19" i="40"/>
  <c r="G19" i="40"/>
  <c r="N19" i="40" s="1"/>
  <c r="O19" i="40" s="1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J21" i="40" s="1"/>
  <c r="I15" i="40"/>
  <c r="N15" i="40" s="1"/>
  <c r="O15" i="40" s="1"/>
  <c r="H15" i="40"/>
  <c r="G15" i="40"/>
  <c r="F15" i="40"/>
  <c r="E15" i="40"/>
  <c r="D15" i="40"/>
  <c r="N14" i="40"/>
  <c r="O14" i="40" s="1"/>
  <c r="N13" i="40"/>
  <c r="O13" i="40" s="1"/>
  <c r="N12" i="40"/>
  <c r="O12" i="40"/>
  <c r="M11" i="40"/>
  <c r="L11" i="40"/>
  <c r="K11" i="40"/>
  <c r="J11" i="40"/>
  <c r="I11" i="40"/>
  <c r="H11" i="40"/>
  <c r="G11" i="40"/>
  <c r="F11" i="40"/>
  <c r="F21" i="40" s="1"/>
  <c r="E11" i="40"/>
  <c r="D11" i="40"/>
  <c r="D2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H19" i="39" s="1"/>
  <c r="G15" i="39"/>
  <c r="G19" i="39" s="1"/>
  <c r="F15" i="39"/>
  <c r="E15" i="39"/>
  <c r="D15" i="39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18" i="38"/>
  <c r="O18" i="38"/>
  <c r="M17" i="38"/>
  <c r="M19" i="38" s="1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J19" i="38" s="1"/>
  <c r="I15" i="38"/>
  <c r="H15" i="38"/>
  <c r="G15" i="38"/>
  <c r="F15" i="38"/>
  <c r="E15" i="38"/>
  <c r="N15" i="38" s="1"/>
  <c r="O15" i="38" s="1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19" i="38" s="1"/>
  <c r="K5" i="38"/>
  <c r="K19" i="38" s="1"/>
  <c r="J5" i="38"/>
  <c r="I5" i="38"/>
  <c r="H5" i="38"/>
  <c r="G5" i="38"/>
  <c r="G19" i="38" s="1"/>
  <c r="F5" i="38"/>
  <c r="E5" i="38"/>
  <c r="D5" i="38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K15" i="37"/>
  <c r="J15" i="37"/>
  <c r="I15" i="37"/>
  <c r="H15" i="37"/>
  <c r="G15" i="37"/>
  <c r="F15" i="37"/>
  <c r="F19" i="37" s="1"/>
  <c r="E15" i="37"/>
  <c r="D15" i="37"/>
  <c r="N14" i="37"/>
  <c r="O14" i="37" s="1"/>
  <c r="N13" i="37"/>
  <c r="O13" i="37" s="1"/>
  <c r="N12" i="37"/>
  <c r="O12" i="37" s="1"/>
  <c r="M11" i="37"/>
  <c r="M19" i="37" s="1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19" i="37" s="1"/>
  <c r="K5" i="37"/>
  <c r="K19" i="37" s="1"/>
  <c r="J5" i="37"/>
  <c r="I5" i="37"/>
  <c r="H5" i="37"/>
  <c r="G5" i="37"/>
  <c r="F5" i="37"/>
  <c r="E5" i="37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E19" i="36" s="1"/>
  <c r="D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F19" i="36" s="1"/>
  <c r="E5" i="36"/>
  <c r="D5" i="36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/>
  <c r="M15" i="35"/>
  <c r="M19" i="35" s="1"/>
  <c r="L15" i="35"/>
  <c r="L19" i="35" s="1"/>
  <c r="K15" i="35"/>
  <c r="K19" i="35" s="1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G19" i="35" s="1"/>
  <c r="F11" i="35"/>
  <c r="F19" i="35" s="1"/>
  <c r="E11" i="35"/>
  <c r="E19" i="35" s="1"/>
  <c r="D11" i="35"/>
  <c r="N11" i="35" s="1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H19" i="34"/>
  <c r="G15" i="34"/>
  <c r="G19" i="34" s="1"/>
  <c r="F15" i="34"/>
  <c r="F19" i="34" s="1"/>
  <c r="E15" i="34"/>
  <c r="N15" i="34" s="1"/>
  <c r="O15" i="34" s="1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L19" i="34" s="1"/>
  <c r="K5" i="34"/>
  <c r="J5" i="34"/>
  <c r="I5" i="34"/>
  <c r="H5" i="34"/>
  <c r="G5" i="34"/>
  <c r="F5" i="34"/>
  <c r="E5" i="34"/>
  <c r="D5" i="34"/>
  <c r="E17" i="33"/>
  <c r="F17" i="33"/>
  <c r="F19" i="33" s="1"/>
  <c r="G17" i="33"/>
  <c r="H17" i="33"/>
  <c r="N17" i="33" s="1"/>
  <c r="O17" i="33" s="1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I19" i="33" s="1"/>
  <c r="J11" i="33"/>
  <c r="K11" i="33"/>
  <c r="K19" i="33" s="1"/>
  <c r="L11" i="33"/>
  <c r="M11" i="33"/>
  <c r="E5" i="33"/>
  <c r="F5" i="33"/>
  <c r="G5" i="33"/>
  <c r="G19" i="33" s="1"/>
  <c r="H5" i="33"/>
  <c r="I5" i="33"/>
  <c r="J5" i="33"/>
  <c r="K5" i="33"/>
  <c r="L5" i="33"/>
  <c r="L19" i="33" s="1"/>
  <c r="M5" i="33"/>
  <c r="D17" i="33"/>
  <c r="D15" i="33"/>
  <c r="N15" i="33" s="1"/>
  <c r="O15" i="33" s="1"/>
  <c r="D11" i="33"/>
  <c r="D5" i="33"/>
  <c r="D19" i="33" s="1"/>
  <c r="N18" i="33"/>
  <c r="O18" i="33"/>
  <c r="N16" i="33"/>
  <c r="O16" i="33"/>
  <c r="N13" i="33"/>
  <c r="O13" i="33" s="1"/>
  <c r="N14" i="33"/>
  <c r="O14" i="33"/>
  <c r="N7" i="33"/>
  <c r="O7" i="33" s="1"/>
  <c r="N8" i="33"/>
  <c r="O8" i="33"/>
  <c r="N9" i="33"/>
  <c r="O9" i="33"/>
  <c r="N10" i="33"/>
  <c r="O10" i="33" s="1"/>
  <c r="N6" i="33"/>
  <c r="O6" i="33" s="1"/>
  <c r="N12" i="33"/>
  <c r="O12" i="33"/>
  <c r="N5" i="40"/>
  <c r="O5" i="40" s="1"/>
  <c r="D19" i="34"/>
  <c r="F20" i="48" l="1"/>
  <c r="F20" i="42"/>
  <c r="H19" i="35"/>
  <c r="N5" i="34"/>
  <c r="O5" i="34" s="1"/>
  <c r="D19" i="38"/>
  <c r="N5" i="39"/>
  <c r="O5" i="39" s="1"/>
  <c r="L19" i="39"/>
  <c r="H21" i="40"/>
  <c r="H20" i="42"/>
  <c r="N5" i="46"/>
  <c r="O5" i="46" s="1"/>
  <c r="N12" i="46"/>
  <c r="O12" i="46" s="1"/>
  <c r="I20" i="48"/>
  <c r="D19" i="39"/>
  <c r="N11" i="33"/>
  <c r="O11" i="33" s="1"/>
  <c r="I20" i="43"/>
  <c r="O5" i="48"/>
  <c r="P5" i="48" s="1"/>
  <c r="N12" i="41"/>
  <c r="O12" i="41" s="1"/>
  <c r="F19" i="38"/>
  <c r="F20" i="41"/>
  <c r="J20" i="42"/>
  <c r="N20" i="42" s="1"/>
  <c r="O20" i="42" s="1"/>
  <c r="N16" i="43"/>
  <c r="O16" i="43" s="1"/>
  <c r="G20" i="46"/>
  <c r="E21" i="40"/>
  <c r="N12" i="42"/>
  <c r="O12" i="42" s="1"/>
  <c r="M19" i="33"/>
  <c r="N17" i="34"/>
  <c r="O17" i="34" s="1"/>
  <c r="N15" i="36"/>
  <c r="O15" i="36" s="1"/>
  <c r="N11" i="37"/>
  <c r="O11" i="37" s="1"/>
  <c r="I19" i="38"/>
  <c r="N17" i="38"/>
  <c r="O17" i="38" s="1"/>
  <c r="K21" i="40"/>
  <c r="N17" i="40"/>
  <c r="O17" i="40" s="1"/>
  <c r="G20" i="41"/>
  <c r="K20" i="42"/>
  <c r="H20" i="46"/>
  <c r="G20" i="43"/>
  <c r="N20" i="43" s="1"/>
  <c r="O20" i="43" s="1"/>
  <c r="H20" i="43"/>
  <c r="E19" i="34"/>
  <c r="N19" i="34" s="1"/>
  <c r="O19" i="34" s="1"/>
  <c r="M21" i="40"/>
  <c r="J19" i="39"/>
  <c r="N17" i="39"/>
  <c r="O17" i="39" s="1"/>
  <c r="L21" i="40"/>
  <c r="H20" i="41"/>
  <c r="E20" i="45"/>
  <c r="N12" i="45"/>
  <c r="O12" i="45" s="1"/>
  <c r="I20" i="46"/>
  <c r="M20" i="48"/>
  <c r="E19" i="39"/>
  <c r="E20" i="41"/>
  <c r="I20" i="42"/>
  <c r="N11" i="34"/>
  <c r="O11" i="34" s="1"/>
  <c r="I19" i="34"/>
  <c r="H19" i="38"/>
  <c r="K19" i="39"/>
  <c r="I20" i="41"/>
  <c r="F20" i="45"/>
  <c r="N20" i="45" s="1"/>
  <c r="O20" i="45" s="1"/>
  <c r="J20" i="46"/>
  <c r="N20" i="48"/>
  <c r="K20" i="44"/>
  <c r="N20" i="44" s="1"/>
  <c r="O20" i="44" s="1"/>
  <c r="D20" i="48"/>
  <c r="K19" i="36"/>
  <c r="G20" i="48"/>
  <c r="G20" i="42"/>
  <c r="J19" i="35"/>
  <c r="J19" i="34"/>
  <c r="J20" i="41"/>
  <c r="G20" i="45"/>
  <c r="K20" i="46"/>
  <c r="I19" i="36"/>
  <c r="N15" i="37"/>
  <c r="O15" i="37" s="1"/>
  <c r="L19" i="36"/>
  <c r="M19" i="36"/>
  <c r="I19" i="35"/>
  <c r="K19" i="34"/>
  <c r="N15" i="35"/>
  <c r="O15" i="35" s="1"/>
  <c r="N11" i="36"/>
  <c r="O11" i="36" s="1"/>
  <c r="H19" i="36"/>
  <c r="M19" i="39"/>
  <c r="K20" i="41"/>
  <c r="D20" i="42"/>
  <c r="H20" i="45"/>
  <c r="J19" i="33"/>
  <c r="H19" i="33"/>
  <c r="G19" i="37"/>
  <c r="D19" i="37"/>
  <c r="N19" i="37" s="1"/>
  <c r="O19" i="37" s="1"/>
  <c r="E20" i="44"/>
  <c r="N12" i="44"/>
  <c r="O12" i="44" s="1"/>
  <c r="I20" i="45"/>
  <c r="E20" i="42"/>
  <c r="J20" i="43"/>
  <c r="J19" i="36"/>
  <c r="H19" i="37"/>
  <c r="I19" i="39"/>
  <c r="F20" i="44"/>
  <c r="N18" i="44"/>
  <c r="O18" i="44" s="1"/>
  <c r="J20" i="45"/>
  <c r="J20" i="48"/>
  <c r="N5" i="36"/>
  <c r="O5" i="36" s="1"/>
  <c r="N16" i="45"/>
  <c r="O16" i="45" s="1"/>
  <c r="F19" i="39"/>
  <c r="N15" i="39"/>
  <c r="O15" i="39" s="1"/>
  <c r="N5" i="33"/>
  <c r="O5" i="33" s="1"/>
  <c r="G20" i="44"/>
  <c r="K20" i="45"/>
  <c r="N16" i="46"/>
  <c r="O16" i="46" s="1"/>
  <c r="O16" i="48"/>
  <c r="P16" i="48" s="1"/>
  <c r="K20" i="43"/>
  <c r="E19" i="33"/>
  <c r="N19" i="33" s="1"/>
  <c r="O19" i="33" s="1"/>
  <c r="M19" i="34"/>
  <c r="I19" i="37"/>
  <c r="J19" i="37"/>
  <c r="N16" i="41"/>
  <c r="O16" i="41" s="1"/>
  <c r="H20" i="44"/>
  <c r="O18" i="48"/>
  <c r="P18" i="48" s="1"/>
  <c r="O20" i="49"/>
  <c r="P20" i="49" s="1"/>
  <c r="N20" i="41"/>
  <c r="O20" i="41" s="1"/>
  <c r="N19" i="39"/>
  <c r="O19" i="39" s="1"/>
  <c r="N5" i="44"/>
  <c r="O5" i="44" s="1"/>
  <c r="D19" i="35"/>
  <c r="N5" i="35"/>
  <c r="O5" i="35" s="1"/>
  <c r="G19" i="36"/>
  <c r="N11" i="38"/>
  <c r="O11" i="38" s="1"/>
  <c r="E19" i="37"/>
  <c r="N5" i="43"/>
  <c r="O5" i="43" s="1"/>
  <c r="N5" i="38"/>
  <c r="O5" i="38" s="1"/>
  <c r="N11" i="40"/>
  <c r="O11" i="40" s="1"/>
  <c r="N5" i="45"/>
  <c r="O5" i="45" s="1"/>
  <c r="N16" i="42"/>
  <c r="O16" i="42" s="1"/>
  <c r="I21" i="40"/>
  <c r="N5" i="37"/>
  <c r="O5" i="37" s="1"/>
  <c r="E19" i="38"/>
  <c r="N19" i="38" s="1"/>
  <c r="O19" i="38" s="1"/>
  <c r="E20" i="48"/>
  <c r="O20" i="48" s="1"/>
  <c r="P20" i="48" s="1"/>
  <c r="D19" i="36"/>
  <c r="N5" i="41"/>
  <c r="O5" i="41" s="1"/>
  <c r="E20" i="46"/>
  <c r="G21" i="40"/>
  <c r="N21" i="40" l="1"/>
  <c r="O21" i="40" s="1"/>
  <c r="N19" i="35"/>
  <c r="O19" i="35" s="1"/>
  <c r="N20" i="46"/>
  <c r="O20" i="46" s="1"/>
  <c r="N19" i="36"/>
  <c r="O19" i="36" s="1"/>
</calcChain>
</file>

<file path=xl/sharedStrings.xml><?xml version="1.0" encoding="utf-8"?>
<sst xmlns="http://schemas.openxmlformats.org/spreadsheetml/2006/main" count="609" uniqueCount="76">
  <si>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</si>
  <si>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</si>
  <si>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</si>
  <si>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</si>
  <si>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</si>
  <si>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</si>
  <si>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</si>
  <si>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</si>
  <si>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</si>
  <si>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</si>
  <si>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</si>
  <si>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</si>
  <si>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</si>
  <si>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</si>
  <si>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</si>
  <si>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</si>
  <si>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</si>
  <si>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</si>
  <si>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</si>
  <si>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</si>
  <si>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</si>
  <si>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</si>
  <si>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</si>
  <si>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</si>
  <si>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</si>
  <si>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</si>
  <si>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</si>
  <si>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</si>
  <si>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Transportation</t>
  </si>
  <si>
    <t>Road and Street Facilities</t>
  </si>
  <si>
    <t>Culture / Recreation</t>
  </si>
  <si>
    <t>Parks and Recreation</t>
  </si>
  <si>
    <t>2009 Municipal Population:</t>
  </si>
  <si>
    <t>Indian Harbour Beach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</si>
  <si>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</si>
  <si>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</si>
  <si>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</si>
  <si>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</si>
  <si>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</si>
  <si>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</si>
  <si>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</si>
  <si>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</si>
  <si>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</si>
  <si>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</si>
  <si>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</si>
  <si>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</si>
  <si>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</si>
  <si>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</si>
  <si>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</si>
  <si>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</si>
  <si>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</si>
  <si>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Other Uses and Non-Operating</t>
  </si>
  <si>
    <t>Inter-Fund Group Transfers Out</t>
  </si>
  <si>
    <t>2007 Municipal Population:</t>
  </si>
  <si>
    <t>Local Fiscal Year Ended September 30, 2015</t>
  </si>
  <si>
    <t>Pension Benefits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</si>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</sst>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3407-35A3-4558-ABA9-AF957AE648A3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70</v>
      </c>
      <c r="N4" s="95" t="s">
        <v>5</v>
      </c>
      <c r="O4" s="95" t="s">
        <v>71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2153626</v>
      </c>
      <c r="E5" s="100">
        <f>SUM(E6:E11)</f>
        <v>160807</v>
      </c>
      <c r="F5" s="100">
        <f>SUM(F6:F11)</f>
        <v>0</v>
      </c>
      <c r="G5" s="100">
        <f>SUM(G6:G11)</f>
        <v>0</v>
      </c>
      <c r="H5" s="100">
        <f>SUM(H6:H11)</f>
        <v>0</v>
      </c>
      <c r="I5" s="100">
        <f>SUM(I6:I11)</f>
        <v>0</v>
      </c>
      <c r="J5" s="100">
        <f>SUM(J6:J11)</f>
        <v>0</v>
      </c>
      <c r="K5" s="100">
        <f>SUM(K6:K11)</f>
        <v>31370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2345803</v>
      </c>
      <c r="P5" s="102">
        <f>(O5/P$22)</f>
        <v>261.16711200178133</v>
      </c>
      <c r="Q5" s="103"/>
    </row>
    <row r="6" spans="1:134">
      <c r="A6" s="105"/>
      <c r="B6" s="106">
        <v>511</v>
      </c>
      <c r="C6" s="107" t="s">
        <v>19</v>
      </c>
      <c r="D6" s="108">
        <v>74903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74903</v>
      </c>
      <c r="P6" s="109">
        <f>(O6/P$22)</f>
        <v>8.3392340236027618</v>
      </c>
      <c r="Q6" s="110"/>
    </row>
    <row r="7" spans="1:134">
      <c r="A7" s="105"/>
      <c r="B7" s="106">
        <v>512</v>
      </c>
      <c r="C7" s="107" t="s">
        <v>20</v>
      </c>
      <c r="D7" s="108">
        <v>450816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450816</v>
      </c>
      <c r="P7" s="109">
        <f>(O7/P$22)</f>
        <v>50.19104876419506</v>
      </c>
      <c r="Q7" s="110"/>
    </row>
    <row r="8" spans="1:134">
      <c r="A8" s="105"/>
      <c r="B8" s="106">
        <v>513</v>
      </c>
      <c r="C8" s="107" t="s">
        <v>21</v>
      </c>
      <c r="D8" s="108">
        <v>601746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601746</v>
      </c>
      <c r="P8" s="109">
        <f>(O8/P$22)</f>
        <v>66.994655978623911</v>
      </c>
      <c r="Q8" s="110"/>
    </row>
    <row r="9" spans="1:134">
      <c r="A9" s="105"/>
      <c r="B9" s="106">
        <v>514</v>
      </c>
      <c r="C9" s="107" t="s">
        <v>22</v>
      </c>
      <c r="D9" s="108">
        <v>71348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71348</v>
      </c>
      <c r="P9" s="109">
        <f>(O9/P$22)</f>
        <v>7.9434424404364288</v>
      </c>
      <c r="Q9" s="110"/>
    </row>
    <row r="10" spans="1:134">
      <c r="A10" s="105"/>
      <c r="B10" s="106">
        <v>518</v>
      </c>
      <c r="C10" s="107" t="s">
        <v>55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31370</v>
      </c>
      <c r="L10" s="108">
        <v>0</v>
      </c>
      <c r="M10" s="108">
        <v>0</v>
      </c>
      <c r="N10" s="108">
        <v>0</v>
      </c>
      <c r="O10" s="108">
        <f t="shared" si="0"/>
        <v>31370</v>
      </c>
      <c r="P10" s="109">
        <f>(O10/P$22)</f>
        <v>3.4925406368292138</v>
      </c>
      <c r="Q10" s="110"/>
    </row>
    <row r="11" spans="1:134">
      <c r="A11" s="105"/>
      <c r="B11" s="106">
        <v>519</v>
      </c>
      <c r="C11" s="107" t="s">
        <v>23</v>
      </c>
      <c r="D11" s="108">
        <v>954813</v>
      </c>
      <c r="E11" s="108">
        <v>160807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1115620</v>
      </c>
      <c r="P11" s="109">
        <f>(O11/P$22)</f>
        <v>124.20619015809396</v>
      </c>
      <c r="Q11" s="110"/>
    </row>
    <row r="12" spans="1:134" ht="15.75">
      <c r="A12" s="111" t="s">
        <v>24</v>
      </c>
      <c r="B12" s="112"/>
      <c r="C12" s="113"/>
      <c r="D12" s="114">
        <f>SUM(D13:D15)</f>
        <v>3640118</v>
      </c>
      <c r="E12" s="114">
        <f>SUM(E13:E15)</f>
        <v>26790</v>
      </c>
      <c r="F12" s="114">
        <f>SUM(F13:F15)</f>
        <v>0</v>
      </c>
      <c r="G12" s="114">
        <f>SUM(G13:G15)</f>
        <v>0</v>
      </c>
      <c r="H12" s="114">
        <f>SUM(H13:H15)</f>
        <v>0</v>
      </c>
      <c r="I12" s="114">
        <f>SUM(I13:I15)</f>
        <v>0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3666908</v>
      </c>
      <c r="P12" s="116">
        <f>(O12/P$22)</f>
        <v>408.25072366956135</v>
      </c>
      <c r="Q12" s="117"/>
    </row>
    <row r="13" spans="1:134">
      <c r="A13" s="105"/>
      <c r="B13" s="106">
        <v>521</v>
      </c>
      <c r="C13" s="107" t="s">
        <v>25</v>
      </c>
      <c r="D13" s="108">
        <v>3076403</v>
      </c>
      <c r="E13" s="108">
        <v>26440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3102843</v>
      </c>
      <c r="P13" s="109">
        <f>(O13/P$22)</f>
        <v>345.45123580494322</v>
      </c>
      <c r="Q13" s="110"/>
    </row>
    <row r="14" spans="1:134">
      <c r="A14" s="105"/>
      <c r="B14" s="106">
        <v>522</v>
      </c>
      <c r="C14" s="107" t="s">
        <v>26</v>
      </c>
      <c r="D14" s="108">
        <v>202333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5" si="1">SUM(D14:N14)</f>
        <v>202333</v>
      </c>
      <c r="P14" s="109">
        <f>(O14/P$22)</f>
        <v>22.526497439323091</v>
      </c>
      <c r="Q14" s="110"/>
    </row>
    <row r="15" spans="1:134">
      <c r="A15" s="105"/>
      <c r="B15" s="106">
        <v>524</v>
      </c>
      <c r="C15" s="107" t="s">
        <v>27</v>
      </c>
      <c r="D15" s="108">
        <v>361382</v>
      </c>
      <c r="E15" s="108">
        <v>350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361732</v>
      </c>
      <c r="P15" s="109">
        <f>(O15/P$22)</f>
        <v>40.272990425295035</v>
      </c>
      <c r="Q15" s="110"/>
    </row>
    <row r="16" spans="1:134" ht="15.75">
      <c r="A16" s="111" t="s">
        <v>28</v>
      </c>
      <c r="B16" s="112"/>
      <c r="C16" s="113"/>
      <c r="D16" s="114">
        <f>SUM(D17:D17)</f>
        <v>1536909</v>
      </c>
      <c r="E16" s="114">
        <f>SUM(E17:E17)</f>
        <v>186289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ref="O16:O19" si="2">SUM(D16:N16)</f>
        <v>1723198</v>
      </c>
      <c r="P16" s="116">
        <f>(O16/P$22)</f>
        <v>191.85014473391226</v>
      </c>
      <c r="Q16" s="117"/>
    </row>
    <row r="17" spans="1:120">
      <c r="A17" s="105"/>
      <c r="B17" s="106">
        <v>541</v>
      </c>
      <c r="C17" s="107" t="s">
        <v>29</v>
      </c>
      <c r="D17" s="108">
        <v>1536909</v>
      </c>
      <c r="E17" s="108">
        <v>186289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1723198</v>
      </c>
      <c r="P17" s="109">
        <f>(O17/P$22)</f>
        <v>191.85014473391226</v>
      </c>
      <c r="Q17" s="110"/>
    </row>
    <row r="18" spans="1:120" ht="15.75">
      <c r="A18" s="111" t="s">
        <v>30</v>
      </c>
      <c r="B18" s="112"/>
      <c r="C18" s="113"/>
      <c r="D18" s="114">
        <f>SUM(D19:D19)</f>
        <v>1687150</v>
      </c>
      <c r="E18" s="114">
        <f>SUM(E19:E19)</f>
        <v>496286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>SUM(D18:N18)</f>
        <v>2183436</v>
      </c>
      <c r="P18" s="116">
        <f>(O18/P$22)</f>
        <v>243.09018036072143</v>
      </c>
      <c r="Q18" s="110"/>
    </row>
    <row r="19" spans="1:120" ht="15.75" thickBot="1">
      <c r="A19" s="105"/>
      <c r="B19" s="106">
        <v>572</v>
      </c>
      <c r="C19" s="107" t="s">
        <v>31</v>
      </c>
      <c r="D19" s="108">
        <v>1687150</v>
      </c>
      <c r="E19" s="108">
        <v>496286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2183436</v>
      </c>
      <c r="P19" s="109">
        <f>(O19/P$22)</f>
        <v>243.09018036072143</v>
      </c>
      <c r="Q19" s="110"/>
    </row>
    <row r="20" spans="1:120" ht="16.5" thickBot="1">
      <c r="A20" s="118" t="s">
        <v>10</v>
      </c>
      <c r="B20" s="119"/>
      <c r="C20" s="120"/>
      <c r="D20" s="121">
        <f>SUM(D5,D12,D16,D18)</f>
        <v>9017803</v>
      </c>
      <c r="E20" s="121">
        <f t="shared" ref="E20:N20" si="3">SUM(E5,E12,E16,E18)</f>
        <v>870172</v>
      </c>
      <c r="F20" s="121">
        <f t="shared" si="3"/>
        <v>0</v>
      </c>
      <c r="G20" s="121">
        <f t="shared" si="3"/>
        <v>0</v>
      </c>
      <c r="H20" s="121">
        <f t="shared" si="3"/>
        <v>0</v>
      </c>
      <c r="I20" s="121">
        <f t="shared" si="3"/>
        <v>0</v>
      </c>
      <c r="J20" s="121">
        <f t="shared" si="3"/>
        <v>0</v>
      </c>
      <c r="K20" s="121">
        <f t="shared" si="3"/>
        <v>31370</v>
      </c>
      <c r="L20" s="121">
        <f t="shared" si="3"/>
        <v>0</v>
      </c>
      <c r="M20" s="121">
        <f t="shared" si="3"/>
        <v>0</v>
      </c>
      <c r="N20" s="121">
        <f t="shared" si="3"/>
        <v>0</v>
      </c>
      <c r="O20" s="121">
        <f>SUM(D20:N20)</f>
        <v>9919345</v>
      </c>
      <c r="P20" s="122">
        <f>(O20/P$22)</f>
        <v>1104.3581607659764</v>
      </c>
      <c r="Q20" s="103"/>
      <c r="R20" s="12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</row>
    <row r="21" spans="1:120">
      <c r="A21" s="124"/>
      <c r="B21" s="1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20">
      <c r="A22" s="128"/>
      <c r="B22" s="129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3" t="s">
        <v>75</v>
      </c>
      <c r="N22" s="133"/>
      <c r="O22" s="133"/>
      <c r="P22" s="131">
        <v>8982</v>
      </c>
    </row>
    <row r="23" spans="1:120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37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1064721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1064721</v>
      </c>
      <c r="O5" s="58">
        <f t="shared" ref="O5:O19" si="2">(N5/O$21)</f>
        <v>126.85821517931609</v>
      </c>
      <c r="P5" s="59"/>
    </row>
    <row r="6" spans="1:133">
      <c r="A6" s="61"/>
      <c r="B6" s="62">
        <v>511</v>
      </c>
      <c r="C6" s="63" t="s">
        <v>19</v>
      </c>
      <c r="D6" s="64">
        <v>50601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50601</v>
      </c>
      <c r="O6" s="65">
        <f t="shared" si="2"/>
        <v>6.0289526986774691</v>
      </c>
      <c r="P6" s="66"/>
    </row>
    <row r="7" spans="1:133">
      <c r="A7" s="61"/>
      <c r="B7" s="62">
        <v>512</v>
      </c>
      <c r="C7" s="63" t="s">
        <v>20</v>
      </c>
      <c r="D7" s="64">
        <v>427688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427688</v>
      </c>
      <c r="O7" s="65">
        <f t="shared" si="2"/>
        <v>50.957702847611102</v>
      </c>
      <c r="P7" s="66"/>
    </row>
    <row r="8" spans="1:133">
      <c r="A8" s="61"/>
      <c r="B8" s="62">
        <v>513</v>
      </c>
      <c r="C8" s="63" t="s">
        <v>21</v>
      </c>
      <c r="D8" s="64">
        <v>190570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190570</v>
      </c>
      <c r="O8" s="65">
        <f t="shared" si="2"/>
        <v>22.705826283807934</v>
      </c>
      <c r="P8" s="66"/>
    </row>
    <row r="9" spans="1:133">
      <c r="A9" s="61"/>
      <c r="B9" s="62">
        <v>514</v>
      </c>
      <c r="C9" s="63" t="s">
        <v>22</v>
      </c>
      <c r="D9" s="64">
        <v>37906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37906</v>
      </c>
      <c r="O9" s="65">
        <f t="shared" si="2"/>
        <v>4.516382699868938</v>
      </c>
      <c r="P9" s="66"/>
    </row>
    <row r="10" spans="1:133">
      <c r="A10" s="61"/>
      <c r="B10" s="62">
        <v>519</v>
      </c>
      <c r="C10" s="63" t="s">
        <v>46</v>
      </c>
      <c r="D10" s="64">
        <v>357956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357956</v>
      </c>
      <c r="O10" s="65">
        <f t="shared" si="2"/>
        <v>42.649350649350652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SUM(D12:D14)</f>
        <v>3109718</v>
      </c>
      <c r="E11" s="70">
        <f t="shared" si="3"/>
        <v>10988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3120706</v>
      </c>
      <c r="O11" s="72">
        <f t="shared" si="2"/>
        <v>371.82247110687479</v>
      </c>
      <c r="P11" s="73"/>
    </row>
    <row r="12" spans="1:133">
      <c r="A12" s="61"/>
      <c r="B12" s="62">
        <v>521</v>
      </c>
      <c r="C12" s="63" t="s">
        <v>25</v>
      </c>
      <c r="D12" s="64">
        <v>2618474</v>
      </c>
      <c r="E12" s="64">
        <v>10988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2629462</v>
      </c>
      <c r="O12" s="65">
        <f t="shared" si="2"/>
        <v>313.29226736566187</v>
      </c>
      <c r="P12" s="66"/>
    </row>
    <row r="13" spans="1:133">
      <c r="A13" s="61"/>
      <c r="B13" s="62">
        <v>522</v>
      </c>
      <c r="C13" s="63" t="s">
        <v>26</v>
      </c>
      <c r="D13" s="64">
        <v>259620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259620</v>
      </c>
      <c r="O13" s="65">
        <f t="shared" si="2"/>
        <v>30.932920290718457</v>
      </c>
      <c r="P13" s="66"/>
    </row>
    <row r="14" spans="1:133">
      <c r="A14" s="61"/>
      <c r="B14" s="62">
        <v>524</v>
      </c>
      <c r="C14" s="63" t="s">
        <v>27</v>
      </c>
      <c r="D14" s="64">
        <v>231624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231624</v>
      </c>
      <c r="O14" s="65">
        <f t="shared" si="2"/>
        <v>27.597283450494459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SUM(D16:D16)</f>
        <v>1293228</v>
      </c>
      <c r="E15" s="70">
        <f t="shared" si="4"/>
        <v>276728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1"/>
        <v>1569956</v>
      </c>
      <c r="O15" s="72">
        <f t="shared" si="2"/>
        <v>187.05540331228406</v>
      </c>
      <c r="P15" s="73"/>
    </row>
    <row r="16" spans="1:133">
      <c r="A16" s="61"/>
      <c r="B16" s="62">
        <v>541</v>
      </c>
      <c r="C16" s="63" t="s">
        <v>47</v>
      </c>
      <c r="D16" s="64">
        <v>1293228</v>
      </c>
      <c r="E16" s="64">
        <v>276728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1569956</v>
      </c>
      <c r="O16" s="65">
        <f t="shared" si="2"/>
        <v>187.05540331228406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SUM(D18:D18)</f>
        <v>1122926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1122926</v>
      </c>
      <c r="O17" s="72">
        <f t="shared" si="2"/>
        <v>133.79316096747289</v>
      </c>
      <c r="P17" s="66"/>
    </row>
    <row r="18" spans="1:119" ht="15.75" thickBot="1">
      <c r="A18" s="61"/>
      <c r="B18" s="62">
        <v>572</v>
      </c>
      <c r="C18" s="63" t="s">
        <v>48</v>
      </c>
      <c r="D18" s="64">
        <v>1122926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1122926</v>
      </c>
      <c r="O18" s="65">
        <f t="shared" si="2"/>
        <v>133.79316096747289</v>
      </c>
      <c r="P18" s="66"/>
    </row>
    <row r="19" spans="1:119" ht="16.5" thickBot="1">
      <c r="A19" s="74" t="s">
        <v>10</v>
      </c>
      <c r="B19" s="75"/>
      <c r="C19" s="76"/>
      <c r="D19" s="77">
        <f>SUM(D5,D11,D15,D17)</f>
        <v>6590593</v>
      </c>
      <c r="E19" s="77">
        <f t="shared" ref="E19:M19" si="6">SUM(E5,E11,E15,E17)</f>
        <v>287716</v>
      </c>
      <c r="F19" s="77">
        <f t="shared" si="6"/>
        <v>0</v>
      </c>
      <c r="G19" s="77">
        <f t="shared" si="6"/>
        <v>0</v>
      </c>
      <c r="H19" s="77">
        <f t="shared" si="6"/>
        <v>0</v>
      </c>
      <c r="I19" s="77">
        <f t="shared" si="6"/>
        <v>0</v>
      </c>
      <c r="J19" s="77">
        <f t="shared" si="6"/>
        <v>0</v>
      </c>
      <c r="K19" s="77">
        <f t="shared" si="6"/>
        <v>0</v>
      </c>
      <c r="L19" s="77">
        <f t="shared" si="6"/>
        <v>0</v>
      </c>
      <c r="M19" s="77">
        <f t="shared" si="6"/>
        <v>0</v>
      </c>
      <c r="N19" s="77">
        <f t="shared" si="1"/>
        <v>6878309</v>
      </c>
      <c r="O19" s="78">
        <f t="shared" si="2"/>
        <v>819.52925056594779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49</v>
      </c>
      <c r="M21" s="171"/>
      <c r="N21" s="171"/>
      <c r="O21" s="88">
        <v>8393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953665</v>
      </c>
      <c r="E5" s="24">
        <f t="shared" si="0"/>
        <v>1748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955413</v>
      </c>
      <c r="O5" s="30">
        <f t="shared" ref="O5:O19" si="2">(N5/O$21)</f>
        <v>113.65845824411134</v>
      </c>
      <c r="P5" s="6"/>
    </row>
    <row r="6" spans="1:133">
      <c r="A6" s="12"/>
      <c r="B6" s="42">
        <v>511</v>
      </c>
      <c r="C6" s="19" t="s">
        <v>19</v>
      </c>
      <c r="D6" s="43">
        <v>39507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39507</v>
      </c>
      <c r="O6" s="44">
        <f t="shared" si="2"/>
        <v>4.6998572448251252</v>
      </c>
      <c r="P6" s="9"/>
    </row>
    <row r="7" spans="1:133">
      <c r="A7" s="12"/>
      <c r="B7" s="42">
        <v>512</v>
      </c>
      <c r="C7" s="19" t="s">
        <v>20</v>
      </c>
      <c r="D7" s="43">
        <v>350391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350391</v>
      </c>
      <c r="O7" s="44">
        <f t="shared" si="2"/>
        <v>41.683440399714492</v>
      </c>
      <c r="P7" s="9"/>
    </row>
    <row r="8" spans="1:133">
      <c r="A8" s="12"/>
      <c r="B8" s="42">
        <v>513</v>
      </c>
      <c r="C8" s="19" t="s">
        <v>21</v>
      </c>
      <c r="D8" s="43">
        <v>168240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168240</v>
      </c>
      <c r="O8" s="44">
        <f t="shared" si="2"/>
        <v>20.014275517487508</v>
      </c>
      <c r="P8" s="9"/>
    </row>
    <row r="9" spans="1:133">
      <c r="A9" s="12"/>
      <c r="B9" s="42">
        <v>514</v>
      </c>
      <c r="C9" s="19" t="s">
        <v>22</v>
      </c>
      <c r="D9" s="43">
        <v>21598</v>
      </c>
      <c r="E9" s="43">
        <v>1748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23346</v>
      </c>
      <c r="O9" s="44">
        <f t="shared" si="2"/>
        <v>2.7773019271948609</v>
      </c>
      <c r="P9" s="9"/>
    </row>
    <row r="10" spans="1:133">
      <c r="A10" s="12"/>
      <c r="B10" s="42">
        <v>519</v>
      </c>
      <c r="C10" s="19" t="s">
        <v>23</v>
      </c>
      <c r="D10" s="43">
        <v>373929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373929</v>
      </c>
      <c r="O10" s="44">
        <f t="shared" si="2"/>
        <v>44.483583154889367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3006595</v>
      </c>
      <c r="E11" s="29">
        <f t="shared" si="3"/>
        <v>12870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3019465</v>
      </c>
      <c r="O11" s="41">
        <f t="shared" si="2"/>
        <v>359.20354508684272</v>
      </c>
      <c r="P11" s="10"/>
    </row>
    <row r="12" spans="1:133">
      <c r="A12" s="12"/>
      <c r="B12" s="42">
        <v>521</v>
      </c>
      <c r="C12" s="19" t="s">
        <v>25</v>
      </c>
      <c r="D12" s="43">
        <v>2542859</v>
      </c>
      <c r="E12" s="43">
        <v>12870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2555729</v>
      </c>
      <c r="O12" s="44">
        <f t="shared" si="2"/>
        <v>304.03628360694739</v>
      </c>
      <c r="P12" s="9"/>
    </row>
    <row r="13" spans="1:133">
      <c r="A13" s="12"/>
      <c r="B13" s="42">
        <v>522</v>
      </c>
      <c r="C13" s="19" t="s">
        <v>26</v>
      </c>
      <c r="D13" s="43">
        <v>242619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242619</v>
      </c>
      <c r="O13" s="44">
        <f t="shared" si="2"/>
        <v>28.862598144182726</v>
      </c>
      <c r="P13" s="9"/>
    </row>
    <row r="14" spans="1:133">
      <c r="A14" s="12"/>
      <c r="B14" s="42">
        <v>524</v>
      </c>
      <c r="C14" s="19" t="s">
        <v>27</v>
      </c>
      <c r="D14" s="43">
        <v>221117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221117</v>
      </c>
      <c r="O14" s="44">
        <f t="shared" si="2"/>
        <v>26.304663335712586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1164962</v>
      </c>
      <c r="E15" s="29">
        <f t="shared" si="4"/>
        <v>156528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1321490</v>
      </c>
      <c r="O15" s="41">
        <f t="shared" si="2"/>
        <v>157.20794670473472</v>
      </c>
      <c r="P15" s="10"/>
    </row>
    <row r="16" spans="1:133">
      <c r="A16" s="12"/>
      <c r="B16" s="42">
        <v>541</v>
      </c>
      <c r="C16" s="19" t="s">
        <v>29</v>
      </c>
      <c r="D16" s="43">
        <v>1164962</v>
      </c>
      <c r="E16" s="43">
        <v>156528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1321490</v>
      </c>
      <c r="O16" s="44">
        <f t="shared" si="2"/>
        <v>157.20794670473472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662496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662496</v>
      </c>
      <c r="O17" s="41">
        <f t="shared" si="2"/>
        <v>78.812276945039258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662496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662496</v>
      </c>
      <c r="O18" s="44">
        <f t="shared" si="2"/>
        <v>78.812276945039258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5787718</v>
      </c>
      <c r="E19" s="14">
        <f t="shared" ref="E19:M19" si="6">SUM(E5,E11,E15,E17)</f>
        <v>171146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5958864</v>
      </c>
      <c r="O19" s="35">
        <f t="shared" si="2"/>
        <v>708.88222698072809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44</v>
      </c>
      <c r="M21" s="157"/>
      <c r="N21" s="157"/>
      <c r="O21" s="39">
        <v>8406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854178</v>
      </c>
      <c r="E5" s="24">
        <f t="shared" si="0"/>
        <v>594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854772</v>
      </c>
      <c r="O5" s="30">
        <f t="shared" ref="O5:O19" si="2">(N5/O$21)</f>
        <v>101.08467360454115</v>
      </c>
      <c r="P5" s="6"/>
    </row>
    <row r="6" spans="1:133">
      <c r="A6" s="12"/>
      <c r="B6" s="42">
        <v>511</v>
      </c>
      <c r="C6" s="19" t="s">
        <v>19</v>
      </c>
      <c r="D6" s="43">
        <v>45851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45851</v>
      </c>
      <c r="O6" s="44">
        <f t="shared" si="2"/>
        <v>5.4223036896877961</v>
      </c>
      <c r="P6" s="9"/>
    </row>
    <row r="7" spans="1:133">
      <c r="A7" s="12"/>
      <c r="B7" s="42">
        <v>512</v>
      </c>
      <c r="C7" s="19" t="s">
        <v>20</v>
      </c>
      <c r="D7" s="43">
        <v>332409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332409</v>
      </c>
      <c r="O7" s="44">
        <f t="shared" si="2"/>
        <v>39.310430463576161</v>
      </c>
      <c r="P7" s="9"/>
    </row>
    <row r="8" spans="1:133">
      <c r="A8" s="12"/>
      <c r="B8" s="42">
        <v>513</v>
      </c>
      <c r="C8" s="19" t="s">
        <v>21</v>
      </c>
      <c r="D8" s="43">
        <v>154071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154071</v>
      </c>
      <c r="O8" s="44">
        <f t="shared" si="2"/>
        <v>18.220316934720909</v>
      </c>
      <c r="P8" s="9"/>
    </row>
    <row r="9" spans="1:133">
      <c r="A9" s="12"/>
      <c r="B9" s="42">
        <v>514</v>
      </c>
      <c r="C9" s="19" t="s">
        <v>22</v>
      </c>
      <c r="D9" s="43">
        <v>21363</v>
      </c>
      <c r="E9" s="43">
        <v>594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21957</v>
      </c>
      <c r="O9" s="44">
        <f t="shared" si="2"/>
        <v>2.5966177861873225</v>
      </c>
      <c r="P9" s="9"/>
    </row>
    <row r="10" spans="1:133">
      <c r="A10" s="12"/>
      <c r="B10" s="42">
        <v>519</v>
      </c>
      <c r="C10" s="19" t="s">
        <v>23</v>
      </c>
      <c r="D10" s="43">
        <v>300484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300484</v>
      </c>
      <c r="O10" s="44">
        <f t="shared" si="2"/>
        <v>35.535004730368968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3067031</v>
      </c>
      <c r="E11" s="29">
        <f t="shared" si="3"/>
        <v>20612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3087643</v>
      </c>
      <c r="O11" s="41">
        <f t="shared" si="2"/>
        <v>365.14226584673605</v>
      </c>
      <c r="P11" s="10"/>
    </row>
    <row r="12" spans="1:133">
      <c r="A12" s="12"/>
      <c r="B12" s="42">
        <v>521</v>
      </c>
      <c r="C12" s="19" t="s">
        <v>25</v>
      </c>
      <c r="D12" s="43">
        <v>2563379</v>
      </c>
      <c r="E12" s="43">
        <v>20612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2583991</v>
      </c>
      <c r="O12" s="44">
        <f t="shared" si="2"/>
        <v>305.58077105014189</v>
      </c>
      <c r="P12" s="9"/>
    </row>
    <row r="13" spans="1:133">
      <c r="A13" s="12"/>
      <c r="B13" s="42">
        <v>522</v>
      </c>
      <c r="C13" s="19" t="s">
        <v>26</v>
      </c>
      <c r="D13" s="43">
        <v>288265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288265</v>
      </c>
      <c r="O13" s="44">
        <f t="shared" si="2"/>
        <v>34.089995269631032</v>
      </c>
      <c r="P13" s="9"/>
    </row>
    <row r="14" spans="1:133">
      <c r="A14" s="12"/>
      <c r="B14" s="42">
        <v>524</v>
      </c>
      <c r="C14" s="19" t="s">
        <v>27</v>
      </c>
      <c r="D14" s="43">
        <v>215387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215387</v>
      </c>
      <c r="O14" s="44">
        <f t="shared" si="2"/>
        <v>25.471499526963104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1241049</v>
      </c>
      <c r="E15" s="29">
        <f t="shared" si="4"/>
        <v>215028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1456077</v>
      </c>
      <c r="O15" s="41">
        <f t="shared" si="2"/>
        <v>172.19453642384107</v>
      </c>
      <c r="P15" s="10"/>
    </row>
    <row r="16" spans="1:133">
      <c r="A16" s="12"/>
      <c r="B16" s="42">
        <v>541</v>
      </c>
      <c r="C16" s="19" t="s">
        <v>29</v>
      </c>
      <c r="D16" s="43">
        <v>1241049</v>
      </c>
      <c r="E16" s="43">
        <v>215028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1456077</v>
      </c>
      <c r="O16" s="44">
        <f t="shared" si="2"/>
        <v>172.19453642384107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798843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798843</v>
      </c>
      <c r="O17" s="41">
        <f t="shared" si="2"/>
        <v>94.470553453169344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798843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798843</v>
      </c>
      <c r="O18" s="44">
        <f t="shared" si="2"/>
        <v>94.470553453169344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5961101</v>
      </c>
      <c r="E19" s="14">
        <f t="shared" ref="E19:M19" si="6">SUM(E5,E11,E15,E17)</f>
        <v>236234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6197335</v>
      </c>
      <c r="O19" s="35">
        <f t="shared" si="2"/>
        <v>732.89202932828766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40</v>
      </c>
      <c r="M21" s="157"/>
      <c r="N21" s="157"/>
      <c r="O21" s="39">
        <v>8456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921014</v>
      </c>
      <c r="E5" s="24">
        <f t="shared" si="0"/>
        <v>314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921328</v>
      </c>
      <c r="O5" s="30">
        <f t="shared" ref="O5:O19" si="2">(N5/O$21)</f>
        <v>111.37911025145068</v>
      </c>
      <c r="P5" s="6"/>
    </row>
    <row r="6" spans="1:133">
      <c r="A6" s="12"/>
      <c r="B6" s="42">
        <v>511</v>
      </c>
      <c r="C6" s="19" t="s">
        <v>19</v>
      </c>
      <c r="D6" s="43">
        <v>58251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58251</v>
      </c>
      <c r="O6" s="44">
        <f t="shared" si="2"/>
        <v>7.041948742746615</v>
      </c>
      <c r="P6" s="9"/>
    </row>
    <row r="7" spans="1:133">
      <c r="A7" s="12"/>
      <c r="B7" s="42">
        <v>512</v>
      </c>
      <c r="C7" s="19" t="s">
        <v>20</v>
      </c>
      <c r="D7" s="43">
        <v>333227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333227</v>
      </c>
      <c r="O7" s="44">
        <f t="shared" si="2"/>
        <v>40.28372823984526</v>
      </c>
      <c r="P7" s="9"/>
    </row>
    <row r="8" spans="1:133">
      <c r="A8" s="12"/>
      <c r="B8" s="42">
        <v>513</v>
      </c>
      <c r="C8" s="19" t="s">
        <v>21</v>
      </c>
      <c r="D8" s="43">
        <v>161005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161005</v>
      </c>
      <c r="O8" s="44">
        <f t="shared" si="2"/>
        <v>19.463853965183752</v>
      </c>
      <c r="P8" s="9"/>
    </row>
    <row r="9" spans="1:133">
      <c r="A9" s="12"/>
      <c r="B9" s="42">
        <v>514</v>
      </c>
      <c r="C9" s="19" t="s">
        <v>22</v>
      </c>
      <c r="D9" s="43">
        <v>25633</v>
      </c>
      <c r="E9" s="43">
        <v>314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25947</v>
      </c>
      <c r="O9" s="44">
        <f t="shared" si="2"/>
        <v>3.1367263056092844</v>
      </c>
      <c r="P9" s="9"/>
    </row>
    <row r="10" spans="1:133">
      <c r="A10" s="12"/>
      <c r="B10" s="42">
        <v>519</v>
      </c>
      <c r="C10" s="19" t="s">
        <v>23</v>
      </c>
      <c r="D10" s="43">
        <v>342898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342898</v>
      </c>
      <c r="O10" s="44">
        <f t="shared" si="2"/>
        <v>41.452852998065765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3110808</v>
      </c>
      <c r="E11" s="29">
        <f t="shared" si="3"/>
        <v>28239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3139047</v>
      </c>
      <c r="O11" s="41">
        <f t="shared" si="2"/>
        <v>379.47860251450675</v>
      </c>
      <c r="P11" s="10"/>
    </row>
    <row r="12" spans="1:133">
      <c r="A12" s="12"/>
      <c r="B12" s="42">
        <v>521</v>
      </c>
      <c r="C12" s="19" t="s">
        <v>25</v>
      </c>
      <c r="D12" s="43">
        <v>2612750</v>
      </c>
      <c r="E12" s="43">
        <v>28239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2640989</v>
      </c>
      <c r="O12" s="44">
        <f t="shared" si="2"/>
        <v>319.26849613152802</v>
      </c>
      <c r="P12" s="9"/>
    </row>
    <row r="13" spans="1:133">
      <c r="A13" s="12"/>
      <c r="B13" s="42">
        <v>522</v>
      </c>
      <c r="C13" s="19" t="s">
        <v>26</v>
      </c>
      <c r="D13" s="43">
        <v>279181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279181</v>
      </c>
      <c r="O13" s="44">
        <f t="shared" si="2"/>
        <v>33.750120889748551</v>
      </c>
      <c r="P13" s="9"/>
    </row>
    <row r="14" spans="1:133">
      <c r="A14" s="12"/>
      <c r="B14" s="42">
        <v>524</v>
      </c>
      <c r="C14" s="19" t="s">
        <v>27</v>
      </c>
      <c r="D14" s="43">
        <v>218877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218877</v>
      </c>
      <c r="O14" s="44">
        <f t="shared" si="2"/>
        <v>26.459985493230175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1512873</v>
      </c>
      <c r="E15" s="29">
        <f t="shared" si="4"/>
        <v>213991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1726864</v>
      </c>
      <c r="O15" s="41">
        <f t="shared" si="2"/>
        <v>208.76015473887816</v>
      </c>
      <c r="P15" s="10"/>
    </row>
    <row r="16" spans="1:133">
      <c r="A16" s="12"/>
      <c r="B16" s="42">
        <v>541</v>
      </c>
      <c r="C16" s="19" t="s">
        <v>29</v>
      </c>
      <c r="D16" s="43">
        <v>1512873</v>
      </c>
      <c r="E16" s="43">
        <v>213991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1726864</v>
      </c>
      <c r="O16" s="44">
        <f t="shared" si="2"/>
        <v>208.76015473887816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674787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674787</v>
      </c>
      <c r="O17" s="41">
        <f t="shared" si="2"/>
        <v>81.574830754352035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674787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674787</v>
      </c>
      <c r="O18" s="44">
        <f t="shared" si="2"/>
        <v>81.574830754352035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6219482</v>
      </c>
      <c r="E19" s="14">
        <f t="shared" ref="E19:M19" si="6">SUM(E5,E11,E15,E17)</f>
        <v>242544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6462026</v>
      </c>
      <c r="O19" s="35">
        <f t="shared" si="2"/>
        <v>781.19269825918764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37</v>
      </c>
      <c r="M21" s="157"/>
      <c r="N21" s="157"/>
      <c r="O21" s="39">
        <v>8272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946037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946037</v>
      </c>
      <c r="O5" s="30">
        <f t="shared" ref="O5:O19" si="2">(N5/O$21)</f>
        <v>115.01969604863221</v>
      </c>
      <c r="P5" s="6"/>
    </row>
    <row r="6" spans="1:133">
      <c r="A6" s="12"/>
      <c r="B6" s="42">
        <v>511</v>
      </c>
      <c r="C6" s="19" t="s">
        <v>19</v>
      </c>
      <c r="D6" s="43">
        <v>55164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55164</v>
      </c>
      <c r="O6" s="44">
        <f t="shared" si="2"/>
        <v>6.7068693009118538</v>
      </c>
      <c r="P6" s="9"/>
    </row>
    <row r="7" spans="1:133">
      <c r="A7" s="12"/>
      <c r="B7" s="42">
        <v>512</v>
      </c>
      <c r="C7" s="19" t="s">
        <v>20</v>
      </c>
      <c r="D7" s="43">
        <v>332920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332920</v>
      </c>
      <c r="O7" s="44">
        <f t="shared" si="2"/>
        <v>40.47659574468085</v>
      </c>
      <c r="P7" s="9"/>
    </row>
    <row r="8" spans="1:133">
      <c r="A8" s="12"/>
      <c r="B8" s="42">
        <v>513</v>
      </c>
      <c r="C8" s="19" t="s">
        <v>21</v>
      </c>
      <c r="D8" s="43">
        <v>222715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222715</v>
      </c>
      <c r="O8" s="44">
        <f t="shared" si="2"/>
        <v>27.077811550151974</v>
      </c>
      <c r="P8" s="9"/>
    </row>
    <row r="9" spans="1:133">
      <c r="A9" s="12"/>
      <c r="B9" s="42">
        <v>514</v>
      </c>
      <c r="C9" s="19" t="s">
        <v>22</v>
      </c>
      <c r="D9" s="43">
        <v>33544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33544</v>
      </c>
      <c r="O9" s="44">
        <f t="shared" si="2"/>
        <v>4.0782978723404257</v>
      </c>
      <c r="P9" s="9"/>
    </row>
    <row r="10" spans="1:133">
      <c r="A10" s="12"/>
      <c r="B10" s="42">
        <v>519</v>
      </c>
      <c r="C10" s="19" t="s">
        <v>23</v>
      </c>
      <c r="D10" s="43">
        <v>301694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301694</v>
      </c>
      <c r="O10" s="44">
        <f t="shared" si="2"/>
        <v>36.680121580547116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2880262</v>
      </c>
      <c r="E11" s="29">
        <f t="shared" si="3"/>
        <v>17381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2897643</v>
      </c>
      <c r="O11" s="41">
        <f t="shared" si="2"/>
        <v>352.29702127659573</v>
      </c>
      <c r="P11" s="10"/>
    </row>
    <row r="12" spans="1:133">
      <c r="A12" s="12"/>
      <c r="B12" s="42">
        <v>521</v>
      </c>
      <c r="C12" s="19" t="s">
        <v>25</v>
      </c>
      <c r="D12" s="43">
        <v>2502245</v>
      </c>
      <c r="E12" s="43">
        <v>17381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2519626</v>
      </c>
      <c r="O12" s="44">
        <f t="shared" si="2"/>
        <v>306.33750759878421</v>
      </c>
      <c r="P12" s="9"/>
    </row>
    <row r="13" spans="1:133">
      <c r="A13" s="12"/>
      <c r="B13" s="42">
        <v>522</v>
      </c>
      <c r="C13" s="19" t="s">
        <v>26</v>
      </c>
      <c r="D13" s="43">
        <v>164030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164030</v>
      </c>
      <c r="O13" s="44">
        <f t="shared" si="2"/>
        <v>19.942857142857143</v>
      </c>
      <c r="P13" s="9"/>
    </row>
    <row r="14" spans="1:133">
      <c r="A14" s="12"/>
      <c r="B14" s="42">
        <v>524</v>
      </c>
      <c r="C14" s="19" t="s">
        <v>27</v>
      </c>
      <c r="D14" s="43">
        <v>213987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213987</v>
      </c>
      <c r="O14" s="44">
        <f t="shared" si="2"/>
        <v>26.016656534954407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1566761</v>
      </c>
      <c r="E15" s="29">
        <f t="shared" si="4"/>
        <v>210648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1777409</v>
      </c>
      <c r="O15" s="41">
        <f t="shared" si="2"/>
        <v>216.09835866261398</v>
      </c>
      <c r="P15" s="10"/>
    </row>
    <row r="16" spans="1:133">
      <c r="A16" s="12"/>
      <c r="B16" s="42">
        <v>541</v>
      </c>
      <c r="C16" s="19" t="s">
        <v>29</v>
      </c>
      <c r="D16" s="43">
        <v>1566761</v>
      </c>
      <c r="E16" s="43">
        <v>210648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1777409</v>
      </c>
      <c r="O16" s="44">
        <f t="shared" si="2"/>
        <v>216.09835866261398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682646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682646</v>
      </c>
      <c r="O17" s="41">
        <f t="shared" si="2"/>
        <v>82.996474164133744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682646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682646</v>
      </c>
      <c r="O18" s="44">
        <f t="shared" si="2"/>
        <v>82.996474164133744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6075706</v>
      </c>
      <c r="E19" s="14">
        <f t="shared" ref="E19:M19" si="6">SUM(E5,E11,E15,E17)</f>
        <v>228029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6303735</v>
      </c>
      <c r="O19" s="35">
        <f t="shared" si="2"/>
        <v>766.41155015197569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35</v>
      </c>
      <c r="M21" s="157"/>
      <c r="N21" s="157"/>
      <c r="O21" s="39">
        <v>8225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970415</v>
      </c>
      <c r="E5" s="24">
        <f t="shared" si="0"/>
        <v>783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971198</v>
      </c>
      <c r="O5" s="30">
        <f t="shared" ref="O5:O19" si="2">(N5/O$21)</f>
        <v>110.98137355730773</v>
      </c>
      <c r="P5" s="6"/>
    </row>
    <row r="6" spans="1:133">
      <c r="A6" s="12"/>
      <c r="B6" s="42">
        <v>511</v>
      </c>
      <c r="C6" s="19" t="s">
        <v>19</v>
      </c>
      <c r="D6" s="43">
        <v>47663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47663</v>
      </c>
      <c r="O6" s="44">
        <f t="shared" si="2"/>
        <v>5.4465775339961144</v>
      </c>
      <c r="P6" s="9"/>
    </row>
    <row r="7" spans="1:133">
      <c r="A7" s="12"/>
      <c r="B7" s="42">
        <v>512</v>
      </c>
      <c r="C7" s="19" t="s">
        <v>20</v>
      </c>
      <c r="D7" s="43">
        <v>329263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329263</v>
      </c>
      <c r="O7" s="44">
        <f t="shared" si="2"/>
        <v>37.625757056336418</v>
      </c>
      <c r="P7" s="9"/>
    </row>
    <row r="8" spans="1:133">
      <c r="A8" s="12"/>
      <c r="B8" s="42">
        <v>513</v>
      </c>
      <c r="C8" s="19" t="s">
        <v>21</v>
      </c>
      <c r="D8" s="43">
        <v>204773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204773</v>
      </c>
      <c r="O8" s="44">
        <f t="shared" si="2"/>
        <v>23.399954290938179</v>
      </c>
      <c r="P8" s="9"/>
    </row>
    <row r="9" spans="1:133">
      <c r="A9" s="12"/>
      <c r="B9" s="42">
        <v>514</v>
      </c>
      <c r="C9" s="19" t="s">
        <v>22</v>
      </c>
      <c r="D9" s="43">
        <v>33927</v>
      </c>
      <c r="E9" s="43">
        <v>230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34157</v>
      </c>
      <c r="O9" s="44">
        <f t="shared" si="2"/>
        <v>3.9032110615929607</v>
      </c>
      <c r="P9" s="9"/>
    </row>
    <row r="10" spans="1:133">
      <c r="A10" s="12"/>
      <c r="B10" s="42">
        <v>519</v>
      </c>
      <c r="C10" s="19" t="s">
        <v>23</v>
      </c>
      <c r="D10" s="43">
        <v>354789</v>
      </c>
      <c r="E10" s="43">
        <v>553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355342</v>
      </c>
      <c r="O10" s="44">
        <f t="shared" si="2"/>
        <v>40.605873614444064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2845916</v>
      </c>
      <c r="E11" s="29">
        <f t="shared" si="3"/>
        <v>12192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2858108</v>
      </c>
      <c r="O11" s="41">
        <f t="shared" si="2"/>
        <v>326.603588161353</v>
      </c>
      <c r="P11" s="10"/>
    </row>
    <row r="12" spans="1:133">
      <c r="A12" s="12"/>
      <c r="B12" s="42">
        <v>521</v>
      </c>
      <c r="C12" s="19" t="s">
        <v>25</v>
      </c>
      <c r="D12" s="43">
        <v>2395695</v>
      </c>
      <c r="E12" s="43">
        <v>12192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2407887</v>
      </c>
      <c r="O12" s="44">
        <f t="shared" si="2"/>
        <v>275.15563935550222</v>
      </c>
      <c r="P12" s="9"/>
    </row>
    <row r="13" spans="1:133">
      <c r="A13" s="12"/>
      <c r="B13" s="42">
        <v>522</v>
      </c>
      <c r="C13" s="19" t="s">
        <v>26</v>
      </c>
      <c r="D13" s="43">
        <v>236148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236148</v>
      </c>
      <c r="O13" s="44">
        <f t="shared" si="2"/>
        <v>26.985258827562564</v>
      </c>
      <c r="P13" s="9"/>
    </row>
    <row r="14" spans="1:133">
      <c r="A14" s="12"/>
      <c r="B14" s="42">
        <v>524</v>
      </c>
      <c r="C14" s="19" t="s">
        <v>27</v>
      </c>
      <c r="D14" s="43">
        <v>214073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214073</v>
      </c>
      <c r="O14" s="44">
        <f t="shared" si="2"/>
        <v>24.462689978288196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1605160</v>
      </c>
      <c r="E15" s="29">
        <f t="shared" si="4"/>
        <v>210782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1815942</v>
      </c>
      <c r="O15" s="41">
        <f t="shared" si="2"/>
        <v>207.51251285567363</v>
      </c>
      <c r="P15" s="10"/>
    </row>
    <row r="16" spans="1:133">
      <c r="A16" s="12"/>
      <c r="B16" s="42">
        <v>541</v>
      </c>
      <c r="C16" s="19" t="s">
        <v>29</v>
      </c>
      <c r="D16" s="43">
        <v>1605160</v>
      </c>
      <c r="E16" s="43">
        <v>210782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1815942</v>
      </c>
      <c r="O16" s="44">
        <f t="shared" si="2"/>
        <v>207.51251285567363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720274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720274</v>
      </c>
      <c r="O17" s="41">
        <f t="shared" si="2"/>
        <v>82.307621986058734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720274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720274</v>
      </c>
      <c r="O18" s="44">
        <f t="shared" si="2"/>
        <v>82.307621986058734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6141765</v>
      </c>
      <c r="E19" s="14">
        <f t="shared" ref="E19:M19" si="6">SUM(E5,E11,E15,E17)</f>
        <v>223757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6365522</v>
      </c>
      <c r="O19" s="35">
        <f t="shared" si="2"/>
        <v>727.40509656039308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8751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1102984</v>
      </c>
      <c r="E5" s="24">
        <f t="shared" si="0"/>
        <v>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1103009</v>
      </c>
      <c r="O5" s="30">
        <f t="shared" ref="O5:O19" si="2">(N5/O$21)</f>
        <v>126.30356120462613</v>
      </c>
      <c r="P5" s="6"/>
    </row>
    <row r="6" spans="1:133">
      <c r="A6" s="12"/>
      <c r="B6" s="42">
        <v>511</v>
      </c>
      <c r="C6" s="19" t="s">
        <v>19</v>
      </c>
      <c r="D6" s="43">
        <v>42614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42614</v>
      </c>
      <c r="O6" s="44">
        <f t="shared" si="2"/>
        <v>4.8796518951105003</v>
      </c>
      <c r="P6" s="9"/>
    </row>
    <row r="7" spans="1:133">
      <c r="A7" s="12"/>
      <c r="B7" s="42">
        <v>512</v>
      </c>
      <c r="C7" s="19" t="s">
        <v>20</v>
      </c>
      <c r="D7" s="43">
        <v>311459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311459</v>
      </c>
      <c r="O7" s="44">
        <f t="shared" si="2"/>
        <v>35.664605519294632</v>
      </c>
      <c r="P7" s="9"/>
    </row>
    <row r="8" spans="1:133">
      <c r="A8" s="12"/>
      <c r="B8" s="42">
        <v>513</v>
      </c>
      <c r="C8" s="19" t="s">
        <v>21</v>
      </c>
      <c r="D8" s="43">
        <v>180732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180732</v>
      </c>
      <c r="O8" s="44">
        <f t="shared" si="2"/>
        <v>20.695293713500515</v>
      </c>
      <c r="P8" s="9"/>
    </row>
    <row r="9" spans="1:133">
      <c r="A9" s="12"/>
      <c r="B9" s="42">
        <v>514</v>
      </c>
      <c r="C9" s="19" t="s">
        <v>22</v>
      </c>
      <c r="D9" s="43">
        <v>28804</v>
      </c>
      <c r="E9" s="43">
        <v>25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28829</v>
      </c>
      <c r="O9" s="44">
        <f t="shared" si="2"/>
        <v>3.3011565326920875</v>
      </c>
      <c r="P9" s="9"/>
    </row>
    <row r="10" spans="1:133">
      <c r="A10" s="12"/>
      <c r="B10" s="42">
        <v>519</v>
      </c>
      <c r="C10" s="19" t="s">
        <v>23</v>
      </c>
      <c r="D10" s="43">
        <v>539375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539375</v>
      </c>
      <c r="O10" s="44">
        <f t="shared" si="2"/>
        <v>61.762853544028395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2669307</v>
      </c>
      <c r="E11" s="29">
        <f t="shared" si="3"/>
        <v>17807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2687114</v>
      </c>
      <c r="O11" s="41">
        <f t="shared" si="2"/>
        <v>307.69655330356119</v>
      </c>
      <c r="P11" s="10"/>
    </row>
    <row r="12" spans="1:133">
      <c r="A12" s="12"/>
      <c r="B12" s="42">
        <v>521</v>
      </c>
      <c r="C12" s="19" t="s">
        <v>25</v>
      </c>
      <c r="D12" s="43">
        <v>2175161</v>
      </c>
      <c r="E12" s="43">
        <v>17807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2192968</v>
      </c>
      <c r="O12" s="44">
        <f t="shared" si="2"/>
        <v>251.11279056452537</v>
      </c>
      <c r="P12" s="9"/>
    </row>
    <row r="13" spans="1:133">
      <c r="A13" s="12"/>
      <c r="B13" s="42">
        <v>522</v>
      </c>
      <c r="C13" s="19" t="s">
        <v>26</v>
      </c>
      <c r="D13" s="43">
        <v>285943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285943</v>
      </c>
      <c r="O13" s="44">
        <f t="shared" si="2"/>
        <v>32.742814611244704</v>
      </c>
      <c r="P13" s="9"/>
    </row>
    <row r="14" spans="1:133">
      <c r="A14" s="12"/>
      <c r="B14" s="42">
        <v>524</v>
      </c>
      <c r="C14" s="19" t="s">
        <v>27</v>
      </c>
      <c r="D14" s="43">
        <v>208203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208203</v>
      </c>
      <c r="O14" s="44">
        <f t="shared" si="2"/>
        <v>23.840948127791137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2075432</v>
      </c>
      <c r="E15" s="29">
        <f t="shared" si="4"/>
        <v>216055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2291487</v>
      </c>
      <c r="O15" s="41">
        <f t="shared" si="2"/>
        <v>262.39402267262108</v>
      </c>
      <c r="P15" s="10"/>
    </row>
    <row r="16" spans="1:133">
      <c r="A16" s="12"/>
      <c r="B16" s="42">
        <v>541</v>
      </c>
      <c r="C16" s="19" t="s">
        <v>29</v>
      </c>
      <c r="D16" s="43">
        <v>2075432</v>
      </c>
      <c r="E16" s="43">
        <v>216055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2291487</v>
      </c>
      <c r="O16" s="44">
        <f t="shared" si="2"/>
        <v>262.39402267262108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627823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627823</v>
      </c>
      <c r="O17" s="41">
        <f t="shared" si="2"/>
        <v>71.890873697469374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627823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627823</v>
      </c>
      <c r="O18" s="44">
        <f t="shared" si="2"/>
        <v>71.890873697469374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6475546</v>
      </c>
      <c r="E19" s="14">
        <f t="shared" ref="E19:M19" si="6">SUM(E5,E11,E15,E17)</f>
        <v>233887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6709433</v>
      </c>
      <c r="O19" s="35">
        <f t="shared" si="2"/>
        <v>768.28501087827783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42</v>
      </c>
      <c r="M21" s="157"/>
      <c r="N21" s="157"/>
      <c r="O21" s="39">
        <v>8733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1213527</v>
      </c>
      <c r="E5" s="24">
        <f t="shared" si="0"/>
        <v>345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1213872</v>
      </c>
      <c r="O5" s="30">
        <f t="shared" ref="O5:O21" si="2">(N5/O$23)</f>
        <v>139.28537005163511</v>
      </c>
      <c r="P5" s="6"/>
    </row>
    <row r="6" spans="1:133">
      <c r="A6" s="12"/>
      <c r="B6" s="42">
        <v>511</v>
      </c>
      <c r="C6" s="19" t="s">
        <v>19</v>
      </c>
      <c r="D6" s="43">
        <v>41951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41951</v>
      </c>
      <c r="O6" s="44">
        <f t="shared" si="2"/>
        <v>4.8136546184738958</v>
      </c>
      <c r="P6" s="9"/>
    </row>
    <row r="7" spans="1:133">
      <c r="A7" s="12"/>
      <c r="B7" s="42">
        <v>512</v>
      </c>
      <c r="C7" s="19" t="s">
        <v>20</v>
      </c>
      <c r="D7" s="43">
        <v>327041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327041</v>
      </c>
      <c r="O7" s="44">
        <f t="shared" si="2"/>
        <v>37.526219162363738</v>
      </c>
      <c r="P7" s="9"/>
    </row>
    <row r="8" spans="1:133">
      <c r="A8" s="12"/>
      <c r="B8" s="42">
        <v>513</v>
      </c>
      <c r="C8" s="19" t="s">
        <v>21</v>
      </c>
      <c r="D8" s="43">
        <v>166417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166417</v>
      </c>
      <c r="O8" s="44">
        <f t="shared" si="2"/>
        <v>19.09546758462421</v>
      </c>
      <c r="P8" s="9"/>
    </row>
    <row r="9" spans="1:133">
      <c r="A9" s="12"/>
      <c r="B9" s="42">
        <v>514</v>
      </c>
      <c r="C9" s="19" t="s">
        <v>22</v>
      </c>
      <c r="D9" s="43">
        <v>32379</v>
      </c>
      <c r="E9" s="43">
        <v>345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32724</v>
      </c>
      <c r="O9" s="44">
        <f t="shared" si="2"/>
        <v>3.7549053356282274</v>
      </c>
      <c r="P9" s="9"/>
    </row>
    <row r="10" spans="1:133">
      <c r="A10" s="12"/>
      <c r="B10" s="42">
        <v>519</v>
      </c>
      <c r="C10" s="19" t="s">
        <v>23</v>
      </c>
      <c r="D10" s="43">
        <v>645739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645739</v>
      </c>
      <c r="O10" s="44">
        <f t="shared" si="2"/>
        <v>74.095123350545038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2921632</v>
      </c>
      <c r="E11" s="29">
        <f t="shared" si="3"/>
        <v>43594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2965226</v>
      </c>
      <c r="O11" s="41">
        <f t="shared" si="2"/>
        <v>340.24394721744119</v>
      </c>
      <c r="P11" s="10"/>
    </row>
    <row r="12" spans="1:133">
      <c r="A12" s="12"/>
      <c r="B12" s="42">
        <v>521</v>
      </c>
      <c r="C12" s="19" t="s">
        <v>25</v>
      </c>
      <c r="D12" s="43">
        <v>1999010</v>
      </c>
      <c r="E12" s="43">
        <v>43594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2042604</v>
      </c>
      <c r="O12" s="44">
        <f t="shared" si="2"/>
        <v>234.37796901893287</v>
      </c>
      <c r="P12" s="9"/>
    </row>
    <row r="13" spans="1:133">
      <c r="A13" s="12"/>
      <c r="B13" s="42">
        <v>522</v>
      </c>
      <c r="C13" s="19" t="s">
        <v>26</v>
      </c>
      <c r="D13" s="43">
        <v>761611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761611</v>
      </c>
      <c r="O13" s="44">
        <f t="shared" si="2"/>
        <v>87.390820424555358</v>
      </c>
      <c r="P13" s="9"/>
    </row>
    <row r="14" spans="1:133">
      <c r="A14" s="12"/>
      <c r="B14" s="42">
        <v>524</v>
      </c>
      <c r="C14" s="19" t="s">
        <v>27</v>
      </c>
      <c r="D14" s="43">
        <v>161011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161011</v>
      </c>
      <c r="O14" s="44">
        <f t="shared" si="2"/>
        <v>18.475157773952954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2387999</v>
      </c>
      <c r="E15" s="29">
        <f t="shared" si="4"/>
        <v>159047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2547046</v>
      </c>
      <c r="O15" s="41">
        <f t="shared" si="2"/>
        <v>292.26001147446931</v>
      </c>
      <c r="P15" s="10"/>
    </row>
    <row r="16" spans="1:133">
      <c r="A16" s="12"/>
      <c r="B16" s="42">
        <v>541</v>
      </c>
      <c r="C16" s="19" t="s">
        <v>29</v>
      </c>
      <c r="D16" s="43">
        <v>2387999</v>
      </c>
      <c r="E16" s="43">
        <v>159047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2547046</v>
      </c>
      <c r="O16" s="44">
        <f t="shared" si="2"/>
        <v>292.26001147446931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633648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633648</v>
      </c>
      <c r="O17" s="41">
        <f t="shared" si="2"/>
        <v>72.707745266781416</v>
      </c>
      <c r="P17" s="9"/>
    </row>
    <row r="18" spans="1:119">
      <c r="A18" s="12"/>
      <c r="B18" s="42">
        <v>572</v>
      </c>
      <c r="C18" s="19" t="s">
        <v>31</v>
      </c>
      <c r="D18" s="43">
        <v>633648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633648</v>
      </c>
      <c r="O18" s="44">
        <f t="shared" si="2"/>
        <v>72.707745266781416</v>
      </c>
      <c r="P18" s="9"/>
    </row>
    <row r="19" spans="1:119" ht="15.75">
      <c r="A19" s="26" t="s">
        <v>51</v>
      </c>
      <c r="B19" s="27"/>
      <c r="C19" s="28"/>
      <c r="D19" s="29">
        <f t="shared" ref="D19:M19" si="6">SUM(D20:D20)</f>
        <v>11234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11234</v>
      </c>
      <c r="O19" s="41">
        <f t="shared" si="2"/>
        <v>1.2890418818129661</v>
      </c>
      <c r="P19" s="9"/>
    </row>
    <row r="20" spans="1:119" ht="15.75" thickBot="1">
      <c r="A20" s="12"/>
      <c r="B20" s="42">
        <v>581</v>
      </c>
      <c r="C20" s="19" t="s">
        <v>52</v>
      </c>
      <c r="D20" s="43">
        <v>11234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11234</v>
      </c>
      <c r="O20" s="44">
        <f t="shared" si="2"/>
        <v>1.2890418818129661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7168040</v>
      </c>
      <c r="E21" s="14">
        <f t="shared" ref="E21:M21" si="7">SUM(E5,E11,E15,E17,E19)</f>
        <v>202986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7371026</v>
      </c>
      <c r="O21" s="35">
        <f t="shared" si="2"/>
        <v>845.78611589213995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53</v>
      </c>
      <c r="M23" s="157"/>
      <c r="N23" s="157"/>
      <c r="O23" s="39">
        <v>8715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1976892</v>
      </c>
      <c r="E5" s="24">
        <f t="shared" si="0"/>
        <v>2711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32938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2012541</v>
      </c>
      <c r="P5" s="30">
        <f t="shared" ref="P5:P20" si="1">(O5/P$22)</f>
        <v>224.16362218756962</v>
      </c>
      <c r="Q5" s="6"/>
    </row>
    <row r="6" spans="1:134">
      <c r="A6" s="12"/>
      <c r="B6" s="42">
        <v>511</v>
      </c>
      <c r="C6" s="19" t="s">
        <v>19</v>
      </c>
      <c r="D6" s="43">
        <v>107968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107968</v>
      </c>
      <c r="P6" s="44">
        <f t="shared" si="1"/>
        <v>12.025840944531076</v>
      </c>
      <c r="Q6" s="9"/>
    </row>
    <row r="7" spans="1:134">
      <c r="A7" s="12"/>
      <c r="B7" s="42">
        <v>512</v>
      </c>
      <c r="C7" s="19" t="s">
        <v>20</v>
      </c>
      <c r="D7" s="43">
        <v>491026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491026</v>
      </c>
      <c r="P7" s="44">
        <f t="shared" si="1"/>
        <v>54.692136333259079</v>
      </c>
      <c r="Q7" s="9"/>
    </row>
    <row r="8" spans="1:134">
      <c r="A8" s="12"/>
      <c r="B8" s="42">
        <v>513</v>
      </c>
      <c r="C8" s="19" t="s">
        <v>21</v>
      </c>
      <c r="D8" s="43">
        <v>428821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428821</v>
      </c>
      <c r="P8" s="44">
        <f t="shared" si="1"/>
        <v>47.763533080864335</v>
      </c>
      <c r="Q8" s="9"/>
    </row>
    <row r="9" spans="1:134">
      <c r="A9" s="12"/>
      <c r="B9" s="42">
        <v>514</v>
      </c>
      <c r="C9" s="19" t="s">
        <v>22</v>
      </c>
      <c r="D9" s="43">
        <v>74678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74678</v>
      </c>
      <c r="P9" s="44">
        <f t="shared" si="1"/>
        <v>8.3178881710848742</v>
      </c>
      <c r="Q9" s="9"/>
    </row>
    <row r="10" spans="1:134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32938</v>
      </c>
      <c r="L10" s="43">
        <v>0</v>
      </c>
      <c r="M10" s="43">
        <v>0</v>
      </c>
      <c r="N10" s="43">
        <v>0</v>
      </c>
      <c r="O10" s="43">
        <f t="shared" si="2"/>
        <v>32938</v>
      </c>
      <c r="P10" s="44">
        <f t="shared" si="1"/>
        <v>3.66874582312319</v>
      </c>
      <c r="Q10" s="9"/>
    </row>
    <row r="11" spans="1:134">
      <c r="A11" s="12"/>
      <c r="B11" s="42">
        <v>519</v>
      </c>
      <c r="C11" s="19" t="s">
        <v>23</v>
      </c>
      <c r="D11" s="43">
        <v>874399</v>
      </c>
      <c r="E11" s="43">
        <v>2711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877110</v>
      </c>
      <c r="P11" s="44">
        <f t="shared" si="1"/>
        <v>97.695477834707063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5888714</v>
      </c>
      <c r="E12" s="29">
        <f t="shared" si="3"/>
        <v>147317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6036031</v>
      </c>
      <c r="P12" s="41">
        <f t="shared" si="1"/>
        <v>672.31354421920253</v>
      </c>
      <c r="Q12" s="10"/>
    </row>
    <row r="13" spans="1:134">
      <c r="A13" s="12"/>
      <c r="B13" s="42">
        <v>521</v>
      </c>
      <c r="C13" s="19" t="s">
        <v>25</v>
      </c>
      <c r="D13" s="43">
        <v>5340988</v>
      </c>
      <c r="E13" s="43">
        <v>88805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5429793</v>
      </c>
      <c r="P13" s="44">
        <f t="shared" si="1"/>
        <v>604.78870572510584</v>
      </c>
      <c r="Q13" s="9"/>
    </row>
    <row r="14" spans="1:134">
      <c r="A14" s="12"/>
      <c r="B14" s="42">
        <v>522</v>
      </c>
      <c r="C14" s="19" t="s">
        <v>26</v>
      </c>
      <c r="D14" s="43">
        <v>213139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213139</v>
      </c>
      <c r="P14" s="44">
        <f t="shared" si="1"/>
        <v>23.740142570728448</v>
      </c>
      <c r="Q14" s="9"/>
    </row>
    <row r="15" spans="1:134">
      <c r="A15" s="12"/>
      <c r="B15" s="42">
        <v>524</v>
      </c>
      <c r="C15" s="19" t="s">
        <v>27</v>
      </c>
      <c r="D15" s="43">
        <v>334587</v>
      </c>
      <c r="E15" s="43">
        <v>58512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393099</v>
      </c>
      <c r="P15" s="44">
        <f t="shared" si="1"/>
        <v>43.784695923368233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1294282</v>
      </c>
      <c r="E16" s="29">
        <f t="shared" si="5"/>
        <v>183476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ref="O16:O19" si="6">SUM(D16:N16)</f>
        <v>1477758</v>
      </c>
      <c r="P16" s="41">
        <f t="shared" si="1"/>
        <v>164.59768322566273</v>
      </c>
      <c r="Q16" s="10"/>
    </row>
    <row r="17" spans="1:120">
      <c r="A17" s="12"/>
      <c r="B17" s="42">
        <v>541</v>
      </c>
      <c r="C17" s="19" t="s">
        <v>29</v>
      </c>
      <c r="D17" s="43">
        <v>1294282</v>
      </c>
      <c r="E17" s="43">
        <v>183476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1477758</v>
      </c>
      <c r="P17" s="44">
        <f t="shared" si="1"/>
        <v>164.59768322566273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1298101</v>
      </c>
      <c r="E18" s="29">
        <f t="shared" si="7"/>
        <v>43000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>SUM(D18:N18)</f>
        <v>1341101</v>
      </c>
      <c r="P18" s="41">
        <f t="shared" si="1"/>
        <v>149.37636444642459</v>
      </c>
      <c r="Q18" s="9"/>
    </row>
    <row r="19" spans="1:120" ht="15.75" thickBot="1">
      <c r="A19" s="12"/>
      <c r="B19" s="42">
        <v>572</v>
      </c>
      <c r="C19" s="19" t="s">
        <v>31</v>
      </c>
      <c r="D19" s="43">
        <v>1298101</v>
      </c>
      <c r="E19" s="43">
        <v>43000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1341101</v>
      </c>
      <c r="P19" s="44">
        <f t="shared" si="1"/>
        <v>149.37636444642459</v>
      </c>
      <c r="Q19" s="9"/>
    </row>
    <row r="20" spans="1:120" ht="16.5" thickBot="1">
      <c r="A20" s="13" t="s">
        <v>10</v>
      </c>
      <c r="B20" s="21"/>
      <c r="C20" s="20"/>
      <c r="D20" s="14">
        <f>SUM(D5,D12,D16,D18)</f>
        <v>10457989</v>
      </c>
      <c r="E20" s="14">
        <f t="shared" ref="E20:N20" si="8">SUM(E5,E12,E16,E18)</f>
        <v>376504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32938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>SUM(D20:N20)</f>
        <v>10867431</v>
      </c>
      <c r="P20" s="35">
        <f t="shared" si="1"/>
        <v>1210.4512140788595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73</v>
      </c>
      <c r="N22" s="157"/>
      <c r="O22" s="157"/>
      <c r="P22" s="39">
        <v>8978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1415671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29241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1444912</v>
      </c>
      <c r="P5" s="30">
        <f t="shared" ref="P5:P20" si="2">(O5/P$22)</f>
        <v>160.24309637351669</v>
      </c>
      <c r="Q5" s="6"/>
    </row>
    <row r="6" spans="1:134">
      <c r="A6" s="12"/>
      <c r="B6" s="42">
        <v>511</v>
      </c>
      <c r="C6" s="19" t="s">
        <v>19</v>
      </c>
      <c r="D6" s="43">
        <v>75094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75094</v>
      </c>
      <c r="P6" s="44">
        <f t="shared" si="2"/>
        <v>8.3280470222912282</v>
      </c>
      <c r="Q6" s="9"/>
    </row>
    <row r="7" spans="1:134">
      <c r="A7" s="12"/>
      <c r="B7" s="42">
        <v>512</v>
      </c>
      <c r="C7" s="19" t="s">
        <v>20</v>
      </c>
      <c r="D7" s="43">
        <v>423240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423240</v>
      </c>
      <c r="P7" s="44">
        <f t="shared" si="2"/>
        <v>46.938005988688033</v>
      </c>
      <c r="Q7" s="9"/>
    </row>
    <row r="8" spans="1:134">
      <c r="A8" s="12"/>
      <c r="B8" s="42">
        <v>513</v>
      </c>
      <c r="C8" s="19" t="s">
        <v>21</v>
      </c>
      <c r="D8" s="43">
        <v>387701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387701</v>
      </c>
      <c r="P8" s="44">
        <f t="shared" si="2"/>
        <v>42.996672951092378</v>
      </c>
      <c r="Q8" s="9"/>
    </row>
    <row r="9" spans="1:134">
      <c r="A9" s="12"/>
      <c r="B9" s="42">
        <v>514</v>
      </c>
      <c r="C9" s="19" t="s">
        <v>22</v>
      </c>
      <c r="D9" s="43">
        <v>48631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48631</v>
      </c>
      <c r="P9" s="44">
        <f t="shared" si="2"/>
        <v>5.3932571808805587</v>
      </c>
      <c r="Q9" s="9"/>
    </row>
    <row r="10" spans="1:134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29241</v>
      </c>
      <c r="L10" s="43">
        <v>0</v>
      </c>
      <c r="M10" s="43">
        <v>0</v>
      </c>
      <c r="N10" s="43">
        <v>0</v>
      </c>
      <c r="O10" s="43">
        <f t="shared" si="1"/>
        <v>29241</v>
      </c>
      <c r="P10" s="44">
        <f t="shared" si="2"/>
        <v>3.2428745702561828</v>
      </c>
      <c r="Q10" s="9"/>
    </row>
    <row r="11" spans="1:134">
      <c r="A11" s="12"/>
      <c r="B11" s="42">
        <v>519</v>
      </c>
      <c r="C11" s="19" t="s">
        <v>23</v>
      </c>
      <c r="D11" s="43">
        <v>481005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481005</v>
      </c>
      <c r="P11" s="44">
        <f t="shared" si="2"/>
        <v>53.344238660308307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7286230</v>
      </c>
      <c r="E12" s="29">
        <f t="shared" si="3"/>
        <v>14198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7300428</v>
      </c>
      <c r="P12" s="41">
        <f t="shared" si="2"/>
        <v>809.62936675169124</v>
      </c>
      <c r="Q12" s="10"/>
    </row>
    <row r="13" spans="1:134">
      <c r="A13" s="12"/>
      <c r="B13" s="42">
        <v>521</v>
      </c>
      <c r="C13" s="19" t="s">
        <v>25</v>
      </c>
      <c r="D13" s="43">
        <v>6756277</v>
      </c>
      <c r="E13" s="43">
        <v>1258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6757535</v>
      </c>
      <c r="P13" s="44">
        <f t="shared" si="2"/>
        <v>749.42164799822558</v>
      </c>
      <c r="Q13" s="9"/>
    </row>
    <row r="14" spans="1:134">
      <c r="A14" s="12"/>
      <c r="B14" s="42">
        <v>522</v>
      </c>
      <c r="C14" s="19" t="s">
        <v>26</v>
      </c>
      <c r="D14" s="43">
        <v>228530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228530</v>
      </c>
      <c r="P14" s="44">
        <f t="shared" si="2"/>
        <v>25.344349561938561</v>
      </c>
      <c r="Q14" s="9"/>
    </row>
    <row r="15" spans="1:134">
      <c r="A15" s="12"/>
      <c r="B15" s="42">
        <v>524</v>
      </c>
      <c r="C15" s="19" t="s">
        <v>27</v>
      </c>
      <c r="D15" s="43">
        <v>301423</v>
      </c>
      <c r="E15" s="43">
        <v>12940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314363</v>
      </c>
      <c r="P15" s="44">
        <f t="shared" si="2"/>
        <v>34.863369191527113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SUM(D17:D17)</f>
        <v>1558304</v>
      </c>
      <c r="E16" s="29">
        <f t="shared" si="4"/>
        <v>313348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1"/>
        <v>1871652</v>
      </c>
      <c r="P16" s="41">
        <f t="shared" si="2"/>
        <v>207.5692580680936</v>
      </c>
      <c r="Q16" s="10"/>
    </row>
    <row r="17" spans="1:120">
      <c r="A17" s="12"/>
      <c r="B17" s="42">
        <v>541</v>
      </c>
      <c r="C17" s="19" t="s">
        <v>29</v>
      </c>
      <c r="D17" s="43">
        <v>1558304</v>
      </c>
      <c r="E17" s="43">
        <v>313348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1871652</v>
      </c>
      <c r="P17" s="44">
        <f t="shared" si="2"/>
        <v>207.5692580680936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SUM(D19:D19)</f>
        <v>888291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888291</v>
      </c>
      <c r="P18" s="41">
        <f t="shared" si="2"/>
        <v>98.51292003992458</v>
      </c>
      <c r="Q18" s="9"/>
    </row>
    <row r="19" spans="1:120" ht="15.75" thickBot="1">
      <c r="A19" s="12"/>
      <c r="B19" s="42">
        <v>572</v>
      </c>
      <c r="C19" s="19" t="s">
        <v>31</v>
      </c>
      <c r="D19" s="43">
        <v>888291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888291</v>
      </c>
      <c r="P19" s="44">
        <f t="shared" si="2"/>
        <v>98.51292003992458</v>
      </c>
      <c r="Q19" s="9"/>
    </row>
    <row r="20" spans="1:120" ht="16.5" thickBot="1">
      <c r="A20" s="13" t="s">
        <v>10</v>
      </c>
      <c r="B20" s="21"/>
      <c r="C20" s="20"/>
      <c r="D20" s="14">
        <f>SUM(D5,D12,D16,D18)</f>
        <v>11148496</v>
      </c>
      <c r="E20" s="14">
        <f t="shared" ref="E20:N20" si="6">SUM(E5,E12,E16,E18)</f>
        <v>327546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29241</v>
      </c>
      <c r="L20" s="14">
        <f t="shared" si="6"/>
        <v>0</v>
      </c>
      <c r="M20" s="14">
        <f t="shared" si="6"/>
        <v>0</v>
      </c>
      <c r="N20" s="14">
        <f t="shared" si="6"/>
        <v>0</v>
      </c>
      <c r="O20" s="14">
        <f t="shared" si="1"/>
        <v>11505283</v>
      </c>
      <c r="P20" s="35">
        <f t="shared" si="2"/>
        <v>1275.9546412332261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68</v>
      </c>
      <c r="N22" s="157"/>
      <c r="O22" s="157"/>
      <c r="P22" s="39">
        <v>9017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1494340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25264</v>
      </c>
      <c r="L5" s="24">
        <f t="shared" si="0"/>
        <v>0</v>
      </c>
      <c r="M5" s="24">
        <f t="shared" si="0"/>
        <v>0</v>
      </c>
      <c r="N5" s="25">
        <f t="shared" ref="N5:N20" si="1">SUM(D5:M5)</f>
        <v>1519604</v>
      </c>
      <c r="O5" s="30">
        <f t="shared" ref="O5:O20" si="2">(N5/O$22)</f>
        <v>173.64918295051993</v>
      </c>
      <c r="P5" s="6"/>
    </row>
    <row r="6" spans="1:133">
      <c r="A6" s="12"/>
      <c r="B6" s="42">
        <v>511</v>
      </c>
      <c r="C6" s="19" t="s">
        <v>19</v>
      </c>
      <c r="D6" s="43">
        <v>64098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64098</v>
      </c>
      <c r="O6" s="44">
        <f t="shared" si="2"/>
        <v>7.3246486115872473</v>
      </c>
      <c r="P6" s="9"/>
    </row>
    <row r="7" spans="1:133">
      <c r="A7" s="12"/>
      <c r="B7" s="42">
        <v>512</v>
      </c>
      <c r="C7" s="19" t="s">
        <v>20</v>
      </c>
      <c r="D7" s="43">
        <v>391348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391348</v>
      </c>
      <c r="O7" s="44">
        <f t="shared" si="2"/>
        <v>44.720374814306936</v>
      </c>
      <c r="P7" s="9"/>
    </row>
    <row r="8" spans="1:133">
      <c r="A8" s="12"/>
      <c r="B8" s="42">
        <v>513</v>
      </c>
      <c r="C8" s="19" t="s">
        <v>21</v>
      </c>
      <c r="D8" s="43">
        <v>434508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434508</v>
      </c>
      <c r="O8" s="44">
        <f t="shared" si="2"/>
        <v>49.652382584847444</v>
      </c>
      <c r="P8" s="9"/>
    </row>
    <row r="9" spans="1:133">
      <c r="A9" s="12"/>
      <c r="B9" s="42">
        <v>514</v>
      </c>
      <c r="C9" s="19" t="s">
        <v>22</v>
      </c>
      <c r="D9" s="43">
        <v>68379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68379</v>
      </c>
      <c r="O9" s="44">
        <f t="shared" si="2"/>
        <v>7.8138498457319168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25264</v>
      </c>
      <c r="L10" s="43">
        <v>0</v>
      </c>
      <c r="M10" s="43">
        <v>0</v>
      </c>
      <c r="N10" s="43">
        <f t="shared" si="1"/>
        <v>25264</v>
      </c>
      <c r="O10" s="44">
        <f t="shared" si="2"/>
        <v>2.8869843446463261</v>
      </c>
      <c r="P10" s="9"/>
    </row>
    <row r="11" spans="1:133">
      <c r="A11" s="12"/>
      <c r="B11" s="42">
        <v>519</v>
      </c>
      <c r="C11" s="19" t="s">
        <v>46</v>
      </c>
      <c r="D11" s="43">
        <v>536007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536007</v>
      </c>
      <c r="O11" s="44">
        <f t="shared" si="2"/>
        <v>61.250942749400068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3843436</v>
      </c>
      <c r="E12" s="29">
        <f t="shared" si="3"/>
        <v>699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3844135</v>
      </c>
      <c r="O12" s="41">
        <f t="shared" si="2"/>
        <v>439.27951091303851</v>
      </c>
      <c r="P12" s="10"/>
    </row>
    <row r="13" spans="1:133">
      <c r="A13" s="12"/>
      <c r="B13" s="42">
        <v>521</v>
      </c>
      <c r="C13" s="19" t="s">
        <v>25</v>
      </c>
      <c r="D13" s="43">
        <v>3400524</v>
      </c>
      <c r="E13" s="43">
        <v>699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3401223</v>
      </c>
      <c r="O13" s="44">
        <f t="shared" si="2"/>
        <v>388.6667809393212</v>
      </c>
      <c r="P13" s="9"/>
    </row>
    <row r="14" spans="1:133">
      <c r="A14" s="12"/>
      <c r="B14" s="42">
        <v>522</v>
      </c>
      <c r="C14" s="19" t="s">
        <v>26</v>
      </c>
      <c r="D14" s="43">
        <v>153902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153902</v>
      </c>
      <c r="O14" s="44">
        <f t="shared" si="2"/>
        <v>17.586790081133586</v>
      </c>
      <c r="P14" s="9"/>
    </row>
    <row r="15" spans="1:133">
      <c r="A15" s="12"/>
      <c r="B15" s="42">
        <v>524</v>
      </c>
      <c r="C15" s="19" t="s">
        <v>27</v>
      </c>
      <c r="D15" s="43">
        <v>289010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289010</v>
      </c>
      <c r="O15" s="44">
        <f t="shared" si="2"/>
        <v>33.025939892583708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1339549</v>
      </c>
      <c r="E16" s="29">
        <f t="shared" si="4"/>
        <v>104588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1444137</v>
      </c>
      <c r="O16" s="41">
        <f t="shared" si="2"/>
        <v>165.02536852931092</v>
      </c>
      <c r="P16" s="10"/>
    </row>
    <row r="17" spans="1:119">
      <c r="A17" s="12"/>
      <c r="B17" s="42">
        <v>541</v>
      </c>
      <c r="C17" s="19" t="s">
        <v>47</v>
      </c>
      <c r="D17" s="43">
        <v>1339549</v>
      </c>
      <c r="E17" s="43">
        <v>104588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1444137</v>
      </c>
      <c r="O17" s="44">
        <f t="shared" si="2"/>
        <v>165.02536852931092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842233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842233</v>
      </c>
      <c r="O18" s="41">
        <f t="shared" si="2"/>
        <v>96.244200662781395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842233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842233</v>
      </c>
      <c r="O19" s="44">
        <f t="shared" si="2"/>
        <v>96.244200662781395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7519558</v>
      </c>
      <c r="E20" s="14">
        <f t="shared" ref="E20:M20" si="6">SUM(E5,E12,E16,E18)</f>
        <v>105287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25264</v>
      </c>
      <c r="L20" s="14">
        <f t="shared" si="6"/>
        <v>0</v>
      </c>
      <c r="M20" s="14">
        <f t="shared" si="6"/>
        <v>0</v>
      </c>
      <c r="N20" s="14">
        <f t="shared" si="1"/>
        <v>7650109</v>
      </c>
      <c r="O20" s="35">
        <f t="shared" si="2"/>
        <v>874.19826305565073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66</v>
      </c>
      <c r="M22" s="157"/>
      <c r="N22" s="157"/>
      <c r="O22" s="39">
        <v>8751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1344848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22500</v>
      </c>
      <c r="L5" s="24">
        <f t="shared" si="0"/>
        <v>0</v>
      </c>
      <c r="M5" s="24">
        <f t="shared" si="0"/>
        <v>0</v>
      </c>
      <c r="N5" s="25">
        <f t="shared" ref="N5:N20" si="1">SUM(D5:M5)</f>
        <v>1367348</v>
      </c>
      <c r="O5" s="30">
        <f t="shared" ref="O5:O20" si="2">(N5/O$22)</f>
        <v>158.31284010651848</v>
      </c>
      <c r="P5" s="6"/>
    </row>
    <row r="6" spans="1:133">
      <c r="A6" s="12"/>
      <c r="B6" s="42">
        <v>511</v>
      </c>
      <c r="C6" s="19" t="s">
        <v>19</v>
      </c>
      <c r="D6" s="43">
        <v>71133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71133</v>
      </c>
      <c r="O6" s="44">
        <f t="shared" si="2"/>
        <v>8.2358457797846469</v>
      </c>
      <c r="P6" s="9"/>
    </row>
    <row r="7" spans="1:133">
      <c r="A7" s="12"/>
      <c r="B7" s="42">
        <v>512</v>
      </c>
      <c r="C7" s="19" t="s">
        <v>20</v>
      </c>
      <c r="D7" s="43">
        <v>436218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436218</v>
      </c>
      <c r="O7" s="44">
        <f t="shared" si="2"/>
        <v>50.505731156651613</v>
      </c>
      <c r="P7" s="9"/>
    </row>
    <row r="8" spans="1:133">
      <c r="A8" s="12"/>
      <c r="B8" s="42">
        <v>513</v>
      </c>
      <c r="C8" s="19" t="s">
        <v>21</v>
      </c>
      <c r="D8" s="43">
        <v>384319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384319</v>
      </c>
      <c r="O8" s="44">
        <f t="shared" si="2"/>
        <v>44.496816024082435</v>
      </c>
      <c r="P8" s="9"/>
    </row>
    <row r="9" spans="1:133">
      <c r="A9" s="12"/>
      <c r="B9" s="42">
        <v>514</v>
      </c>
      <c r="C9" s="19" t="s">
        <v>22</v>
      </c>
      <c r="D9" s="43">
        <v>40483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40483</v>
      </c>
      <c r="O9" s="44">
        <f t="shared" si="2"/>
        <v>4.6871598934815326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22500</v>
      </c>
      <c r="L10" s="43">
        <v>0</v>
      </c>
      <c r="M10" s="43">
        <v>0</v>
      </c>
      <c r="N10" s="43">
        <f t="shared" si="1"/>
        <v>22500</v>
      </c>
      <c r="O10" s="44">
        <f t="shared" si="2"/>
        <v>2.6050712052796108</v>
      </c>
      <c r="P10" s="9"/>
    </row>
    <row r="11" spans="1:133">
      <c r="A11" s="12"/>
      <c r="B11" s="42">
        <v>519</v>
      </c>
      <c r="C11" s="19" t="s">
        <v>46</v>
      </c>
      <c r="D11" s="43">
        <v>412695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412695</v>
      </c>
      <c r="O11" s="44">
        <f t="shared" si="2"/>
        <v>47.782216047238627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3579055</v>
      </c>
      <c r="E12" s="29">
        <f t="shared" si="3"/>
        <v>7012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3586067</v>
      </c>
      <c r="O12" s="41">
        <f t="shared" si="2"/>
        <v>415.19821697348618</v>
      </c>
      <c r="P12" s="10"/>
    </row>
    <row r="13" spans="1:133">
      <c r="A13" s="12"/>
      <c r="B13" s="42">
        <v>521</v>
      </c>
      <c r="C13" s="19" t="s">
        <v>25</v>
      </c>
      <c r="D13" s="43">
        <v>3155376</v>
      </c>
      <c r="E13" s="43">
        <v>7012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3162388</v>
      </c>
      <c r="O13" s="44">
        <f t="shared" si="2"/>
        <v>366.14426305430123</v>
      </c>
      <c r="P13" s="9"/>
    </row>
    <row r="14" spans="1:133">
      <c r="A14" s="12"/>
      <c r="B14" s="42">
        <v>522</v>
      </c>
      <c r="C14" s="19" t="s">
        <v>26</v>
      </c>
      <c r="D14" s="43">
        <v>182348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182348</v>
      </c>
      <c r="O14" s="44">
        <f t="shared" si="2"/>
        <v>21.112423295125623</v>
      </c>
      <c r="P14" s="9"/>
    </row>
    <row r="15" spans="1:133">
      <c r="A15" s="12"/>
      <c r="B15" s="42">
        <v>524</v>
      </c>
      <c r="C15" s="19" t="s">
        <v>27</v>
      </c>
      <c r="D15" s="43">
        <v>241331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241331</v>
      </c>
      <c r="O15" s="44">
        <f t="shared" si="2"/>
        <v>27.941530624059279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1333078</v>
      </c>
      <c r="E16" s="29">
        <f t="shared" si="4"/>
        <v>84760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1417838</v>
      </c>
      <c r="O16" s="41">
        <f t="shared" si="2"/>
        <v>164.15861989116593</v>
      </c>
      <c r="P16" s="10"/>
    </row>
    <row r="17" spans="1:119">
      <c r="A17" s="12"/>
      <c r="B17" s="42">
        <v>541</v>
      </c>
      <c r="C17" s="19" t="s">
        <v>47</v>
      </c>
      <c r="D17" s="43">
        <v>1333078</v>
      </c>
      <c r="E17" s="43">
        <v>84760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1417838</v>
      </c>
      <c r="O17" s="44">
        <f t="shared" si="2"/>
        <v>164.15861989116593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1160491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1160491</v>
      </c>
      <c r="O18" s="41">
        <f t="shared" si="2"/>
        <v>134.36274169271738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1160491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1160491</v>
      </c>
      <c r="O19" s="44">
        <f t="shared" si="2"/>
        <v>134.36274169271738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7417472</v>
      </c>
      <c r="E20" s="14">
        <f t="shared" ref="E20:M20" si="6">SUM(E5,E12,E16,E18)</f>
        <v>91772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22500</v>
      </c>
      <c r="L20" s="14">
        <f t="shared" si="6"/>
        <v>0</v>
      </c>
      <c r="M20" s="14">
        <f t="shared" si="6"/>
        <v>0</v>
      </c>
      <c r="N20" s="14">
        <f t="shared" si="1"/>
        <v>7531744</v>
      </c>
      <c r="O20" s="35">
        <f t="shared" si="2"/>
        <v>872.03241866388794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64</v>
      </c>
      <c r="M22" s="157"/>
      <c r="N22" s="157"/>
      <c r="O22" s="39">
        <v>8637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1329015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25704</v>
      </c>
      <c r="L5" s="24">
        <f t="shared" si="0"/>
        <v>0</v>
      </c>
      <c r="M5" s="24">
        <f t="shared" si="0"/>
        <v>0</v>
      </c>
      <c r="N5" s="25">
        <f t="shared" ref="N5:N20" si="1">SUM(D5:M5)</f>
        <v>1354719</v>
      </c>
      <c r="O5" s="30">
        <f t="shared" ref="O5:O20" si="2">(N5/O$22)</f>
        <v>158.89268121041519</v>
      </c>
      <c r="P5" s="6"/>
    </row>
    <row r="6" spans="1:133">
      <c r="A6" s="12"/>
      <c r="B6" s="42">
        <v>511</v>
      </c>
      <c r="C6" s="19" t="s">
        <v>19</v>
      </c>
      <c r="D6" s="43">
        <v>51598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51598</v>
      </c>
      <c r="O6" s="44">
        <f t="shared" si="2"/>
        <v>6.0518414262256623</v>
      </c>
      <c r="P6" s="9"/>
    </row>
    <row r="7" spans="1:133">
      <c r="A7" s="12"/>
      <c r="B7" s="42">
        <v>512</v>
      </c>
      <c r="C7" s="19" t="s">
        <v>20</v>
      </c>
      <c r="D7" s="43">
        <v>452131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452131</v>
      </c>
      <c r="O7" s="44">
        <f t="shared" si="2"/>
        <v>53.029673938540931</v>
      </c>
      <c r="P7" s="9"/>
    </row>
    <row r="8" spans="1:133">
      <c r="A8" s="12"/>
      <c r="B8" s="42">
        <v>513</v>
      </c>
      <c r="C8" s="19" t="s">
        <v>21</v>
      </c>
      <c r="D8" s="43">
        <v>362695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362695</v>
      </c>
      <c r="O8" s="44">
        <f t="shared" si="2"/>
        <v>42.539878020173589</v>
      </c>
      <c r="P8" s="9"/>
    </row>
    <row r="9" spans="1:133">
      <c r="A9" s="12"/>
      <c r="B9" s="42">
        <v>514</v>
      </c>
      <c r="C9" s="19" t="s">
        <v>22</v>
      </c>
      <c r="D9" s="43">
        <v>33522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33522</v>
      </c>
      <c r="O9" s="44">
        <f t="shared" si="2"/>
        <v>3.93173821252639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25704</v>
      </c>
      <c r="L10" s="43">
        <v>0</v>
      </c>
      <c r="M10" s="43">
        <v>0</v>
      </c>
      <c r="N10" s="43">
        <f t="shared" si="1"/>
        <v>25704</v>
      </c>
      <c r="O10" s="44">
        <f t="shared" si="2"/>
        <v>3.0147783251231526</v>
      </c>
      <c r="P10" s="9"/>
    </row>
    <row r="11" spans="1:133">
      <c r="A11" s="12"/>
      <c r="B11" s="42">
        <v>519</v>
      </c>
      <c r="C11" s="19" t="s">
        <v>46</v>
      </c>
      <c r="D11" s="43">
        <v>429069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429069</v>
      </c>
      <c r="O11" s="44">
        <f t="shared" si="2"/>
        <v>50.324771287825477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3522719</v>
      </c>
      <c r="E12" s="29">
        <f t="shared" si="3"/>
        <v>2424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3525143</v>
      </c>
      <c r="O12" s="41">
        <f t="shared" si="2"/>
        <v>413.45801079052313</v>
      </c>
      <c r="P12" s="10"/>
    </row>
    <row r="13" spans="1:133">
      <c r="A13" s="12"/>
      <c r="B13" s="42">
        <v>521</v>
      </c>
      <c r="C13" s="19" t="s">
        <v>25</v>
      </c>
      <c r="D13" s="43">
        <v>3029119</v>
      </c>
      <c r="E13" s="43">
        <v>2424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3031543</v>
      </c>
      <c r="O13" s="44">
        <f t="shared" si="2"/>
        <v>355.56450856204549</v>
      </c>
      <c r="P13" s="9"/>
    </row>
    <row r="14" spans="1:133">
      <c r="A14" s="12"/>
      <c r="B14" s="42">
        <v>522</v>
      </c>
      <c r="C14" s="19" t="s">
        <v>26</v>
      </c>
      <c r="D14" s="43">
        <v>235338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235338</v>
      </c>
      <c r="O14" s="44">
        <f t="shared" si="2"/>
        <v>27.602392681210414</v>
      </c>
      <c r="P14" s="9"/>
    </row>
    <row r="15" spans="1:133">
      <c r="A15" s="12"/>
      <c r="B15" s="42">
        <v>524</v>
      </c>
      <c r="C15" s="19" t="s">
        <v>27</v>
      </c>
      <c r="D15" s="43">
        <v>258262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258262</v>
      </c>
      <c r="O15" s="44">
        <f t="shared" si="2"/>
        <v>30.291109547267183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1617462</v>
      </c>
      <c r="E16" s="29">
        <f t="shared" si="4"/>
        <v>148943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1766405</v>
      </c>
      <c r="O16" s="41">
        <f t="shared" si="2"/>
        <v>207.17863007271873</v>
      </c>
      <c r="P16" s="10"/>
    </row>
    <row r="17" spans="1:119">
      <c r="A17" s="12"/>
      <c r="B17" s="42">
        <v>541</v>
      </c>
      <c r="C17" s="19" t="s">
        <v>47</v>
      </c>
      <c r="D17" s="43">
        <v>1617462</v>
      </c>
      <c r="E17" s="43">
        <v>148943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1766405</v>
      </c>
      <c r="O17" s="44">
        <f t="shared" si="2"/>
        <v>207.17863007271873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983910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983910</v>
      </c>
      <c r="O18" s="41">
        <f t="shared" si="2"/>
        <v>115.40112596762843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983910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983910</v>
      </c>
      <c r="O19" s="44">
        <f t="shared" si="2"/>
        <v>115.40112596762843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7453106</v>
      </c>
      <c r="E20" s="14">
        <f t="shared" ref="E20:M20" si="6">SUM(E5,E12,E16,E18)</f>
        <v>151367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25704</v>
      </c>
      <c r="L20" s="14">
        <f t="shared" si="6"/>
        <v>0</v>
      </c>
      <c r="M20" s="14">
        <f t="shared" si="6"/>
        <v>0</v>
      </c>
      <c r="N20" s="14">
        <f t="shared" si="1"/>
        <v>7630177</v>
      </c>
      <c r="O20" s="35">
        <f t="shared" si="2"/>
        <v>894.93044804128544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62</v>
      </c>
      <c r="M22" s="157"/>
      <c r="N22" s="157"/>
      <c r="O22" s="39">
        <v>8526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1231096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17575</v>
      </c>
      <c r="L5" s="24">
        <f t="shared" si="0"/>
        <v>0</v>
      </c>
      <c r="M5" s="24">
        <f t="shared" si="0"/>
        <v>0</v>
      </c>
      <c r="N5" s="25">
        <f t="shared" ref="N5:N20" si="1">SUM(D5:M5)</f>
        <v>1248671</v>
      </c>
      <c r="O5" s="30">
        <f t="shared" ref="O5:O20" si="2">(N5/O$22)</f>
        <v>147.45760510155881</v>
      </c>
      <c r="P5" s="6"/>
    </row>
    <row r="6" spans="1:133">
      <c r="A6" s="12"/>
      <c r="B6" s="42">
        <v>511</v>
      </c>
      <c r="C6" s="19" t="s">
        <v>19</v>
      </c>
      <c r="D6" s="43">
        <v>56340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56340</v>
      </c>
      <c r="O6" s="44">
        <f t="shared" si="2"/>
        <v>6.6532829475673125</v>
      </c>
      <c r="P6" s="9"/>
    </row>
    <row r="7" spans="1:133">
      <c r="A7" s="12"/>
      <c r="B7" s="42">
        <v>512</v>
      </c>
      <c r="C7" s="19" t="s">
        <v>20</v>
      </c>
      <c r="D7" s="43">
        <v>418813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418813</v>
      </c>
      <c r="O7" s="44">
        <f t="shared" si="2"/>
        <v>49.458313651393482</v>
      </c>
      <c r="P7" s="9"/>
    </row>
    <row r="8" spans="1:133">
      <c r="A8" s="12"/>
      <c r="B8" s="42">
        <v>513</v>
      </c>
      <c r="C8" s="19" t="s">
        <v>21</v>
      </c>
      <c r="D8" s="43">
        <v>368978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368978</v>
      </c>
      <c r="O8" s="44">
        <f t="shared" si="2"/>
        <v>43.573216816249406</v>
      </c>
      <c r="P8" s="9"/>
    </row>
    <row r="9" spans="1:133">
      <c r="A9" s="12"/>
      <c r="B9" s="42">
        <v>514</v>
      </c>
      <c r="C9" s="19" t="s">
        <v>22</v>
      </c>
      <c r="D9" s="43">
        <v>29207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29207</v>
      </c>
      <c r="O9" s="44">
        <f t="shared" si="2"/>
        <v>3.4491025035427492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17575</v>
      </c>
      <c r="L10" s="43">
        <v>0</v>
      </c>
      <c r="M10" s="43">
        <v>0</v>
      </c>
      <c r="N10" s="43">
        <f t="shared" si="1"/>
        <v>17575</v>
      </c>
      <c r="O10" s="44">
        <f t="shared" si="2"/>
        <v>2.0754605573925367</v>
      </c>
      <c r="P10" s="9"/>
    </row>
    <row r="11" spans="1:133">
      <c r="A11" s="12"/>
      <c r="B11" s="42">
        <v>519</v>
      </c>
      <c r="C11" s="19" t="s">
        <v>46</v>
      </c>
      <c r="D11" s="43">
        <v>357758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357758</v>
      </c>
      <c r="O11" s="44">
        <f t="shared" si="2"/>
        <v>42.248228625413319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3468163</v>
      </c>
      <c r="E12" s="29">
        <f t="shared" si="3"/>
        <v>1893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3470056</v>
      </c>
      <c r="O12" s="41">
        <f t="shared" si="2"/>
        <v>409.78460085025978</v>
      </c>
      <c r="P12" s="10"/>
    </row>
    <row r="13" spans="1:133">
      <c r="A13" s="12"/>
      <c r="B13" s="42">
        <v>521</v>
      </c>
      <c r="C13" s="19" t="s">
        <v>25</v>
      </c>
      <c r="D13" s="43">
        <v>3058496</v>
      </c>
      <c r="E13" s="43">
        <v>1893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3060389</v>
      </c>
      <c r="O13" s="44">
        <f t="shared" si="2"/>
        <v>361.40635333018423</v>
      </c>
      <c r="P13" s="9"/>
    </row>
    <row r="14" spans="1:133">
      <c r="A14" s="12"/>
      <c r="B14" s="42">
        <v>522</v>
      </c>
      <c r="C14" s="19" t="s">
        <v>26</v>
      </c>
      <c r="D14" s="43">
        <v>183445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183445</v>
      </c>
      <c r="O14" s="44">
        <f t="shared" si="2"/>
        <v>21.663320736891826</v>
      </c>
      <c r="P14" s="9"/>
    </row>
    <row r="15" spans="1:133">
      <c r="A15" s="12"/>
      <c r="B15" s="42">
        <v>524</v>
      </c>
      <c r="C15" s="19" t="s">
        <v>27</v>
      </c>
      <c r="D15" s="43">
        <v>226222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226222</v>
      </c>
      <c r="O15" s="44">
        <f t="shared" si="2"/>
        <v>26.714926783183749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1409025</v>
      </c>
      <c r="E16" s="29">
        <f t="shared" si="4"/>
        <v>51487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1460512</v>
      </c>
      <c r="O16" s="41">
        <f t="shared" si="2"/>
        <v>172.47425602267359</v>
      </c>
      <c r="P16" s="10"/>
    </row>
    <row r="17" spans="1:119">
      <c r="A17" s="12"/>
      <c r="B17" s="42">
        <v>541</v>
      </c>
      <c r="C17" s="19" t="s">
        <v>47</v>
      </c>
      <c r="D17" s="43">
        <v>1409025</v>
      </c>
      <c r="E17" s="43">
        <v>51487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1460512</v>
      </c>
      <c r="O17" s="44">
        <f t="shared" si="2"/>
        <v>172.47425602267359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1188414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1188414</v>
      </c>
      <c r="O18" s="41">
        <f t="shared" si="2"/>
        <v>140.34175720358999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1188414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1188414</v>
      </c>
      <c r="O19" s="44">
        <f t="shared" si="2"/>
        <v>140.34175720358999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7296698</v>
      </c>
      <c r="E20" s="14">
        <f t="shared" ref="E20:M20" si="6">SUM(E5,E12,E16,E18)</f>
        <v>53380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17575</v>
      </c>
      <c r="L20" s="14">
        <f t="shared" si="6"/>
        <v>0</v>
      </c>
      <c r="M20" s="14">
        <f t="shared" si="6"/>
        <v>0</v>
      </c>
      <c r="N20" s="14">
        <f t="shared" si="1"/>
        <v>7367653</v>
      </c>
      <c r="O20" s="35">
        <f t="shared" si="2"/>
        <v>870.05821917808214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60</v>
      </c>
      <c r="M22" s="157"/>
      <c r="N22" s="157"/>
      <c r="O22" s="39">
        <v>8468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2708587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19727</v>
      </c>
      <c r="L5" s="24">
        <f t="shared" si="0"/>
        <v>0</v>
      </c>
      <c r="M5" s="24">
        <f t="shared" si="0"/>
        <v>0</v>
      </c>
      <c r="N5" s="25">
        <f t="shared" ref="N5:N20" si="1">SUM(D5:M5)</f>
        <v>2728314</v>
      </c>
      <c r="O5" s="30">
        <f t="shared" ref="O5:O20" si="2">(N5/O$22)</f>
        <v>323.03031020601469</v>
      </c>
      <c r="P5" s="6"/>
    </row>
    <row r="6" spans="1:133">
      <c r="A6" s="12"/>
      <c r="B6" s="42">
        <v>511</v>
      </c>
      <c r="C6" s="19" t="s">
        <v>19</v>
      </c>
      <c r="D6" s="43">
        <v>53151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53151</v>
      </c>
      <c r="O6" s="44">
        <f t="shared" si="2"/>
        <v>6.293038124556003</v>
      </c>
      <c r="P6" s="9"/>
    </row>
    <row r="7" spans="1:133">
      <c r="A7" s="12"/>
      <c r="B7" s="42">
        <v>512</v>
      </c>
      <c r="C7" s="19" t="s">
        <v>20</v>
      </c>
      <c r="D7" s="43">
        <v>397953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397953</v>
      </c>
      <c r="O7" s="44">
        <f t="shared" si="2"/>
        <v>47.117333649064648</v>
      </c>
      <c r="P7" s="9"/>
    </row>
    <row r="8" spans="1:133">
      <c r="A8" s="12"/>
      <c r="B8" s="42">
        <v>513</v>
      </c>
      <c r="C8" s="19" t="s">
        <v>21</v>
      </c>
      <c r="D8" s="43">
        <v>354904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354904</v>
      </c>
      <c r="O8" s="44">
        <f t="shared" si="2"/>
        <v>42.020364669666115</v>
      </c>
      <c r="P8" s="9"/>
    </row>
    <row r="9" spans="1:133">
      <c r="A9" s="12"/>
      <c r="B9" s="42">
        <v>514</v>
      </c>
      <c r="C9" s="19" t="s">
        <v>22</v>
      </c>
      <c r="D9" s="43">
        <v>39338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39338</v>
      </c>
      <c r="O9" s="44">
        <f t="shared" si="2"/>
        <v>4.6575893914278952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19727</v>
      </c>
      <c r="L10" s="43">
        <v>0</v>
      </c>
      <c r="M10" s="43">
        <v>0</v>
      </c>
      <c r="N10" s="43">
        <f t="shared" si="1"/>
        <v>19727</v>
      </c>
      <c r="O10" s="44">
        <f t="shared" si="2"/>
        <v>2.3356618517641485</v>
      </c>
      <c r="P10" s="9"/>
    </row>
    <row r="11" spans="1:133">
      <c r="A11" s="12"/>
      <c r="B11" s="42">
        <v>519</v>
      </c>
      <c r="C11" s="19" t="s">
        <v>46</v>
      </c>
      <c r="D11" s="43">
        <v>1863241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1863241</v>
      </c>
      <c r="O11" s="44">
        <f t="shared" si="2"/>
        <v>220.60632251953587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3610338</v>
      </c>
      <c r="E12" s="29">
        <f t="shared" si="3"/>
        <v>4139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3614477</v>
      </c>
      <c r="O12" s="41">
        <f t="shared" si="2"/>
        <v>427.95133791143735</v>
      </c>
      <c r="P12" s="10"/>
    </row>
    <row r="13" spans="1:133">
      <c r="A13" s="12"/>
      <c r="B13" s="42">
        <v>521</v>
      </c>
      <c r="C13" s="19" t="s">
        <v>25</v>
      </c>
      <c r="D13" s="43">
        <v>3054196</v>
      </c>
      <c r="E13" s="43">
        <v>4139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3058335</v>
      </c>
      <c r="O13" s="44">
        <f t="shared" si="2"/>
        <v>362.10454653090221</v>
      </c>
      <c r="P13" s="9"/>
    </row>
    <row r="14" spans="1:133">
      <c r="A14" s="12"/>
      <c r="B14" s="42">
        <v>522</v>
      </c>
      <c r="C14" s="19" t="s">
        <v>26</v>
      </c>
      <c r="D14" s="43">
        <v>273803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273803</v>
      </c>
      <c r="O14" s="44">
        <f t="shared" si="2"/>
        <v>32.418067724366566</v>
      </c>
      <c r="P14" s="9"/>
    </row>
    <row r="15" spans="1:133">
      <c r="A15" s="12"/>
      <c r="B15" s="42">
        <v>524</v>
      </c>
      <c r="C15" s="19" t="s">
        <v>27</v>
      </c>
      <c r="D15" s="43">
        <v>282339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282339</v>
      </c>
      <c r="O15" s="44">
        <f t="shared" si="2"/>
        <v>33.4287236561686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1372829</v>
      </c>
      <c r="E16" s="29">
        <f t="shared" si="4"/>
        <v>411039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1783868</v>
      </c>
      <c r="O16" s="41">
        <f t="shared" si="2"/>
        <v>211.20861946483544</v>
      </c>
      <c r="P16" s="10"/>
    </row>
    <row r="17" spans="1:119">
      <c r="A17" s="12"/>
      <c r="B17" s="42">
        <v>541</v>
      </c>
      <c r="C17" s="19" t="s">
        <v>47</v>
      </c>
      <c r="D17" s="43">
        <v>1372829</v>
      </c>
      <c r="E17" s="43">
        <v>411039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1783868</v>
      </c>
      <c r="O17" s="44">
        <f t="shared" si="2"/>
        <v>211.20861946483544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2189789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2189789</v>
      </c>
      <c r="O18" s="41">
        <f t="shared" si="2"/>
        <v>259.26935827610703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2189789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2189789</v>
      </c>
      <c r="O19" s="44">
        <f t="shared" si="2"/>
        <v>259.26935827610703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9881543</v>
      </c>
      <c r="E20" s="14">
        <f t="shared" ref="E20:M20" si="6">SUM(E5,E12,E16,E18)</f>
        <v>415178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19727</v>
      </c>
      <c r="L20" s="14">
        <f t="shared" si="6"/>
        <v>0</v>
      </c>
      <c r="M20" s="14">
        <f t="shared" si="6"/>
        <v>0</v>
      </c>
      <c r="N20" s="14">
        <f t="shared" si="1"/>
        <v>10316448</v>
      </c>
      <c r="O20" s="35">
        <f t="shared" si="2"/>
        <v>1221.4596258583945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58</v>
      </c>
      <c r="M22" s="157"/>
      <c r="N22" s="157"/>
      <c r="O22" s="39">
        <v>8446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1166395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13470</v>
      </c>
      <c r="L5" s="24">
        <f t="shared" si="0"/>
        <v>0</v>
      </c>
      <c r="M5" s="24">
        <f t="shared" si="0"/>
        <v>0</v>
      </c>
      <c r="N5" s="25">
        <f t="shared" ref="N5:N20" si="1">SUM(D5:M5)</f>
        <v>1179865</v>
      </c>
      <c r="O5" s="30">
        <f t="shared" ref="O5:O20" si="2">(N5/O$22)</f>
        <v>140.69461006439303</v>
      </c>
      <c r="P5" s="6"/>
    </row>
    <row r="6" spans="1:133">
      <c r="A6" s="12"/>
      <c r="B6" s="42">
        <v>511</v>
      </c>
      <c r="C6" s="19" t="s">
        <v>19</v>
      </c>
      <c r="D6" s="43">
        <v>56428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56428</v>
      </c>
      <c r="O6" s="44">
        <f t="shared" si="2"/>
        <v>6.7288337705699979</v>
      </c>
      <c r="P6" s="9"/>
    </row>
    <row r="7" spans="1:133">
      <c r="A7" s="12"/>
      <c r="B7" s="42">
        <v>512</v>
      </c>
      <c r="C7" s="19" t="s">
        <v>20</v>
      </c>
      <c r="D7" s="43">
        <v>379282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379282</v>
      </c>
      <c r="O7" s="44">
        <f t="shared" si="2"/>
        <v>45.227999046029097</v>
      </c>
      <c r="P7" s="9"/>
    </row>
    <row r="8" spans="1:133">
      <c r="A8" s="12"/>
      <c r="B8" s="42">
        <v>513</v>
      </c>
      <c r="C8" s="19" t="s">
        <v>21</v>
      </c>
      <c r="D8" s="43">
        <v>253933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253933</v>
      </c>
      <c r="O8" s="44">
        <f t="shared" si="2"/>
        <v>30.280586692105892</v>
      </c>
      <c r="P8" s="9"/>
    </row>
    <row r="9" spans="1:133">
      <c r="A9" s="12"/>
      <c r="B9" s="42">
        <v>514</v>
      </c>
      <c r="C9" s="19" t="s">
        <v>22</v>
      </c>
      <c r="D9" s="43">
        <v>39972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39972</v>
      </c>
      <c r="O9" s="44">
        <f t="shared" si="2"/>
        <v>4.7665156212735509</v>
      </c>
      <c r="P9" s="9"/>
    </row>
    <row r="10" spans="1:133">
      <c r="A10" s="12"/>
      <c r="B10" s="42">
        <v>518</v>
      </c>
      <c r="C10" s="19" t="s">
        <v>55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13470</v>
      </c>
      <c r="L10" s="43">
        <v>0</v>
      </c>
      <c r="M10" s="43">
        <v>0</v>
      </c>
      <c r="N10" s="43">
        <f t="shared" si="1"/>
        <v>13470</v>
      </c>
      <c r="O10" s="44">
        <f t="shared" si="2"/>
        <v>1.6062485094204626</v>
      </c>
      <c r="P10" s="9"/>
    </row>
    <row r="11" spans="1:133">
      <c r="A11" s="12"/>
      <c r="B11" s="42">
        <v>519</v>
      </c>
      <c r="C11" s="19" t="s">
        <v>46</v>
      </c>
      <c r="D11" s="43">
        <v>436780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436780</v>
      </c>
      <c r="O11" s="44">
        <f t="shared" si="2"/>
        <v>52.084426424994035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3381543</v>
      </c>
      <c r="E12" s="29">
        <f t="shared" si="3"/>
        <v>6328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3387871</v>
      </c>
      <c r="O12" s="41">
        <f t="shared" si="2"/>
        <v>403.99129501550203</v>
      </c>
      <c r="P12" s="10"/>
    </row>
    <row r="13" spans="1:133">
      <c r="A13" s="12"/>
      <c r="B13" s="42">
        <v>521</v>
      </c>
      <c r="C13" s="19" t="s">
        <v>25</v>
      </c>
      <c r="D13" s="43">
        <v>2862215</v>
      </c>
      <c r="E13" s="43">
        <v>6328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2868543</v>
      </c>
      <c r="O13" s="44">
        <f t="shared" si="2"/>
        <v>342.06331981874553</v>
      </c>
      <c r="P13" s="9"/>
    </row>
    <row r="14" spans="1:133">
      <c r="A14" s="12"/>
      <c r="B14" s="42">
        <v>522</v>
      </c>
      <c r="C14" s="19" t="s">
        <v>26</v>
      </c>
      <c r="D14" s="43">
        <v>277806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277806</v>
      </c>
      <c r="O14" s="44">
        <f t="shared" si="2"/>
        <v>33.127355115668969</v>
      </c>
      <c r="P14" s="9"/>
    </row>
    <row r="15" spans="1:133">
      <c r="A15" s="12"/>
      <c r="B15" s="42">
        <v>524</v>
      </c>
      <c r="C15" s="19" t="s">
        <v>27</v>
      </c>
      <c r="D15" s="43">
        <v>241522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241522</v>
      </c>
      <c r="O15" s="44">
        <f t="shared" si="2"/>
        <v>28.800620081087526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1136448</v>
      </c>
      <c r="E16" s="29">
        <f t="shared" si="4"/>
        <v>25340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1161788</v>
      </c>
      <c r="O16" s="41">
        <f t="shared" si="2"/>
        <v>138.53899356069641</v>
      </c>
      <c r="P16" s="10"/>
    </row>
    <row r="17" spans="1:119">
      <c r="A17" s="12"/>
      <c r="B17" s="42">
        <v>541</v>
      </c>
      <c r="C17" s="19" t="s">
        <v>47</v>
      </c>
      <c r="D17" s="43">
        <v>1136448</v>
      </c>
      <c r="E17" s="43">
        <v>25340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1161788</v>
      </c>
      <c r="O17" s="44">
        <f t="shared" si="2"/>
        <v>138.53899356069641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822494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822494</v>
      </c>
      <c r="O18" s="41">
        <f t="shared" si="2"/>
        <v>98.079418077748628</v>
      </c>
      <c r="P18" s="9"/>
    </row>
    <row r="19" spans="1:119" ht="15.75" thickBot="1">
      <c r="A19" s="12"/>
      <c r="B19" s="42">
        <v>572</v>
      </c>
      <c r="C19" s="19" t="s">
        <v>48</v>
      </c>
      <c r="D19" s="43">
        <v>822494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822494</v>
      </c>
      <c r="O19" s="44">
        <f t="shared" si="2"/>
        <v>98.079418077748628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6506880</v>
      </c>
      <c r="E20" s="14">
        <f t="shared" ref="E20:M20" si="6">SUM(E5,E12,E16,E18)</f>
        <v>31668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13470</v>
      </c>
      <c r="L20" s="14">
        <f t="shared" si="6"/>
        <v>0</v>
      </c>
      <c r="M20" s="14">
        <f t="shared" si="6"/>
        <v>0</v>
      </c>
      <c r="N20" s="14">
        <f t="shared" si="1"/>
        <v>6552018</v>
      </c>
      <c r="O20" s="35">
        <f t="shared" si="2"/>
        <v>781.30431671834015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56</v>
      </c>
      <c r="M22" s="157"/>
      <c r="N22" s="157"/>
      <c r="O22" s="39">
        <v>8386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2024-10-23T16:48:52Z</cp:lastPrinted>
  <dcterms:created xsi:type="dcterms:W3CDTF">2000-08-31T21:26:31Z</dcterms:created>
  <dcterms:modified xsi:type="dcterms:W3CDTF">2024-10-23T16:48:57Z</dcterms:modified>
</cp:coreProperties>
</file>