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9" documentId="11_3463239F84B30F79775ACFA3CEFBB0D5051817B3" xr6:coauthVersionLast="47" xr6:coauthVersionMax="47" xr10:uidLastSave="{7557FC8F-7454-4D7E-A167-D993B381147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'2008'!$A$1:$O$36</definedName>
    <definedName name="_xlnm.Print_Area" localSheetId="14">'2009'!$A$1:$O$31</definedName>
    <definedName name="_xlnm.Print_Area" localSheetId="13">'2010'!$A$1:$O$32</definedName>
    <definedName name="_xlnm.Print_Area" localSheetId="12">'2011'!$A$1:$O$34</definedName>
    <definedName name="_xlnm.Print_Area" localSheetId="11">'2012'!$A$1:$O$36</definedName>
    <definedName name="_xlnm.Print_Area" localSheetId="10">'2013'!$A$1:$O$33</definedName>
    <definedName name="_xlnm.Print_Area" localSheetId="9">'2014'!$A$1:$O$32</definedName>
    <definedName name="_xlnm.Print_Area" localSheetId="8">'2015'!$A$1:$O$35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'2019'!$A$1:$O$32</definedName>
    <definedName name="_xlnm.Print_Area" localSheetId="3">'2020'!$A$1:$O$35</definedName>
    <definedName name="_xlnm.Print_Area" localSheetId="2">'2021'!$A$1:$P$36</definedName>
    <definedName name="_xlnm.Print_Area" localSheetId="1">'2022'!$A$1:$P$41</definedName>
    <definedName name="_xlnm.Print_Area" localSheetId="0">'2023'!$A$1:$P$38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49" l="1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J34" i="49" l="1"/>
  <c r="K34" i="49"/>
  <c r="O20" i="49"/>
  <c r="P20" i="49" s="1"/>
  <c r="L34" i="49"/>
  <c r="O32" i="49"/>
  <c r="P32" i="49" s="1"/>
  <c r="F34" i="49"/>
  <c r="O28" i="49"/>
  <c r="P28" i="49" s="1"/>
  <c r="G34" i="49"/>
  <c r="H34" i="49"/>
  <c r="O24" i="49"/>
  <c r="P24" i="49" s="1"/>
  <c r="O15" i="49"/>
  <c r="P15" i="49" s="1"/>
  <c r="E34" i="49"/>
  <c r="O10" i="49"/>
  <c r="P10" i="49" s="1"/>
  <c r="O5" i="49"/>
  <c r="P5" i="49" s="1"/>
  <c r="D34" i="49"/>
  <c r="M34" i="49"/>
  <c r="N34" i="49"/>
  <c r="I34" i="49"/>
  <c r="O33" i="48"/>
  <c r="P33" i="48" s="1"/>
  <c r="O29" i="48"/>
  <c r="P29" i="48" s="1"/>
  <c r="O25" i="48"/>
  <c r="P25" i="48" s="1"/>
  <c r="O21" i="48"/>
  <c r="P21" i="48" s="1"/>
  <c r="M37" i="48"/>
  <c r="L37" i="48"/>
  <c r="O15" i="48"/>
  <c r="P15" i="48" s="1"/>
  <c r="N37" i="48"/>
  <c r="D37" i="48"/>
  <c r="F37" i="48"/>
  <c r="I37" i="48"/>
  <c r="J37" i="48"/>
  <c r="E37" i="48"/>
  <c r="G37" i="48"/>
  <c r="H37" i="48"/>
  <c r="K37" i="48"/>
  <c r="O11" i="48"/>
  <c r="P11" i="48" s="1"/>
  <c r="O5" i="48"/>
  <c r="P5" i="48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N26" i="47"/>
  <c r="M26" i="47"/>
  <c r="L26" i="47"/>
  <c r="K26" i="47"/>
  <c r="J26" i="47"/>
  <c r="O26" i="47" s="1"/>
  <c r="P26" i="47" s="1"/>
  <c r="I26" i="47"/>
  <c r="H26" i="47"/>
  <c r="G26" i="47"/>
  <c r="F26" i="47"/>
  <c r="E26" i="47"/>
  <c r="D26" i="47"/>
  <c r="O25" i="47"/>
  <c r="P25" i="47" s="1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/>
  <c r="O16" i="47"/>
  <c r="P16" i="47" s="1"/>
  <c r="O15" i="47"/>
  <c r="P15" i="47"/>
  <c r="O14" i="47"/>
  <c r="P14" i="47"/>
  <c r="N13" i="47"/>
  <c r="M13" i="47"/>
  <c r="L13" i="47"/>
  <c r="K13" i="47"/>
  <c r="J13" i="47"/>
  <c r="I13" i="47"/>
  <c r="H13" i="47"/>
  <c r="G13" i="47"/>
  <c r="F13" i="47"/>
  <c r="F32" i="47" s="1"/>
  <c r="E13" i="47"/>
  <c r="D13" i="47"/>
  <c r="O13" i="47" s="1"/>
  <c r="P13" i="47" s="1"/>
  <c r="O12" i="47"/>
  <c r="P12" i="47" s="1"/>
  <c r="O11" i="47"/>
  <c r="P11" i="47" s="1"/>
  <c r="N10" i="47"/>
  <c r="M10" i="47"/>
  <c r="L10" i="47"/>
  <c r="L32" i="47" s="1"/>
  <c r="K10" i="47"/>
  <c r="J10" i="47"/>
  <c r="I10" i="47"/>
  <c r="H10" i="47"/>
  <c r="G10" i="47"/>
  <c r="F10" i="47"/>
  <c r="E10" i="47"/>
  <c r="E32" i="47" s="1"/>
  <c r="D10" i="47"/>
  <c r="O9" i="47"/>
  <c r="P9" i="47"/>
  <c r="O8" i="47"/>
  <c r="P8" i="47"/>
  <c r="O7" i="47"/>
  <c r="P7" i="47" s="1"/>
  <c r="O6" i="47"/>
  <c r="P6" i="47"/>
  <c r="N5" i="47"/>
  <c r="M5" i="47"/>
  <c r="L5" i="47"/>
  <c r="K5" i="47"/>
  <c r="K32" i="47" s="1"/>
  <c r="J5" i="47"/>
  <c r="O5" i="47" s="1"/>
  <c r="P5" i="47" s="1"/>
  <c r="I5" i="47"/>
  <c r="H5" i="47"/>
  <c r="G5" i="47"/>
  <c r="F5" i="47"/>
  <c r="E5" i="47"/>
  <c r="D5" i="47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D31" i="45" s="1"/>
  <c r="N17" i="45"/>
  <c r="O17" i="45" s="1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M10" i="45"/>
  <c r="L10" i="45"/>
  <c r="L31" i="45" s="1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/>
  <c r="M5" i="45"/>
  <c r="L5" i="45"/>
  <c r="K5" i="45"/>
  <c r="J5" i="45"/>
  <c r="J31" i="45" s="1"/>
  <c r="I5" i="45"/>
  <c r="I31" i="45" s="1"/>
  <c r="H5" i="45"/>
  <c r="G5" i="45"/>
  <c r="F5" i="45"/>
  <c r="E5" i="45"/>
  <c r="D5" i="45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E28" i="44" s="1"/>
  <c r="D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M9" i="44"/>
  <c r="L9" i="44"/>
  <c r="K9" i="44"/>
  <c r="J9" i="44"/>
  <c r="I9" i="44"/>
  <c r="H9" i="44"/>
  <c r="N9" i="44" s="1"/>
  <c r="O9" i="44" s="1"/>
  <c r="G9" i="44"/>
  <c r="F9" i="44"/>
  <c r="E9" i="44"/>
  <c r="D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8" i="43"/>
  <c r="O28" i="43" s="1"/>
  <c r="M27" i="43"/>
  <c r="L27" i="43"/>
  <c r="N27" i="43" s="1"/>
  <c r="O27" i="43" s="1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F29" i="43" s="1"/>
  <c r="E24" i="43"/>
  <c r="D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/>
  <c r="M12" i="43"/>
  <c r="L12" i="43"/>
  <c r="K12" i="43"/>
  <c r="J12" i="43"/>
  <c r="J29" i="43" s="1"/>
  <c r="I12" i="43"/>
  <c r="H12" i="43"/>
  <c r="G12" i="43"/>
  <c r="F12" i="43"/>
  <c r="E12" i="43"/>
  <c r="D12" i="43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9" i="43" s="1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M9" i="42"/>
  <c r="M29" i="42" s="1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L5" i="42"/>
  <c r="K5" i="42"/>
  <c r="J5" i="42"/>
  <c r="J29" i="42" s="1"/>
  <c r="I5" i="42"/>
  <c r="I29" i="42" s="1"/>
  <c r="H5" i="42"/>
  <c r="G5" i="42"/>
  <c r="F5" i="42"/>
  <c r="E5" i="42"/>
  <c r="D5" i="42"/>
  <c r="N5" i="42" s="1"/>
  <c r="O5" i="42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F29" i="41" s="1"/>
  <c r="E9" i="41"/>
  <c r="E29" i="41" s="1"/>
  <c r="D9" i="41"/>
  <c r="D29" i="41" s="1"/>
  <c r="N8" i="41"/>
  <c r="O8" i="41" s="1"/>
  <c r="N7" i="41"/>
  <c r="O7" i="41" s="1"/>
  <c r="N6" i="41"/>
  <c r="O6" i="41" s="1"/>
  <c r="M5" i="41"/>
  <c r="L5" i="41"/>
  <c r="K5" i="41"/>
  <c r="J5" i="41"/>
  <c r="J29" i="41" s="1"/>
  <c r="I5" i="41"/>
  <c r="H5" i="41"/>
  <c r="G5" i="41"/>
  <c r="F5" i="41"/>
  <c r="E5" i="41"/>
  <c r="D5" i="41"/>
  <c r="N30" i="40"/>
  <c r="O30" i="40" s="1"/>
  <c r="N29" i="40"/>
  <c r="O29" i="40"/>
  <c r="M28" i="40"/>
  <c r="L28" i="40"/>
  <c r="K28" i="40"/>
  <c r="J28" i="40"/>
  <c r="I28" i="40"/>
  <c r="N28" i="40" s="1"/>
  <c r="O28" i="40" s="1"/>
  <c r="H28" i="40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/>
  <c r="N10" i="40"/>
  <c r="O10" i="40" s="1"/>
  <c r="M9" i="40"/>
  <c r="L9" i="40"/>
  <c r="K9" i="40"/>
  <c r="J9" i="40"/>
  <c r="I9" i="40"/>
  <c r="H9" i="40"/>
  <c r="G9" i="40"/>
  <c r="F9" i="40"/>
  <c r="E9" i="40"/>
  <c r="E31" i="40" s="1"/>
  <c r="D9" i="40"/>
  <c r="N8" i="40"/>
  <c r="O8" i="40" s="1"/>
  <c r="N7" i="40"/>
  <c r="O7" i="40" s="1"/>
  <c r="N6" i="40"/>
  <c r="O6" i="40" s="1"/>
  <c r="M5" i="40"/>
  <c r="M31" i="40" s="1"/>
  <c r="L5" i="40"/>
  <c r="L31" i="40" s="1"/>
  <c r="K5" i="40"/>
  <c r="J5" i="40"/>
  <c r="I5" i="40"/>
  <c r="H5" i="40"/>
  <c r="G5" i="40"/>
  <c r="F5" i="40"/>
  <c r="E5" i="40"/>
  <c r="D5" i="40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/>
  <c r="M12" i="39"/>
  <c r="L12" i="39"/>
  <c r="L28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M9" i="38"/>
  <c r="M29" i="38" s="1"/>
  <c r="L9" i="38"/>
  <c r="L29" i="38" s="1"/>
  <c r="K9" i="38"/>
  <c r="J9" i="38"/>
  <c r="I9" i="38"/>
  <c r="H9" i="38"/>
  <c r="N9" i="38" s="1"/>
  <c r="O9" i="38" s="1"/>
  <c r="G9" i="38"/>
  <c r="F9" i="38"/>
  <c r="E9" i="38"/>
  <c r="D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G29" i="38" s="1"/>
  <c r="F5" i="38"/>
  <c r="E5" i="38"/>
  <c r="E29" i="38"/>
  <c r="D5" i="38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M9" i="37"/>
  <c r="M32" i="37" s="1"/>
  <c r="L9" i="37"/>
  <c r="L32" i="37" s="1"/>
  <c r="K9" i="37"/>
  <c r="J9" i="37"/>
  <c r="I9" i="37"/>
  <c r="H9" i="37"/>
  <c r="G9" i="37"/>
  <c r="F9" i="37"/>
  <c r="E9" i="37"/>
  <c r="D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32" i="37" s="1"/>
  <c r="F5" i="37"/>
  <c r="E5" i="37"/>
  <c r="D5" i="37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/>
  <c r="O19" i="36" s="1"/>
  <c r="N18" i="36"/>
  <c r="O18" i="36" s="1"/>
  <c r="N17" i="36"/>
  <c r="O17" i="36" s="1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F32" i="36" s="1"/>
  <c r="E13" i="36"/>
  <c r="D13" i="36"/>
  <c r="N13" i="36"/>
  <c r="O13" i="36" s="1"/>
  <c r="N12" i="36"/>
  <c r="O12" i="36" s="1"/>
  <c r="N11" i="36"/>
  <c r="O11" i="36" s="1"/>
  <c r="N10" i="36"/>
  <c r="O10" i="36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I32" i="36" s="1"/>
  <c r="H5" i="36"/>
  <c r="H32" i="36" s="1"/>
  <c r="G5" i="36"/>
  <c r="F5" i="36"/>
  <c r="E5" i="36"/>
  <c r="D5" i="36"/>
  <c r="D32" i="36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D30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/>
  <c r="M9" i="35"/>
  <c r="L9" i="35"/>
  <c r="K9" i="35"/>
  <c r="K30" i="35" s="1"/>
  <c r="J9" i="35"/>
  <c r="I9" i="35"/>
  <c r="H9" i="35"/>
  <c r="G9" i="35"/>
  <c r="F9" i="35"/>
  <c r="E9" i="35"/>
  <c r="D9" i="35"/>
  <c r="N8" i="35"/>
  <c r="O8" i="35" s="1"/>
  <c r="N7" i="35"/>
  <c r="O7" i="35"/>
  <c r="N6" i="35"/>
  <c r="O6" i="35" s="1"/>
  <c r="M5" i="35"/>
  <c r="L5" i="35"/>
  <c r="L30" i="35" s="1"/>
  <c r="K5" i="35"/>
  <c r="J5" i="35"/>
  <c r="I5" i="35"/>
  <c r="H5" i="35"/>
  <c r="G5" i="35"/>
  <c r="F5" i="35"/>
  <c r="N5" i="35" s="1"/>
  <c r="O5" i="35" s="1"/>
  <c r="F30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/>
  <c r="M23" i="34"/>
  <c r="L23" i="34"/>
  <c r="K23" i="34"/>
  <c r="N23" i="34"/>
  <c r="O23" i="34" s="1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M9" i="34"/>
  <c r="L9" i="34"/>
  <c r="K9" i="34"/>
  <c r="J9" i="34"/>
  <c r="J28" i="34" s="1"/>
  <c r="I9" i="34"/>
  <c r="H9" i="34"/>
  <c r="G9" i="34"/>
  <c r="F9" i="34"/>
  <c r="F28" i="34" s="1"/>
  <c r="E9" i="34"/>
  <c r="N9" i="34" s="1"/>
  <c r="O9" i="34" s="1"/>
  <c r="D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28" i="34" s="1"/>
  <c r="N18" i="33"/>
  <c r="O18" i="33" s="1"/>
  <c r="N19" i="33"/>
  <c r="O19" i="33" s="1"/>
  <c r="N20" i="33"/>
  <c r="O20" i="33" s="1"/>
  <c r="N14" i="33"/>
  <c r="O14" i="33"/>
  <c r="N15" i="33"/>
  <c r="O15" i="33" s="1"/>
  <c r="N16" i="33"/>
  <c r="O16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10" i="33"/>
  <c r="F10" i="33"/>
  <c r="G10" i="33"/>
  <c r="H10" i="33"/>
  <c r="I10" i="33"/>
  <c r="J10" i="33"/>
  <c r="K10" i="33"/>
  <c r="L10" i="33"/>
  <c r="M10" i="33"/>
  <c r="D10" i="33"/>
  <c r="N10" i="33" s="1"/>
  <c r="O10" i="33" s="1"/>
  <c r="E5" i="33"/>
  <c r="F5" i="33"/>
  <c r="F27" i="33" s="1"/>
  <c r="G5" i="33"/>
  <c r="H5" i="33"/>
  <c r="I5" i="33"/>
  <c r="J5" i="33"/>
  <c r="K5" i="33"/>
  <c r="L5" i="33"/>
  <c r="M5" i="33"/>
  <c r="D5" i="33"/>
  <c r="N26" i="33"/>
  <c r="O26" i="33" s="1"/>
  <c r="N25" i="33"/>
  <c r="O25" i="33"/>
  <c r="E24" i="33"/>
  <c r="F24" i="33"/>
  <c r="G24" i="33"/>
  <c r="H24" i="33"/>
  <c r="I24" i="33"/>
  <c r="J24" i="33"/>
  <c r="K24" i="33"/>
  <c r="L24" i="33"/>
  <c r="M24" i="33"/>
  <c r="D24" i="33"/>
  <c r="E21" i="33"/>
  <c r="F21" i="33"/>
  <c r="G21" i="33"/>
  <c r="H21" i="33"/>
  <c r="I21" i="33"/>
  <c r="J21" i="33"/>
  <c r="K21" i="33"/>
  <c r="L21" i="33"/>
  <c r="M21" i="33"/>
  <c r="D21" i="33"/>
  <c r="N22" i="33"/>
  <c r="O22" i="33" s="1"/>
  <c r="N23" i="33"/>
  <c r="O23" i="33"/>
  <c r="N12" i="33"/>
  <c r="O12" i="33" s="1"/>
  <c r="N7" i="33"/>
  <c r="O7" i="33" s="1"/>
  <c r="N8" i="33"/>
  <c r="O8" i="33"/>
  <c r="N9" i="33"/>
  <c r="O9" i="33"/>
  <c r="N6" i="33"/>
  <c r="O6" i="33" s="1"/>
  <c r="N11" i="33"/>
  <c r="O11" i="33"/>
  <c r="M27" i="33"/>
  <c r="N5" i="43"/>
  <c r="O5" i="43" s="1"/>
  <c r="K28" i="44"/>
  <c r="N20" i="44"/>
  <c r="O20" i="44" s="1"/>
  <c r="O34" i="49" l="1"/>
  <c r="P34" i="49" s="1"/>
  <c r="N18" i="45"/>
  <c r="O18" i="45" s="1"/>
  <c r="E30" i="35"/>
  <c r="N12" i="38"/>
  <c r="O12" i="38" s="1"/>
  <c r="N23" i="38"/>
  <c r="O23" i="38" s="1"/>
  <c r="N5" i="39"/>
  <c r="O5" i="39" s="1"/>
  <c r="N27" i="41"/>
  <c r="O27" i="41" s="1"/>
  <c r="N25" i="45"/>
  <c r="O25" i="45" s="1"/>
  <c r="H32" i="47"/>
  <c r="L29" i="42"/>
  <c r="F32" i="37"/>
  <c r="D29" i="43"/>
  <c r="N29" i="43" s="1"/>
  <c r="O29" i="43" s="1"/>
  <c r="N16" i="44"/>
  <c r="O16" i="44" s="1"/>
  <c r="I32" i="47"/>
  <c r="H28" i="34"/>
  <c r="N25" i="35"/>
  <c r="O25" i="35" s="1"/>
  <c r="I32" i="37"/>
  <c r="K28" i="39"/>
  <c r="N23" i="40"/>
  <c r="O23" i="40" s="1"/>
  <c r="N5" i="41"/>
  <c r="O5" i="41" s="1"/>
  <c r="E29" i="43"/>
  <c r="K29" i="43"/>
  <c r="L28" i="44"/>
  <c r="N12" i="44"/>
  <c r="O12" i="44" s="1"/>
  <c r="J28" i="44"/>
  <c r="N23" i="44"/>
  <c r="O23" i="44" s="1"/>
  <c r="O29" i="47"/>
  <c r="P29" i="47" s="1"/>
  <c r="K28" i="34"/>
  <c r="I28" i="34"/>
  <c r="H29" i="41"/>
  <c r="L29" i="43"/>
  <c r="N17" i="43"/>
  <c r="O17" i="43" s="1"/>
  <c r="M28" i="44"/>
  <c r="K31" i="45"/>
  <c r="I27" i="33"/>
  <c r="G30" i="35"/>
  <c r="N30" i="35" s="1"/>
  <c r="O30" i="35" s="1"/>
  <c r="H30" i="35"/>
  <c r="N5" i="37"/>
  <c r="O5" i="37" s="1"/>
  <c r="N32" i="47"/>
  <c r="N26" i="34"/>
  <c r="O26" i="34" s="1"/>
  <c r="L28" i="34"/>
  <c r="L32" i="36"/>
  <c r="F28" i="39"/>
  <c r="D31" i="40"/>
  <c r="G28" i="34"/>
  <c r="K31" i="40"/>
  <c r="N22" i="39"/>
  <c r="O22" i="39" s="1"/>
  <c r="H29" i="38"/>
  <c r="N21" i="33"/>
  <c r="O21" i="33" s="1"/>
  <c r="M28" i="34"/>
  <c r="N26" i="37"/>
  <c r="O26" i="37" s="1"/>
  <c r="H29" i="43"/>
  <c r="O10" i="47"/>
  <c r="P10" i="47" s="1"/>
  <c r="N20" i="34"/>
  <c r="O20" i="34" s="1"/>
  <c r="J31" i="40"/>
  <c r="I29" i="38"/>
  <c r="N12" i="42"/>
  <c r="O12" i="42" s="1"/>
  <c r="K29" i="38"/>
  <c r="M32" i="36"/>
  <c r="N26" i="36"/>
  <c r="O26" i="36" s="1"/>
  <c r="I29" i="43"/>
  <c r="G29" i="43"/>
  <c r="E29" i="42"/>
  <c r="N23" i="36"/>
  <c r="O23" i="36" s="1"/>
  <c r="M30" i="35"/>
  <c r="D28" i="39"/>
  <c r="F29" i="42"/>
  <c r="K27" i="33"/>
  <c r="N24" i="33"/>
  <c r="O24" i="33" s="1"/>
  <c r="M29" i="43"/>
  <c r="E27" i="33"/>
  <c r="N17" i="33"/>
  <c r="O17" i="33" s="1"/>
  <c r="E32" i="36"/>
  <c r="N32" i="36" s="1"/>
  <c r="O32" i="36" s="1"/>
  <c r="J32" i="36"/>
  <c r="G32" i="36"/>
  <c r="N17" i="39"/>
  <c r="O17" i="39" s="1"/>
  <c r="L29" i="41"/>
  <c r="N12" i="41"/>
  <c r="O12" i="41" s="1"/>
  <c r="K29" i="41"/>
  <c r="D28" i="44"/>
  <c r="N10" i="45"/>
  <c r="O10" i="45" s="1"/>
  <c r="O23" i="47"/>
  <c r="P23" i="47" s="1"/>
  <c r="M32" i="47"/>
  <c r="K32" i="37"/>
  <c r="K29" i="42"/>
  <c r="N17" i="34"/>
  <c r="O17" i="34" s="1"/>
  <c r="J28" i="39"/>
  <c r="N13" i="33"/>
  <c r="O13" i="33" s="1"/>
  <c r="K32" i="36"/>
  <c r="H28" i="39"/>
  <c r="N18" i="40"/>
  <c r="O18" i="40" s="1"/>
  <c r="M29" i="41"/>
  <c r="G29" i="42"/>
  <c r="H31" i="45"/>
  <c r="N12" i="43"/>
  <c r="O12" i="43" s="1"/>
  <c r="H27" i="33"/>
  <c r="N24" i="43"/>
  <c r="O24" i="43" s="1"/>
  <c r="N29" i="45"/>
  <c r="O29" i="45" s="1"/>
  <c r="N24" i="41"/>
  <c r="O24" i="41" s="1"/>
  <c r="M31" i="45"/>
  <c r="J29" i="38"/>
  <c r="M28" i="39"/>
  <c r="N5" i="44"/>
  <c r="O5" i="44" s="1"/>
  <c r="N26" i="44"/>
  <c r="O26" i="44" s="1"/>
  <c r="N13" i="45"/>
  <c r="O13" i="45" s="1"/>
  <c r="H28" i="44"/>
  <c r="O19" i="47"/>
  <c r="P19" i="47" s="1"/>
  <c r="J27" i="33"/>
  <c r="N24" i="42"/>
  <c r="O24" i="42" s="1"/>
  <c r="I29" i="41"/>
  <c r="N17" i="41"/>
  <c r="O17" i="41" s="1"/>
  <c r="H32" i="37"/>
  <c r="N5" i="40"/>
  <c r="O5" i="40" s="1"/>
  <c r="N22" i="35"/>
  <c r="O22" i="35" s="1"/>
  <c r="N26" i="38"/>
  <c r="O26" i="38" s="1"/>
  <c r="F31" i="40"/>
  <c r="N31" i="40" s="1"/>
  <c r="O31" i="40" s="1"/>
  <c r="G27" i="33"/>
  <c r="N28" i="35"/>
  <c r="O28" i="35" s="1"/>
  <c r="E28" i="39"/>
  <c r="N12" i="34"/>
  <c r="O12" i="34" s="1"/>
  <c r="N12" i="39"/>
  <c r="O12" i="39" s="1"/>
  <c r="E31" i="45"/>
  <c r="I30" i="35"/>
  <c r="N5" i="36"/>
  <c r="O5" i="36" s="1"/>
  <c r="D32" i="37"/>
  <c r="F29" i="38"/>
  <c r="I28" i="39"/>
  <c r="H31" i="40"/>
  <c r="H29" i="42"/>
  <c r="N21" i="42"/>
  <c r="O21" i="42" s="1"/>
  <c r="F31" i="45"/>
  <c r="N31" i="45" s="1"/>
  <c r="O31" i="45" s="1"/>
  <c r="L27" i="33"/>
  <c r="J30" i="35"/>
  <c r="E32" i="37"/>
  <c r="N23" i="37"/>
  <c r="O23" i="37" s="1"/>
  <c r="D29" i="38"/>
  <c r="N29" i="38" s="1"/>
  <c r="O29" i="38" s="1"/>
  <c r="I31" i="40"/>
  <c r="N27" i="42"/>
  <c r="O27" i="42" s="1"/>
  <c r="G31" i="45"/>
  <c r="N22" i="45"/>
  <c r="O22" i="45" s="1"/>
  <c r="O37" i="48"/>
  <c r="P37" i="48" s="1"/>
  <c r="G29" i="41"/>
  <c r="N9" i="37"/>
  <c r="O9" i="37" s="1"/>
  <c r="N5" i="45"/>
  <c r="O5" i="45" s="1"/>
  <c r="N5" i="33"/>
  <c r="O5" i="33" s="1"/>
  <c r="E28" i="34"/>
  <c r="N28" i="34" s="1"/>
  <c r="O28" i="34" s="1"/>
  <c r="F28" i="44"/>
  <c r="N9" i="42"/>
  <c r="O9" i="42" s="1"/>
  <c r="N5" i="38"/>
  <c r="O5" i="38" s="1"/>
  <c r="J32" i="37"/>
  <c r="N32" i="37" s="1"/>
  <c r="O32" i="37" s="1"/>
  <c r="D27" i="33"/>
  <c r="N27" i="33" s="1"/>
  <c r="O27" i="33" s="1"/>
  <c r="N5" i="34"/>
  <c r="O5" i="34" s="1"/>
  <c r="N9" i="41"/>
  <c r="O9" i="41" s="1"/>
  <c r="N9" i="35"/>
  <c r="O9" i="35" s="1"/>
  <c r="D29" i="42"/>
  <c r="G31" i="40"/>
  <c r="N17" i="35"/>
  <c r="O17" i="35" s="1"/>
  <c r="G32" i="47"/>
  <c r="I28" i="44"/>
  <c r="J32" i="47"/>
  <c r="N9" i="40"/>
  <c r="O9" i="40" s="1"/>
  <c r="G28" i="44"/>
  <c r="D32" i="47"/>
  <c r="G28" i="39"/>
  <c r="N28" i="39" l="1"/>
  <c r="O28" i="39" s="1"/>
  <c r="N29" i="41"/>
  <c r="O29" i="41" s="1"/>
  <c r="N28" i="44"/>
  <c r="O28" i="44" s="1"/>
  <c r="O32" i="47"/>
  <c r="P32" i="47" s="1"/>
  <c r="N29" i="42"/>
  <c r="O29" i="42" s="1"/>
</calcChain>
</file>

<file path=xl/sharedStrings.xml><?xml version="1.0" encoding="utf-8"?>
<sst xmlns="http://schemas.openxmlformats.org/spreadsheetml/2006/main" count="745" uniqueCount="128">
  <si>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</si>
  <si>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</si>
  <si>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</si>
  <si>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</si>
  <si>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</si>
  <si>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</si>
  <si>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</si>
  <si>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</si>
  <si>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</si>
  <si>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</si>
  <si>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</si>
  <si>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</si>
  <si>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Local Business Tax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</si>
  <si>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</si>
  <si>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</si>
  <si>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</si>
  <si>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</si>
  <si>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</si>
  <si>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</si>
  <si>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</si>
  <si>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</si>
  <si>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</si>
  <si>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</si>
  <si>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</si>
  <si>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</si>
  <si>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Administrative Service Fees</t>
  </si>
  <si>
    <t>Physical Environment - Water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</si>
  <si>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</si>
  <si>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</si>
  <si>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</si>
  <si>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</si>
  <si>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</si>
  <si>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</si>
  <si>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</si>
  <si>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</si>
  <si>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</si>
  <si>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</si>
  <si>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</si>
  <si>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</si>
  <si>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</si>
  <si>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</si>
  <si>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Indian Creek Revenues Reported by Account Code and Fund Type</t>
  </si>
  <si>
    <t>Local Fiscal Year Ended September 30, 2010</t>
  </si>
  <si>
    <t>State Shared Revenues - General Gov't - Alcoholic Beverage License Tax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</si>
  <si>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</si>
  <si>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</si>
  <si>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</si>
  <si>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</si>
  <si>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</si>
  <si>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Charges for Public Services</t>
  </si>
  <si>
    <t>Public Safety - Law Enforcement Services</t>
  </si>
  <si>
    <t>Public Safety - Other Public Safety Charges and Fees</t>
  </si>
  <si>
    <t>2011 Municipal Population:</t>
  </si>
  <si>
    <t>Local Fiscal Year Ended September 30, 2012</t>
  </si>
  <si>
    <t>Federal Grant - General Government</t>
  </si>
  <si>
    <t>Disposition of Fixed Assets</t>
  </si>
  <si>
    <t>2012 Municipal Population:</t>
  </si>
  <si>
    <t>Local Fiscal Year Ended September 30, 2008</t>
  </si>
  <si>
    <t>Permits and Franchise Fees</t>
  </si>
  <si>
    <t>State Shared Revenues - Other</t>
  </si>
  <si>
    <t>Grants from Other Local Units - General Government</t>
  </si>
  <si>
    <t>Other Charges for Services</t>
  </si>
  <si>
    <t>Contributions and Donations from Private Sources</t>
  </si>
  <si>
    <t>Proceeds of General Capital Asset Dispositions - Sales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</si>
  <si>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</si>
  <si>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</si>
  <si>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</si>
  <si>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</si>
  <si>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</si>
  <si>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</si>
  <si>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</si>
  <si>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</si>
  <si>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</si>
  <si>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</si>
  <si>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Court-Ordered Judgments and Fines - Other Court-Ordered</t>
  </si>
  <si>
    <t>2014 Municipal Population:</t>
  </si>
  <si>
    <t>Local Fiscal Year Ended September 30, 2015</t>
  </si>
  <si>
    <t>Transportation - Tolls (Ferry, Road, Bridge, etc.)</t>
  </si>
  <si>
    <t>Proceeds - Debt Proceeds</t>
  </si>
  <si>
    <t>2015 Municipal Population:</t>
  </si>
  <si>
    <t>Local Fiscal Year Ended September 30, 2016</t>
  </si>
  <si>
    <t>State Fines and Forfeits</t>
  </si>
  <si>
    <t>2016 Municipal Population:</t>
  </si>
  <si>
    <t>Local Fiscal Year Ended September 30, 2017</t>
  </si>
  <si>
    <t>Court-Ordered Judgments and Fines - As Decided by County Court Criminal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</si>
  <si>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</si>
  <si>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</si>
  <si>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</si>
  <si>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</si>
  <si>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</si>
  <si>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</si>
  <si>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</si>
  <si>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</si>
  <si>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State Shared Revenues - Transportation - Other Transportation</t>
  </si>
  <si>
    <t>Other Miscellaneous Revenues - Settlements</t>
  </si>
  <si>
    <t>2020 Municipal Population:</t>
  </si>
  <si>
    <t>Local Fiscal Year Ended September 30, 2021</t>
  </si>
  <si>
    <t>State Grant - Public Safety</t>
  </si>
  <si>
    <t>Transportation - Other Transportation Charges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</si>
  <si>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</si>
  <si>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</si>
  <si>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</si>
  <si>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</si>
  <si>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</si>
  <si>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</si>
  <si>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</si>
  <si>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</si>
  <si>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</si>
  <si>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</si>
  <si>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</si>
  <si>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</si>
  <si>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</si>
  <si>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</si>
  <si>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Local Fiscal Year Ended September 30, 2022</t>
  </si>
  <si>
    <t>County Ninth-Cent Voted Fuel Tax</t>
  </si>
  <si>
    <t>Local Business Tax (Chapter 205, F.S.)</t>
  </si>
  <si>
    <t>Stormwater Fee</t>
  </si>
  <si>
    <t>Other Financial Assistance - Federal Source</t>
  </si>
  <si>
    <t>Federal Fines and Forfeits</t>
  </si>
  <si>
    <t>Sales - Disposition of Fixed Assets</t>
  </si>
  <si>
    <t>Proceeds - Proceeds from Refunding Bonds</t>
  </si>
  <si>
    <t>2022 Municipal Population:</t>
  </si>
  <si>
    <t>Local Fiscal Year Ended September 30, 2023</t>
  </si>
  <si>
    <t>Special Assessments - Capital Improvement</t>
  </si>
  <si>
    <t>State Shared Revenues - General Government - County Revenue Sharing Program</t>
  </si>
  <si>
    <t>Other Charges for Services (Not Court-Related)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</si>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</sst>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2FD3-E757-4D57-9E07-0C005724F19A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34</v>
      </c>
      <c r="B3" s="108"/>
      <c r="C3" s="109"/>
      <c r="D3" s="113" t="s">
        <v>19</v>
      </c>
      <c r="E3" s="114"/>
      <c r="F3" s="114"/>
      <c r="G3" s="114"/>
      <c r="H3" s="115"/>
      <c r="I3" s="113" t="s">
        <v>20</v>
      </c>
      <c r="J3" s="115"/>
      <c r="K3" s="113" t="s">
        <v>22</v>
      </c>
      <c r="L3" s="114"/>
      <c r="M3" s="115"/>
      <c r="N3" s="49"/>
      <c r="O3" s="50"/>
      <c r="P3" s="116" t="s">
        <v>100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35</v>
      </c>
      <c r="F4" s="52" t="s">
        <v>36</v>
      </c>
      <c r="G4" s="52" t="s">
        <v>37</v>
      </c>
      <c r="H4" s="52" t="s">
        <v>5</v>
      </c>
      <c r="I4" s="52" t="s">
        <v>6</v>
      </c>
      <c r="J4" s="53" t="s">
        <v>38</v>
      </c>
      <c r="K4" s="53" t="s">
        <v>7</v>
      </c>
      <c r="L4" s="53" t="s">
        <v>8</v>
      </c>
      <c r="M4" s="53" t="s">
        <v>101</v>
      </c>
      <c r="N4" s="53" t="s">
        <v>9</v>
      </c>
      <c r="O4" s="53" t="s">
        <v>102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103</v>
      </c>
      <c r="B5" s="57"/>
      <c r="C5" s="57"/>
      <c r="D5" s="58">
        <f>SUM(D6:D9)</f>
        <v>5159384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5159384</v>
      </c>
      <c r="P5" s="60">
        <f>(O5/P$36)</f>
        <v>55477.247311827959</v>
      </c>
      <c r="Q5" s="61"/>
    </row>
    <row r="6" spans="1:134">
      <c r="A6" s="63"/>
      <c r="B6" s="64">
        <v>311</v>
      </c>
      <c r="C6" s="65" t="s">
        <v>2</v>
      </c>
      <c r="D6" s="66">
        <v>5150373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5150373</v>
      </c>
      <c r="P6" s="67">
        <f>(O6/P$36)</f>
        <v>55380.354838709674</v>
      </c>
      <c r="Q6" s="68"/>
    </row>
    <row r="7" spans="1:134">
      <c r="A7" s="63"/>
      <c r="B7" s="64">
        <v>312.3</v>
      </c>
      <c r="C7" s="65" t="s">
        <v>114</v>
      </c>
      <c r="D7" s="66">
        <v>4016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4016</v>
      </c>
      <c r="P7" s="67">
        <f>(O7/P$36)</f>
        <v>43.182795698924728</v>
      </c>
      <c r="Q7" s="68"/>
    </row>
    <row r="8" spans="1:134">
      <c r="A8" s="63"/>
      <c r="B8" s="64">
        <v>312.41000000000003</v>
      </c>
      <c r="C8" s="65" t="s">
        <v>104</v>
      </c>
      <c r="D8" s="66">
        <v>1631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1631</v>
      </c>
      <c r="P8" s="67">
        <f>(O8/P$36)</f>
        <v>17.537634408602152</v>
      </c>
      <c r="Q8" s="68"/>
    </row>
    <row r="9" spans="1:134">
      <c r="A9" s="63"/>
      <c r="B9" s="64">
        <v>315.10000000000002</v>
      </c>
      <c r="C9" s="65" t="s">
        <v>106</v>
      </c>
      <c r="D9" s="66">
        <v>3364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3364</v>
      </c>
      <c r="P9" s="67">
        <f>(O9/P$36)</f>
        <v>36.172043010752688</v>
      </c>
      <c r="Q9" s="68"/>
    </row>
    <row r="10" spans="1:134" ht="15.75">
      <c r="A10" s="69" t="s">
        <v>13</v>
      </c>
      <c r="B10" s="70"/>
      <c r="C10" s="71"/>
      <c r="D10" s="72">
        <f>SUM(D11:D14)</f>
        <v>1000114</v>
      </c>
      <c r="E10" s="72">
        <f>SUM(E11:E14)</f>
        <v>1846521</v>
      </c>
      <c r="F10" s="72">
        <f>SUM(F11:F14)</f>
        <v>0</v>
      </c>
      <c r="G10" s="72">
        <f>SUM(G11:G14)</f>
        <v>0</v>
      </c>
      <c r="H10" s="72">
        <f>SUM(H11:H14)</f>
        <v>0</v>
      </c>
      <c r="I10" s="72">
        <f>SUM(I11:I14)</f>
        <v>183390</v>
      </c>
      <c r="J10" s="72">
        <f>SUM(J11:J14)</f>
        <v>0</v>
      </c>
      <c r="K10" s="72">
        <f>SUM(K11:K14)</f>
        <v>0</v>
      </c>
      <c r="L10" s="72">
        <f>SUM(L11:L14)</f>
        <v>0</v>
      </c>
      <c r="M10" s="72">
        <f>SUM(M11:M14)</f>
        <v>0</v>
      </c>
      <c r="N10" s="72">
        <f>SUM(N11:N14)</f>
        <v>0</v>
      </c>
      <c r="O10" s="73">
        <f>SUM(D10:N10)</f>
        <v>3030025</v>
      </c>
      <c r="P10" s="74">
        <f>(O10/P$36)</f>
        <v>32580.913978494624</v>
      </c>
      <c r="Q10" s="75"/>
    </row>
    <row r="11" spans="1:134">
      <c r="A11" s="63"/>
      <c r="B11" s="64">
        <v>322</v>
      </c>
      <c r="C11" s="65" t="s">
        <v>107</v>
      </c>
      <c r="D11" s="66">
        <v>0</v>
      </c>
      <c r="E11" s="66">
        <v>1846521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1846521</v>
      </c>
      <c r="P11" s="67">
        <f>(O11/P$36)</f>
        <v>19855.064516129034</v>
      </c>
      <c r="Q11" s="68"/>
    </row>
    <row r="12" spans="1:134">
      <c r="A12" s="63"/>
      <c r="B12" s="64">
        <v>323.10000000000002</v>
      </c>
      <c r="C12" s="65" t="s">
        <v>14</v>
      </c>
      <c r="D12" s="66">
        <v>60507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4" si="1">SUM(D12:N12)</f>
        <v>60507</v>
      </c>
      <c r="P12" s="67">
        <f>(O12/P$36)</f>
        <v>650.61290322580646</v>
      </c>
      <c r="Q12" s="68"/>
    </row>
    <row r="13" spans="1:134">
      <c r="A13" s="63"/>
      <c r="B13" s="64">
        <v>325.10000000000002</v>
      </c>
      <c r="C13" s="65" t="s">
        <v>123</v>
      </c>
      <c r="D13" s="66">
        <v>939607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939607</v>
      </c>
      <c r="P13" s="67">
        <f>(O13/P$36)</f>
        <v>10103.301075268817</v>
      </c>
      <c r="Q13" s="68"/>
    </row>
    <row r="14" spans="1:134">
      <c r="A14" s="63"/>
      <c r="B14" s="64">
        <v>329.2</v>
      </c>
      <c r="C14" s="65" t="s">
        <v>116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183390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183390</v>
      </c>
      <c r="P14" s="67">
        <f>(O14/P$36)</f>
        <v>1971.9354838709678</v>
      </c>
      <c r="Q14" s="68"/>
    </row>
    <row r="15" spans="1:134" ht="15.75">
      <c r="A15" s="69" t="s">
        <v>108</v>
      </c>
      <c r="B15" s="70"/>
      <c r="C15" s="71"/>
      <c r="D15" s="72">
        <f>SUM(D16:D19)</f>
        <v>13015</v>
      </c>
      <c r="E15" s="72">
        <f>SUM(E16:E19)</f>
        <v>0</v>
      </c>
      <c r="F15" s="72">
        <f>SUM(F16:F19)</f>
        <v>0</v>
      </c>
      <c r="G15" s="72">
        <f>SUM(G16:G19)</f>
        <v>0</v>
      </c>
      <c r="H15" s="72">
        <f>SUM(H16:H19)</f>
        <v>0</v>
      </c>
      <c r="I15" s="72">
        <f>SUM(I16:I19)</f>
        <v>0</v>
      </c>
      <c r="J15" s="72">
        <f>SUM(J16:J19)</f>
        <v>0</v>
      </c>
      <c r="K15" s="72">
        <f>SUM(K16:K19)</f>
        <v>0</v>
      </c>
      <c r="L15" s="72">
        <f>SUM(L16:L19)</f>
        <v>0</v>
      </c>
      <c r="M15" s="72">
        <f>SUM(M16:M19)</f>
        <v>0</v>
      </c>
      <c r="N15" s="72">
        <f>SUM(N16:N19)</f>
        <v>0</v>
      </c>
      <c r="O15" s="73">
        <f>SUM(D15:N15)</f>
        <v>13015</v>
      </c>
      <c r="P15" s="74">
        <f>(O15/P$36)</f>
        <v>139.94623655913978</v>
      </c>
      <c r="Q15" s="75"/>
    </row>
    <row r="16" spans="1:134">
      <c r="A16" s="63"/>
      <c r="B16" s="64">
        <v>335.12099999999998</v>
      </c>
      <c r="C16" s="65" t="s">
        <v>124</v>
      </c>
      <c r="D16" s="66">
        <v>2950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19" si="2">SUM(D16:N16)</f>
        <v>2950</v>
      </c>
      <c r="P16" s="67">
        <f>(O16/P$36)</f>
        <v>31.72043010752688</v>
      </c>
      <c r="Q16" s="68"/>
    </row>
    <row r="17" spans="1:17">
      <c r="A17" s="63"/>
      <c r="B17" s="64">
        <v>335.14</v>
      </c>
      <c r="C17" s="65" t="s">
        <v>68</v>
      </c>
      <c r="D17" s="66">
        <v>535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535</v>
      </c>
      <c r="P17" s="67">
        <f>(O17/P$36)</f>
        <v>5.752688172043011</v>
      </c>
      <c r="Q17" s="68"/>
    </row>
    <row r="18" spans="1:17">
      <c r="A18" s="63"/>
      <c r="B18" s="64">
        <v>335.15</v>
      </c>
      <c r="C18" s="65" t="s">
        <v>69</v>
      </c>
      <c r="D18" s="66">
        <v>529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529</v>
      </c>
      <c r="P18" s="67">
        <f>(O18/P$36)</f>
        <v>5.688172043010753</v>
      </c>
      <c r="Q18" s="68"/>
    </row>
    <row r="19" spans="1:17">
      <c r="A19" s="63"/>
      <c r="B19" s="64">
        <v>335.18</v>
      </c>
      <c r="C19" s="65" t="s">
        <v>111</v>
      </c>
      <c r="D19" s="66">
        <v>9001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9001</v>
      </c>
      <c r="P19" s="67">
        <f>(O19/P$36)</f>
        <v>96.784946236559136</v>
      </c>
      <c r="Q19" s="68"/>
    </row>
    <row r="20" spans="1:17" ht="15.75">
      <c r="A20" s="69" t="s">
        <v>23</v>
      </c>
      <c r="B20" s="70"/>
      <c r="C20" s="71"/>
      <c r="D20" s="72">
        <f>SUM(D21:D23)</f>
        <v>107159</v>
      </c>
      <c r="E20" s="72">
        <f>SUM(E21:E23)</f>
        <v>0</v>
      </c>
      <c r="F20" s="72">
        <f>SUM(F21:F23)</f>
        <v>0</v>
      </c>
      <c r="G20" s="72">
        <f>SUM(G21:G23)</f>
        <v>0</v>
      </c>
      <c r="H20" s="72">
        <f>SUM(H21:H23)</f>
        <v>0</v>
      </c>
      <c r="I20" s="72">
        <f>SUM(I21:I23)</f>
        <v>604114</v>
      </c>
      <c r="J20" s="72">
        <f>SUM(J21:J23)</f>
        <v>0</v>
      </c>
      <c r="K20" s="72">
        <f>SUM(K21:K23)</f>
        <v>0</v>
      </c>
      <c r="L20" s="72">
        <f>SUM(L21:L23)</f>
        <v>0</v>
      </c>
      <c r="M20" s="72">
        <f>SUM(M21:M23)</f>
        <v>0</v>
      </c>
      <c r="N20" s="72">
        <f>SUM(N21:N23)</f>
        <v>0</v>
      </c>
      <c r="O20" s="72">
        <f>SUM(D20:N20)</f>
        <v>711273</v>
      </c>
      <c r="P20" s="74">
        <f>(O20/P$36)</f>
        <v>7648.0967741935483</v>
      </c>
      <c r="Q20" s="75"/>
    </row>
    <row r="21" spans="1:17">
      <c r="A21" s="63"/>
      <c r="B21" s="64">
        <v>342.1</v>
      </c>
      <c r="C21" s="65" t="s">
        <v>50</v>
      </c>
      <c r="D21" s="66">
        <v>22159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2" si="3">SUM(D21:N21)</f>
        <v>22159</v>
      </c>
      <c r="P21" s="67">
        <f>(O21/P$36)</f>
        <v>238.26881720430109</v>
      </c>
      <c r="Q21" s="68"/>
    </row>
    <row r="22" spans="1:17">
      <c r="A22" s="63"/>
      <c r="B22" s="64">
        <v>343.3</v>
      </c>
      <c r="C22" s="65" t="s">
        <v>26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604114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3"/>
        <v>604114</v>
      </c>
      <c r="P22" s="67">
        <f>(O22/P$36)</f>
        <v>6495.8494623655915</v>
      </c>
      <c r="Q22" s="68"/>
    </row>
    <row r="23" spans="1:17">
      <c r="A23" s="63"/>
      <c r="B23" s="64">
        <v>349</v>
      </c>
      <c r="C23" s="65" t="s">
        <v>125</v>
      </c>
      <c r="D23" s="66">
        <v>85000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85000</v>
      </c>
      <c r="P23" s="67">
        <f>(O23/P$36)</f>
        <v>913.97849462365593</v>
      </c>
      <c r="Q23" s="68"/>
    </row>
    <row r="24" spans="1:17" ht="15.75">
      <c r="A24" s="69" t="s">
        <v>24</v>
      </c>
      <c r="B24" s="70"/>
      <c r="C24" s="71"/>
      <c r="D24" s="72">
        <f>SUM(D25:D27)</f>
        <v>52709</v>
      </c>
      <c r="E24" s="72">
        <f>SUM(E25:E27)</f>
        <v>189846</v>
      </c>
      <c r="F24" s="72">
        <f>SUM(F25:F27)</f>
        <v>0</v>
      </c>
      <c r="G24" s="72">
        <f>SUM(G25:G27)</f>
        <v>0</v>
      </c>
      <c r="H24" s="72">
        <f>SUM(H25:H27)</f>
        <v>0</v>
      </c>
      <c r="I24" s="72">
        <f>SUM(I25:I27)</f>
        <v>0</v>
      </c>
      <c r="J24" s="72">
        <f>SUM(J25:J27)</f>
        <v>0</v>
      </c>
      <c r="K24" s="72">
        <f>SUM(K25:K27)</f>
        <v>0</v>
      </c>
      <c r="L24" s="72">
        <f>SUM(L25:L27)</f>
        <v>0</v>
      </c>
      <c r="M24" s="72">
        <f>SUM(M25:M27)</f>
        <v>0</v>
      </c>
      <c r="N24" s="72">
        <f>SUM(N25:N27)</f>
        <v>0</v>
      </c>
      <c r="O24" s="72">
        <f>SUM(D24:N24)</f>
        <v>242555</v>
      </c>
      <c r="P24" s="74">
        <f>(O24/P$36)</f>
        <v>2608.1182795698924</v>
      </c>
      <c r="Q24" s="75"/>
    </row>
    <row r="25" spans="1:17">
      <c r="A25" s="76"/>
      <c r="B25" s="77">
        <v>351.5</v>
      </c>
      <c r="C25" s="78" t="s">
        <v>30</v>
      </c>
      <c r="D25" s="66">
        <v>566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27" si="4">SUM(D25:N25)</f>
        <v>566</v>
      </c>
      <c r="P25" s="67">
        <f>(O25/P$36)</f>
        <v>6.086021505376344</v>
      </c>
      <c r="Q25" s="68"/>
    </row>
    <row r="26" spans="1:17">
      <c r="A26" s="76"/>
      <c r="B26" s="77">
        <v>355</v>
      </c>
      <c r="C26" s="78" t="s">
        <v>118</v>
      </c>
      <c r="D26" s="66">
        <v>0</v>
      </c>
      <c r="E26" s="66">
        <v>189846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189846</v>
      </c>
      <c r="P26" s="67">
        <f>(O26/P$36)</f>
        <v>2041.3548387096773</v>
      </c>
      <c r="Q26" s="68"/>
    </row>
    <row r="27" spans="1:17">
      <c r="A27" s="76"/>
      <c r="B27" s="77">
        <v>356</v>
      </c>
      <c r="C27" s="78" t="s">
        <v>81</v>
      </c>
      <c r="D27" s="66">
        <v>52143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52143</v>
      </c>
      <c r="P27" s="67">
        <f>(O27/P$36)</f>
        <v>560.67741935483866</v>
      </c>
      <c r="Q27" s="68"/>
    </row>
    <row r="28" spans="1:17" ht="15.75">
      <c r="A28" s="69" t="s">
        <v>3</v>
      </c>
      <c r="B28" s="70"/>
      <c r="C28" s="71"/>
      <c r="D28" s="72">
        <f>SUM(D29:D31)</f>
        <v>85625</v>
      </c>
      <c r="E28" s="72">
        <f>SUM(E29:E31)</f>
        <v>1052</v>
      </c>
      <c r="F28" s="72">
        <f>SUM(F29:F31)</f>
        <v>0</v>
      </c>
      <c r="G28" s="72">
        <f>SUM(G29:G31)</f>
        <v>89860</v>
      </c>
      <c r="H28" s="72">
        <f>SUM(H29:H31)</f>
        <v>0</v>
      </c>
      <c r="I28" s="72">
        <f>SUM(I29:I31)</f>
        <v>6305</v>
      </c>
      <c r="J28" s="72">
        <f>SUM(J29:J31)</f>
        <v>0</v>
      </c>
      <c r="K28" s="72">
        <f>SUM(K29:K31)</f>
        <v>0</v>
      </c>
      <c r="L28" s="72">
        <f>SUM(L29:L31)</f>
        <v>0</v>
      </c>
      <c r="M28" s="72">
        <f>SUM(M29:M31)</f>
        <v>0</v>
      </c>
      <c r="N28" s="72">
        <f>SUM(N29:N31)</f>
        <v>0</v>
      </c>
      <c r="O28" s="72">
        <f>SUM(D28:N28)</f>
        <v>182842</v>
      </c>
      <c r="P28" s="74">
        <f>(O28/P$36)</f>
        <v>1966.0430107526881</v>
      </c>
      <c r="Q28" s="75"/>
    </row>
    <row r="29" spans="1:17">
      <c r="A29" s="63"/>
      <c r="B29" s="64">
        <v>361.1</v>
      </c>
      <c r="C29" s="65" t="s">
        <v>32</v>
      </c>
      <c r="D29" s="66">
        <v>9830</v>
      </c>
      <c r="E29" s="66">
        <v>1052</v>
      </c>
      <c r="F29" s="66">
        <v>0</v>
      </c>
      <c r="G29" s="66">
        <v>89860</v>
      </c>
      <c r="H29" s="66">
        <v>0</v>
      </c>
      <c r="I29" s="66">
        <v>6305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107047</v>
      </c>
      <c r="P29" s="67">
        <f>(O29/P$36)</f>
        <v>1151.0430107526881</v>
      </c>
      <c r="Q29" s="68"/>
    </row>
    <row r="30" spans="1:17">
      <c r="A30" s="63"/>
      <c r="B30" s="64">
        <v>365</v>
      </c>
      <c r="C30" s="65" t="s">
        <v>126</v>
      </c>
      <c r="D30" s="66">
        <v>17750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3" si="5">SUM(D30:N30)</f>
        <v>17750</v>
      </c>
      <c r="P30" s="67">
        <f>(O30/P$36)</f>
        <v>190.86021505376345</v>
      </c>
      <c r="Q30" s="68"/>
    </row>
    <row r="31" spans="1:17">
      <c r="A31" s="63"/>
      <c r="B31" s="64">
        <v>369.9</v>
      </c>
      <c r="C31" s="65" t="s">
        <v>33</v>
      </c>
      <c r="D31" s="66">
        <v>58045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5"/>
        <v>58045</v>
      </c>
      <c r="P31" s="67">
        <f>(O31/P$36)</f>
        <v>624.13978494623655</v>
      </c>
      <c r="Q31" s="68"/>
    </row>
    <row r="32" spans="1:17" ht="15.75">
      <c r="A32" s="69" t="s">
        <v>44</v>
      </c>
      <c r="B32" s="70"/>
      <c r="C32" s="71"/>
      <c r="D32" s="72">
        <f>SUM(D33:D33)</f>
        <v>427665</v>
      </c>
      <c r="E32" s="72">
        <f>SUM(E33:E33)</f>
        <v>0</v>
      </c>
      <c r="F32" s="72">
        <f>SUM(F33:F33)</f>
        <v>0</v>
      </c>
      <c r="G32" s="72">
        <f>SUM(G33:G33)</f>
        <v>1882819</v>
      </c>
      <c r="H32" s="72">
        <f>SUM(H33:H33)</f>
        <v>0</v>
      </c>
      <c r="I32" s="72">
        <f>SUM(I33:I33)</f>
        <v>0</v>
      </c>
      <c r="J32" s="72">
        <f>SUM(J33:J33)</f>
        <v>0</v>
      </c>
      <c r="K32" s="72">
        <f>SUM(K33:K33)</f>
        <v>0</v>
      </c>
      <c r="L32" s="72">
        <f>SUM(L33:L33)</f>
        <v>0</v>
      </c>
      <c r="M32" s="72">
        <f>SUM(M33:M33)</f>
        <v>0</v>
      </c>
      <c r="N32" s="72">
        <f>SUM(N33:N33)</f>
        <v>0</v>
      </c>
      <c r="O32" s="72">
        <f t="shared" si="5"/>
        <v>2310484</v>
      </c>
      <c r="P32" s="74">
        <f>(O32/P$36)</f>
        <v>24843.913978494624</v>
      </c>
      <c r="Q32" s="68"/>
    </row>
    <row r="33" spans="1:120" ht="15.75" thickBot="1">
      <c r="A33" s="63"/>
      <c r="B33" s="64">
        <v>381</v>
      </c>
      <c r="C33" s="65" t="s">
        <v>45</v>
      </c>
      <c r="D33" s="66">
        <v>427665</v>
      </c>
      <c r="E33" s="66">
        <v>0</v>
      </c>
      <c r="F33" s="66">
        <v>0</v>
      </c>
      <c r="G33" s="66">
        <v>1882819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5"/>
        <v>2310484</v>
      </c>
      <c r="P33" s="67">
        <f>(O33/P$36)</f>
        <v>24843.913978494624</v>
      </c>
      <c r="Q33" s="68"/>
    </row>
    <row r="34" spans="1:120" ht="16.5" thickBot="1">
      <c r="A34" s="79" t="s">
        <v>28</v>
      </c>
      <c r="B34" s="80"/>
      <c r="C34" s="81"/>
      <c r="D34" s="82">
        <f>SUM(D5,D10,D15,D20,D24,D28,D32)</f>
        <v>6845671</v>
      </c>
      <c r="E34" s="82">
        <f>SUM(E5,E10,E15,E20,E24,E28,E32)</f>
        <v>2037419</v>
      </c>
      <c r="F34" s="82">
        <f>SUM(F5,F10,F15,F20,F24,F28,F32)</f>
        <v>0</v>
      </c>
      <c r="G34" s="82">
        <f>SUM(G5,G10,G15,G20,G24,G28,G32)</f>
        <v>1972679</v>
      </c>
      <c r="H34" s="82">
        <f>SUM(H5,H10,H15,H20,H24,H28,H32)</f>
        <v>0</v>
      </c>
      <c r="I34" s="82">
        <f>SUM(I5,I10,I15,I20,I24,I28,I32)</f>
        <v>793809</v>
      </c>
      <c r="J34" s="82">
        <f>SUM(J5,J10,J15,J20,J24,J28,J32)</f>
        <v>0</v>
      </c>
      <c r="K34" s="82">
        <f>SUM(K5,K10,K15,K20,K24,K28,K32)</f>
        <v>0</v>
      </c>
      <c r="L34" s="82">
        <f>SUM(L5,L10,L15,L20,L24,L28,L32)</f>
        <v>0</v>
      </c>
      <c r="M34" s="82">
        <f>SUM(M5,M10,M15,M20,M24,M28,M32)</f>
        <v>0</v>
      </c>
      <c r="N34" s="82">
        <f>SUM(N5,N10,N15,N20,N24,N28,N32)</f>
        <v>0</v>
      </c>
      <c r="O34" s="82">
        <f>SUM(D34:N34)</f>
        <v>11649578</v>
      </c>
      <c r="P34" s="83">
        <f>(O34/P$36)</f>
        <v>125264.27956989247</v>
      </c>
      <c r="Q34" s="61"/>
      <c r="R34" s="84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</row>
    <row r="35" spans="1:120">
      <c r="A35" s="85"/>
      <c r="B35" s="86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8"/>
    </row>
    <row r="36" spans="1:120">
      <c r="A36" s="89"/>
      <c r="B36" s="90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4" t="s">
        <v>127</v>
      </c>
      <c r="N36" s="94"/>
      <c r="O36" s="94"/>
      <c r="P36" s="92">
        <v>93</v>
      </c>
    </row>
    <row r="37" spans="1:120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98" t="s">
        <v>47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2951187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2951187</v>
      </c>
      <c r="O5" s="33">
        <f t="shared" ref="O5:O28" si="2">(N5/O$30)</f>
        <v>33159.404494382019</v>
      </c>
      <c r="P5" s="6"/>
    </row>
    <row r="6" spans="1:133">
      <c r="A6" s="12"/>
      <c r="B6" s="25">
        <v>311</v>
      </c>
      <c r="C6" s="20" t="s">
        <v>2</v>
      </c>
      <c r="D6" s="46">
        <v>2944040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2944040</v>
      </c>
      <c r="O6" s="47">
        <f t="shared" si="2"/>
        <v>33079.101123595508</v>
      </c>
      <c r="P6" s="9"/>
    </row>
    <row r="7" spans="1:133">
      <c r="A7" s="12"/>
      <c r="B7" s="25">
        <v>312.10000000000002</v>
      </c>
      <c r="C7" s="20" t="s">
        <v>10</v>
      </c>
      <c r="D7" s="46">
        <v>5955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5955</v>
      </c>
      <c r="O7" s="47">
        <f t="shared" si="2"/>
        <v>66.910112359550567</v>
      </c>
      <c r="P7" s="9"/>
    </row>
    <row r="8" spans="1:133">
      <c r="A8" s="12"/>
      <c r="B8" s="25">
        <v>315</v>
      </c>
      <c r="C8" s="20" t="s">
        <v>66</v>
      </c>
      <c r="D8" s="46">
        <v>1192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1192</v>
      </c>
      <c r="O8" s="47">
        <f t="shared" si="2"/>
        <v>13.393258426966293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76182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76182</v>
      </c>
      <c r="O9" s="45">
        <f t="shared" si="2"/>
        <v>855.97752808988764</v>
      </c>
      <c r="P9" s="10"/>
    </row>
    <row r="10" spans="1:133">
      <c r="A10" s="12"/>
      <c r="B10" s="25">
        <v>322</v>
      </c>
      <c r="C10" s="20" t="s">
        <v>0</v>
      </c>
      <c r="D10" s="46">
        <v>26774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26774</v>
      </c>
      <c r="O10" s="47">
        <f t="shared" si="2"/>
        <v>300.83146067415731</v>
      </c>
      <c r="P10" s="9"/>
    </row>
    <row r="11" spans="1:133">
      <c r="A11" s="12"/>
      <c r="B11" s="25">
        <v>323.10000000000002</v>
      </c>
      <c r="C11" s="20" t="s">
        <v>14</v>
      </c>
      <c r="D11" s="46">
        <v>49408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49408</v>
      </c>
      <c r="O11" s="47">
        <f t="shared" si="2"/>
        <v>555.14606741573039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SUM(D13:D16)</f>
        <v>9271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9271</v>
      </c>
      <c r="O12" s="45">
        <f t="shared" si="2"/>
        <v>104.1685393258427</v>
      </c>
      <c r="P12" s="10"/>
    </row>
    <row r="13" spans="1:133">
      <c r="A13" s="12"/>
      <c r="B13" s="25">
        <v>335.12</v>
      </c>
      <c r="C13" s="20" t="s">
        <v>67</v>
      </c>
      <c r="D13" s="46">
        <v>2014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2014</v>
      </c>
      <c r="O13" s="47">
        <f t="shared" si="2"/>
        <v>22.629213483146067</v>
      </c>
      <c r="P13" s="9"/>
    </row>
    <row r="14" spans="1:133">
      <c r="A14" s="12"/>
      <c r="B14" s="25">
        <v>335.14</v>
      </c>
      <c r="C14" s="20" t="s">
        <v>68</v>
      </c>
      <c r="D14" s="46">
        <v>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</v>
      </c>
      <c r="O14" s="47">
        <f t="shared" si="2"/>
        <v>0.6179775280898876</v>
      </c>
      <c r="P14" s="9"/>
    </row>
    <row r="15" spans="1:133">
      <c r="A15" s="12"/>
      <c r="B15" s="25">
        <v>335.15</v>
      </c>
      <c r="C15" s="20" t="s">
        <v>69</v>
      </c>
      <c r="D15" s="46">
        <v>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683</v>
      </c>
      <c r="O15" s="47">
        <f t="shared" si="2"/>
        <v>7.6741573033707864</v>
      </c>
      <c r="P15" s="9"/>
    </row>
    <row r="16" spans="1:133">
      <c r="A16" s="12"/>
      <c r="B16" s="25">
        <v>335.18</v>
      </c>
      <c r="C16" s="20" t="s">
        <v>70</v>
      </c>
      <c r="D16" s="46">
        <v>6519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6519</v>
      </c>
      <c r="O16" s="47">
        <f t="shared" si="2"/>
        <v>73.247191011235955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SUM(D18:D21)</f>
        <v>87929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567401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655330</v>
      </c>
      <c r="O17" s="45">
        <f t="shared" si="2"/>
        <v>7363.2584269662921</v>
      </c>
      <c r="P17" s="10"/>
    </row>
    <row r="18" spans="1:119">
      <c r="A18" s="12"/>
      <c r="B18" s="25">
        <v>341.9</v>
      </c>
      <c r="C18" s="20" t="s">
        <v>71</v>
      </c>
      <c r="D18" s="46">
        <v>85000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85000</v>
      </c>
      <c r="O18" s="47">
        <f t="shared" si="2"/>
        <v>955.05617977528095</v>
      </c>
      <c r="P18" s="9"/>
    </row>
    <row r="19" spans="1:119">
      <c r="A19" s="12"/>
      <c r="B19" s="25">
        <v>342.9</v>
      </c>
      <c r="C19" s="20" t="s">
        <v>51</v>
      </c>
      <c r="D19" s="46">
        <v>2929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2929</v>
      </c>
      <c r="O19" s="47">
        <f t="shared" si="2"/>
        <v>32.91011235955056</v>
      </c>
      <c r="P19" s="9"/>
    </row>
    <row r="20" spans="1:119">
      <c r="A20" s="12"/>
      <c r="B20" s="25">
        <v>343.3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385387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385387</v>
      </c>
      <c r="O20" s="47">
        <f t="shared" si="2"/>
        <v>4330.1910112359546</v>
      </c>
      <c r="P20" s="9"/>
    </row>
    <row r="21" spans="1:119">
      <c r="A21" s="12"/>
      <c r="B21" s="25">
        <v>343.9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182014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182014</v>
      </c>
      <c r="O21" s="47">
        <f t="shared" si="2"/>
        <v>2045.1011235955057</v>
      </c>
      <c r="P21" s="9"/>
    </row>
    <row r="22" spans="1:119" ht="15.75">
      <c r="A22" s="29" t="s">
        <v>24</v>
      </c>
      <c r="B22" s="30"/>
      <c r="C22" s="31"/>
      <c r="D22" s="32">
        <f t="shared" ref="D22:M22" si="6">SUM(D23:D24)</f>
        <v>178512</v>
      </c>
      <c r="E22" s="32">
        <f t="shared" si="6"/>
        <v>564305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742817</v>
      </c>
      <c r="O22" s="45">
        <f t="shared" si="2"/>
        <v>8346.258426966293</v>
      </c>
      <c r="P22" s="10"/>
    </row>
    <row r="23" spans="1:119">
      <c r="A23" s="13"/>
      <c r="B23" s="39">
        <v>351.9</v>
      </c>
      <c r="C23" s="21" t="s">
        <v>74</v>
      </c>
      <c r="D23" s="46">
        <v>2800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2800</v>
      </c>
      <c r="O23" s="47">
        <f t="shared" si="2"/>
        <v>31.460674157303369</v>
      </c>
      <c r="P23" s="9"/>
    </row>
    <row r="24" spans="1:119">
      <c r="A24" s="13"/>
      <c r="B24" s="39">
        <v>359</v>
      </c>
      <c r="C24" s="21" t="s">
        <v>31</v>
      </c>
      <c r="D24" s="46">
        <v>175712</v>
      </c>
      <c r="E24" s="46">
        <v>564305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740017</v>
      </c>
      <c r="O24" s="47">
        <f t="shared" si="2"/>
        <v>8314.7977528089887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SUM(D26:D27)</f>
        <v>21303</v>
      </c>
      <c r="E25" s="32">
        <f t="shared" si="7"/>
        <v>1903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7892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31098</v>
      </c>
      <c r="O25" s="45">
        <f t="shared" si="2"/>
        <v>349.41573033707863</v>
      </c>
      <c r="P25" s="10"/>
    </row>
    <row r="26" spans="1:119">
      <c r="A26" s="12"/>
      <c r="B26" s="25">
        <v>361.1</v>
      </c>
      <c r="C26" s="20" t="s">
        <v>32</v>
      </c>
      <c r="D26" s="46">
        <v>2861</v>
      </c>
      <c r="E26" s="46">
        <v>1903</v>
      </c>
      <c r="F26" s="46">
        <v>0</v>
      </c>
      <c r="G26" s="46">
        <v>0</v>
      </c>
      <c r="H26" s="46">
        <v>0</v>
      </c>
      <c r="I26" s="46">
        <v>7892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12656</v>
      </c>
      <c r="O26" s="47">
        <f t="shared" si="2"/>
        <v>142.20224719101122</v>
      </c>
      <c r="P26" s="9"/>
    </row>
    <row r="27" spans="1:119" ht="15.75" thickBot="1">
      <c r="A27" s="12"/>
      <c r="B27" s="25">
        <v>369.9</v>
      </c>
      <c r="C27" s="20" t="s">
        <v>33</v>
      </c>
      <c r="D27" s="46">
        <v>18442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18442</v>
      </c>
      <c r="O27" s="47">
        <f t="shared" si="2"/>
        <v>207.2134831460674</v>
      </c>
      <c r="P27" s="9"/>
    </row>
    <row r="28" spans="1:119" ht="16.5" thickBot="1">
      <c r="A28" s="14" t="s">
        <v>28</v>
      </c>
      <c r="B28" s="23"/>
      <c r="C28" s="22"/>
      <c r="D28" s="15">
        <f>SUM(D5,D9,D12,D17,D22,D25)</f>
        <v>3324384</v>
      </c>
      <c r="E28" s="15">
        <f t="shared" ref="E28:M28" si="8">SUM(E5,E9,E12,E17,E22,E25)</f>
        <v>566208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575293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4465885</v>
      </c>
      <c r="O28" s="38">
        <f t="shared" si="2"/>
        <v>50178.483146067418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75</v>
      </c>
      <c r="M30" s="118"/>
      <c r="N30" s="118"/>
      <c r="O30" s="43">
        <v>89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2828114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2828114</v>
      </c>
      <c r="O5" s="33">
        <f t="shared" ref="O5:O29" si="2">(N5/O$31)</f>
        <v>31776.561797752809</v>
      </c>
      <c r="P5" s="6"/>
    </row>
    <row r="6" spans="1:133">
      <c r="A6" s="12"/>
      <c r="B6" s="25">
        <v>311</v>
      </c>
      <c r="C6" s="20" t="s">
        <v>2</v>
      </c>
      <c r="D6" s="46">
        <v>2820465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2820465</v>
      </c>
      <c r="O6" s="47">
        <f t="shared" si="2"/>
        <v>31690.617977528091</v>
      </c>
      <c r="P6" s="9"/>
    </row>
    <row r="7" spans="1:133">
      <c r="A7" s="12"/>
      <c r="B7" s="25">
        <v>312.10000000000002</v>
      </c>
      <c r="C7" s="20" t="s">
        <v>10</v>
      </c>
      <c r="D7" s="46">
        <v>6732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6732</v>
      </c>
      <c r="O7" s="47">
        <f t="shared" si="2"/>
        <v>75.640449438202253</v>
      </c>
      <c r="P7" s="9"/>
    </row>
    <row r="8" spans="1:133">
      <c r="A8" s="12"/>
      <c r="B8" s="25">
        <v>315</v>
      </c>
      <c r="C8" s="20" t="s">
        <v>66</v>
      </c>
      <c r="D8" s="46">
        <v>917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917</v>
      </c>
      <c r="O8" s="47">
        <f t="shared" si="2"/>
        <v>10.303370786516854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90965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90965</v>
      </c>
      <c r="O9" s="45">
        <f t="shared" si="2"/>
        <v>1022.0786516853933</v>
      </c>
      <c r="P9" s="10"/>
    </row>
    <row r="10" spans="1:133">
      <c r="A10" s="12"/>
      <c r="B10" s="25">
        <v>322</v>
      </c>
      <c r="C10" s="20" t="s">
        <v>0</v>
      </c>
      <c r="D10" s="46">
        <v>41571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41571</v>
      </c>
      <c r="O10" s="47">
        <f t="shared" si="2"/>
        <v>467.08988764044943</v>
      </c>
      <c r="P10" s="9"/>
    </row>
    <row r="11" spans="1:133">
      <c r="A11" s="12"/>
      <c r="B11" s="25">
        <v>323.10000000000002</v>
      </c>
      <c r="C11" s="20" t="s">
        <v>14</v>
      </c>
      <c r="D11" s="46">
        <v>49394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49394</v>
      </c>
      <c r="O11" s="47">
        <f t="shared" si="2"/>
        <v>554.98876404494376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SUM(D13:D17)</f>
        <v>8171</v>
      </c>
      <c r="E12" s="32">
        <f t="shared" si="4"/>
        <v>134124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142295</v>
      </c>
      <c r="O12" s="45">
        <f t="shared" si="2"/>
        <v>1598.8202247191011</v>
      </c>
      <c r="P12" s="10"/>
    </row>
    <row r="13" spans="1:133">
      <c r="A13" s="12"/>
      <c r="B13" s="25">
        <v>331.1</v>
      </c>
      <c r="C13" s="20" t="s">
        <v>54</v>
      </c>
      <c r="D13" s="46">
        <v>0</v>
      </c>
      <c r="E13" s="46">
        <v>134124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134124</v>
      </c>
      <c r="O13" s="47">
        <f t="shared" si="2"/>
        <v>1507.0112359550562</v>
      </c>
      <c r="P13" s="9"/>
    </row>
    <row r="14" spans="1:133">
      <c r="A14" s="12"/>
      <c r="B14" s="25">
        <v>335.12</v>
      </c>
      <c r="C14" s="20" t="s">
        <v>67</v>
      </c>
      <c r="D14" s="46">
        <v>1905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1905</v>
      </c>
      <c r="O14" s="47">
        <f t="shared" si="2"/>
        <v>21.40449438202247</v>
      </c>
      <c r="P14" s="9"/>
    </row>
    <row r="15" spans="1:133">
      <c r="A15" s="12"/>
      <c r="B15" s="25">
        <v>335.14</v>
      </c>
      <c r="C15" s="20" t="s">
        <v>68</v>
      </c>
      <c r="D15" s="46">
        <v>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</v>
      </c>
      <c r="O15" s="47">
        <f t="shared" si="2"/>
        <v>0.1348314606741573</v>
      </c>
      <c r="P15" s="9"/>
    </row>
    <row r="16" spans="1:133">
      <c r="A16" s="12"/>
      <c r="B16" s="25">
        <v>335.15</v>
      </c>
      <c r="C16" s="20" t="s">
        <v>69</v>
      </c>
      <c r="D16" s="46">
        <v>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</v>
      </c>
      <c r="O16" s="47">
        <f t="shared" si="2"/>
        <v>1.5730337078651686</v>
      </c>
      <c r="P16" s="9"/>
    </row>
    <row r="17" spans="1:119">
      <c r="A17" s="12"/>
      <c r="B17" s="25">
        <v>335.18</v>
      </c>
      <c r="C17" s="20" t="s">
        <v>70</v>
      </c>
      <c r="D17" s="46">
        <v>6114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6114</v>
      </c>
      <c r="O17" s="47">
        <f t="shared" si="2"/>
        <v>68.696629213483149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SUM(D19:D22)</f>
        <v>90255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505009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595264</v>
      </c>
      <c r="O18" s="45">
        <f t="shared" si="2"/>
        <v>6688.3595505617977</v>
      </c>
      <c r="P18" s="10"/>
    </row>
    <row r="19" spans="1:119">
      <c r="A19" s="12"/>
      <c r="B19" s="25">
        <v>341.9</v>
      </c>
      <c r="C19" s="20" t="s">
        <v>71</v>
      </c>
      <c r="D19" s="46">
        <v>85000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85000</v>
      </c>
      <c r="O19" s="47">
        <f t="shared" si="2"/>
        <v>955.05617977528095</v>
      </c>
      <c r="P19" s="9"/>
    </row>
    <row r="20" spans="1:119">
      <c r="A20" s="12"/>
      <c r="B20" s="25">
        <v>342.9</v>
      </c>
      <c r="C20" s="20" t="s">
        <v>51</v>
      </c>
      <c r="D20" s="46">
        <v>5255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5255</v>
      </c>
      <c r="O20" s="47">
        <f t="shared" si="2"/>
        <v>59.044943820224717</v>
      </c>
      <c r="P20" s="9"/>
    </row>
    <row r="21" spans="1:119">
      <c r="A21" s="12"/>
      <c r="B21" s="25">
        <v>343.3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322191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322191</v>
      </c>
      <c r="O21" s="47">
        <f t="shared" si="2"/>
        <v>3620.1235955056181</v>
      </c>
      <c r="P21" s="9"/>
    </row>
    <row r="22" spans="1:119">
      <c r="A22" s="12"/>
      <c r="B22" s="25">
        <v>343.9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182818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182818</v>
      </c>
      <c r="O22" s="47">
        <f t="shared" si="2"/>
        <v>2054.1348314606744</v>
      </c>
      <c r="P22" s="9"/>
    </row>
    <row r="23" spans="1:119" ht="15.75">
      <c r="A23" s="29" t="s">
        <v>24</v>
      </c>
      <c r="B23" s="30"/>
      <c r="C23" s="31"/>
      <c r="D23" s="32">
        <f t="shared" ref="D23:M23" si="6">SUM(D24:D25)</f>
        <v>1169</v>
      </c>
      <c r="E23" s="32">
        <f t="shared" si="6"/>
        <v>110039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111208</v>
      </c>
      <c r="O23" s="45">
        <f t="shared" si="2"/>
        <v>1249.5280898876404</v>
      </c>
      <c r="P23" s="10"/>
    </row>
    <row r="24" spans="1:119">
      <c r="A24" s="13"/>
      <c r="B24" s="39">
        <v>351.5</v>
      </c>
      <c r="C24" s="21" t="s">
        <v>30</v>
      </c>
      <c r="D24" s="46">
        <v>1169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1169</v>
      </c>
      <c r="O24" s="47">
        <f t="shared" si="2"/>
        <v>13.134831460674157</v>
      </c>
      <c r="P24" s="9"/>
    </row>
    <row r="25" spans="1:119">
      <c r="A25" s="13"/>
      <c r="B25" s="39">
        <v>359</v>
      </c>
      <c r="C25" s="21" t="s">
        <v>31</v>
      </c>
      <c r="D25" s="46">
        <v>0</v>
      </c>
      <c r="E25" s="46">
        <v>110039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110039</v>
      </c>
      <c r="O25" s="47">
        <f t="shared" si="2"/>
        <v>1236.3932584269662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SUM(D27:D28)</f>
        <v>14675</v>
      </c>
      <c r="E26" s="32">
        <f t="shared" si="7"/>
        <v>1947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5438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22060</v>
      </c>
      <c r="O26" s="45">
        <f t="shared" si="2"/>
        <v>247.86516853932585</v>
      </c>
      <c r="P26" s="10"/>
    </row>
    <row r="27" spans="1:119">
      <c r="A27" s="12"/>
      <c r="B27" s="25">
        <v>361.1</v>
      </c>
      <c r="C27" s="20" t="s">
        <v>32</v>
      </c>
      <c r="D27" s="46">
        <v>3183</v>
      </c>
      <c r="E27" s="46">
        <v>1947</v>
      </c>
      <c r="F27" s="46">
        <v>0</v>
      </c>
      <c r="G27" s="46">
        <v>0</v>
      </c>
      <c r="H27" s="46">
        <v>0</v>
      </c>
      <c r="I27" s="46">
        <v>5438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10568</v>
      </c>
      <c r="O27" s="47">
        <f t="shared" si="2"/>
        <v>118.74157303370787</v>
      </c>
      <c r="P27" s="9"/>
    </row>
    <row r="28" spans="1:119" ht="15.75" thickBot="1">
      <c r="A28" s="12"/>
      <c r="B28" s="25">
        <v>369.9</v>
      </c>
      <c r="C28" s="20" t="s">
        <v>33</v>
      </c>
      <c r="D28" s="46">
        <v>11492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11492</v>
      </c>
      <c r="O28" s="47">
        <f t="shared" si="2"/>
        <v>129.12359550561797</v>
      </c>
      <c r="P28" s="9"/>
    </row>
    <row r="29" spans="1:119" ht="16.5" thickBot="1">
      <c r="A29" s="14" t="s">
        <v>28</v>
      </c>
      <c r="B29" s="23"/>
      <c r="C29" s="22"/>
      <c r="D29" s="15">
        <f>SUM(D5,D9,D12,D18,D23,D26)</f>
        <v>3033349</v>
      </c>
      <c r="E29" s="15">
        <f t="shared" ref="E29:M29" si="8">SUM(E5,E9,E12,E18,E23,E26)</f>
        <v>246110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510447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3789906</v>
      </c>
      <c r="O29" s="38">
        <f t="shared" si="2"/>
        <v>42583.213483146064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72</v>
      </c>
      <c r="M31" s="118"/>
      <c r="N31" s="118"/>
      <c r="O31" s="43">
        <v>89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846956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846956</v>
      </c>
      <c r="O5" s="33">
        <f t="shared" ref="O5:O32" si="2">(N5/O$34)</f>
        <v>9206.04347826087</v>
      </c>
      <c r="P5" s="6"/>
    </row>
    <row r="6" spans="1:133">
      <c r="A6" s="12"/>
      <c r="B6" s="25">
        <v>311</v>
      </c>
      <c r="C6" s="20" t="s">
        <v>2</v>
      </c>
      <c r="D6" s="46">
        <v>839050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839050</v>
      </c>
      <c r="O6" s="47">
        <f t="shared" si="2"/>
        <v>9120.108695652174</v>
      </c>
      <c r="P6" s="9"/>
    </row>
    <row r="7" spans="1:133">
      <c r="A7" s="12"/>
      <c r="B7" s="25">
        <v>312.10000000000002</v>
      </c>
      <c r="C7" s="20" t="s">
        <v>10</v>
      </c>
      <c r="D7" s="46">
        <v>6642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6642</v>
      </c>
      <c r="O7" s="47">
        <f t="shared" si="2"/>
        <v>72.195652173913047</v>
      </c>
      <c r="P7" s="9"/>
    </row>
    <row r="8" spans="1:133">
      <c r="A8" s="12"/>
      <c r="B8" s="25">
        <v>316</v>
      </c>
      <c r="C8" s="20" t="s">
        <v>12</v>
      </c>
      <c r="D8" s="46">
        <v>1264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1264</v>
      </c>
      <c r="O8" s="47">
        <f t="shared" si="2"/>
        <v>13.739130434782609</v>
      </c>
      <c r="P8" s="9"/>
    </row>
    <row r="9" spans="1:133" ht="15.75">
      <c r="A9" s="29" t="s">
        <v>13</v>
      </c>
      <c r="B9" s="30"/>
      <c r="C9" s="31"/>
      <c r="D9" s="32">
        <f t="shared" ref="D9:M9" si="3">SUM(D10:D12)</f>
        <v>2355828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2355828</v>
      </c>
      <c r="O9" s="45">
        <f t="shared" si="2"/>
        <v>25606.82608695652</v>
      </c>
      <c r="P9" s="10"/>
    </row>
    <row r="10" spans="1:133">
      <c r="A10" s="12"/>
      <c r="B10" s="25">
        <v>322</v>
      </c>
      <c r="C10" s="20" t="s">
        <v>0</v>
      </c>
      <c r="D10" s="46">
        <v>214755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214755</v>
      </c>
      <c r="O10" s="47">
        <f t="shared" si="2"/>
        <v>2334.2934782608695</v>
      </c>
      <c r="P10" s="9"/>
    </row>
    <row r="11" spans="1:133">
      <c r="A11" s="12"/>
      <c r="B11" s="25">
        <v>323.10000000000002</v>
      </c>
      <c r="C11" s="20" t="s">
        <v>14</v>
      </c>
      <c r="D11" s="46">
        <v>51713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51713</v>
      </c>
      <c r="O11" s="47">
        <f t="shared" si="2"/>
        <v>562.0978260869565</v>
      </c>
      <c r="P11" s="9"/>
    </row>
    <row r="12" spans="1:133">
      <c r="A12" s="12"/>
      <c r="B12" s="25">
        <v>325.2</v>
      </c>
      <c r="C12" s="20" t="s">
        <v>49</v>
      </c>
      <c r="D12" s="46">
        <v>2089360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2089360</v>
      </c>
      <c r="O12" s="47">
        <f t="shared" si="2"/>
        <v>22710.434782608696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31945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31945</v>
      </c>
      <c r="O13" s="45">
        <f t="shared" si="2"/>
        <v>347.22826086956519</v>
      </c>
      <c r="P13" s="10"/>
    </row>
    <row r="14" spans="1:133">
      <c r="A14" s="12"/>
      <c r="B14" s="25">
        <v>331.1</v>
      </c>
      <c r="C14" s="20" t="s">
        <v>54</v>
      </c>
      <c r="D14" s="46">
        <v>24385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24385</v>
      </c>
      <c r="O14" s="47">
        <f t="shared" si="2"/>
        <v>265.05434782608694</v>
      </c>
      <c r="P14" s="9"/>
    </row>
    <row r="15" spans="1:133">
      <c r="A15" s="12"/>
      <c r="B15" s="25">
        <v>335.12</v>
      </c>
      <c r="C15" s="20" t="s">
        <v>16</v>
      </c>
      <c r="D15" s="46">
        <v>1782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1782</v>
      </c>
      <c r="O15" s="47">
        <f t="shared" si="2"/>
        <v>19.369565217391305</v>
      </c>
      <c r="P15" s="9"/>
    </row>
    <row r="16" spans="1:133">
      <c r="A16" s="12"/>
      <c r="B16" s="25">
        <v>335.14</v>
      </c>
      <c r="C16" s="20" t="s">
        <v>17</v>
      </c>
      <c r="D16" s="46">
        <v>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</v>
      </c>
      <c r="O16" s="47">
        <f t="shared" si="2"/>
        <v>0.44565217391304346</v>
      </c>
      <c r="P16" s="9"/>
    </row>
    <row r="17" spans="1:119">
      <c r="A17" s="12"/>
      <c r="B17" s="25">
        <v>335.15</v>
      </c>
      <c r="C17" s="20" t="s">
        <v>43</v>
      </c>
      <c r="D17" s="46">
        <v>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</v>
      </c>
      <c r="O17" s="47">
        <f t="shared" si="2"/>
        <v>1.5217391304347827</v>
      </c>
      <c r="P17" s="9"/>
    </row>
    <row r="18" spans="1:119">
      <c r="A18" s="12"/>
      <c r="B18" s="25">
        <v>335.18</v>
      </c>
      <c r="C18" s="20" t="s">
        <v>18</v>
      </c>
      <c r="D18" s="46">
        <v>5597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5597</v>
      </c>
      <c r="O18" s="47">
        <f t="shared" si="2"/>
        <v>60.836956521739133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SUM(D20:D22)</f>
        <v>15543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580130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595673</v>
      </c>
      <c r="O19" s="45">
        <f t="shared" si="2"/>
        <v>6474.70652173913</v>
      </c>
      <c r="P19" s="10"/>
    </row>
    <row r="20" spans="1:119">
      <c r="A20" s="12"/>
      <c r="B20" s="25">
        <v>342.9</v>
      </c>
      <c r="C20" s="20" t="s">
        <v>51</v>
      </c>
      <c r="D20" s="46">
        <v>15543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15543</v>
      </c>
      <c r="O20" s="47">
        <f t="shared" si="2"/>
        <v>168.94565217391303</v>
      </c>
      <c r="P20" s="9"/>
    </row>
    <row r="21" spans="1:119">
      <c r="A21" s="12"/>
      <c r="B21" s="25">
        <v>343.3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409691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409691</v>
      </c>
      <c r="O21" s="47">
        <f t="shared" si="2"/>
        <v>4453.163043478261</v>
      </c>
      <c r="P21" s="9"/>
    </row>
    <row r="22" spans="1:119">
      <c r="A22" s="12"/>
      <c r="B22" s="25">
        <v>343.9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170439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170439</v>
      </c>
      <c r="O22" s="47">
        <f t="shared" si="2"/>
        <v>1852.5978260869565</v>
      </c>
      <c r="P22" s="9"/>
    </row>
    <row r="23" spans="1:119" ht="15.75">
      <c r="A23" s="29" t="s">
        <v>24</v>
      </c>
      <c r="B23" s="30"/>
      <c r="C23" s="31"/>
      <c r="D23" s="32">
        <f t="shared" ref="D23:M23" si="6">SUM(D24:D25)</f>
        <v>25372</v>
      </c>
      <c r="E23" s="32">
        <f t="shared" si="6"/>
        <v>550320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575692</v>
      </c>
      <c r="O23" s="45">
        <f t="shared" si="2"/>
        <v>6257.521739130435</v>
      </c>
      <c r="P23" s="10"/>
    </row>
    <row r="24" spans="1:119">
      <c r="A24" s="13"/>
      <c r="B24" s="39">
        <v>351.5</v>
      </c>
      <c r="C24" s="21" t="s">
        <v>30</v>
      </c>
      <c r="D24" s="46">
        <v>1202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1202</v>
      </c>
      <c r="O24" s="47">
        <f t="shared" si="2"/>
        <v>13.065217391304348</v>
      </c>
      <c r="P24" s="9"/>
    </row>
    <row r="25" spans="1:119">
      <c r="A25" s="13"/>
      <c r="B25" s="39">
        <v>359</v>
      </c>
      <c r="C25" s="21" t="s">
        <v>31</v>
      </c>
      <c r="D25" s="46">
        <v>24170</v>
      </c>
      <c r="E25" s="46">
        <v>550320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574490</v>
      </c>
      <c r="O25" s="47">
        <f t="shared" si="2"/>
        <v>6244.45652173913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30364</v>
      </c>
      <c r="E26" s="32">
        <f t="shared" si="7"/>
        <v>3256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16566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50186</v>
      </c>
      <c r="O26" s="45">
        <f t="shared" si="2"/>
        <v>545.5</v>
      </c>
      <c r="P26" s="10"/>
    </row>
    <row r="27" spans="1:119">
      <c r="A27" s="12"/>
      <c r="B27" s="25">
        <v>361.1</v>
      </c>
      <c r="C27" s="20" t="s">
        <v>32</v>
      </c>
      <c r="D27" s="46">
        <v>3594</v>
      </c>
      <c r="E27" s="46">
        <v>3256</v>
      </c>
      <c r="F27" s="46">
        <v>0</v>
      </c>
      <c r="G27" s="46">
        <v>0</v>
      </c>
      <c r="H27" s="46">
        <v>0</v>
      </c>
      <c r="I27" s="46">
        <v>16566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23416</v>
      </c>
      <c r="O27" s="47">
        <f t="shared" si="2"/>
        <v>254.52173913043478</v>
      </c>
      <c r="P27" s="9"/>
    </row>
    <row r="28" spans="1:119">
      <c r="A28" s="12"/>
      <c r="B28" s="25">
        <v>364</v>
      </c>
      <c r="C28" s="20" t="s">
        <v>55</v>
      </c>
      <c r="D28" s="46">
        <v>4800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4800</v>
      </c>
      <c r="O28" s="47">
        <f t="shared" si="2"/>
        <v>52.173913043478258</v>
      </c>
      <c r="P28" s="9"/>
    </row>
    <row r="29" spans="1:119">
      <c r="A29" s="12"/>
      <c r="B29" s="25">
        <v>369.9</v>
      </c>
      <c r="C29" s="20" t="s">
        <v>33</v>
      </c>
      <c r="D29" s="46">
        <v>21970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21970</v>
      </c>
      <c r="O29" s="47">
        <f t="shared" si="2"/>
        <v>238.80434782608697</v>
      </c>
      <c r="P29" s="9"/>
    </row>
    <row r="30" spans="1:119" ht="15.75">
      <c r="A30" s="29" t="s">
        <v>44</v>
      </c>
      <c r="B30" s="30"/>
      <c r="C30" s="31"/>
      <c r="D30" s="32">
        <f t="shared" ref="D30:M30" si="8">SUM(D31:D31)</f>
        <v>80000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80000</v>
      </c>
      <c r="O30" s="45">
        <f t="shared" si="2"/>
        <v>869.56521739130437</v>
      </c>
      <c r="P30" s="9"/>
    </row>
    <row r="31" spans="1:119" ht="15.75" thickBot="1">
      <c r="A31" s="12"/>
      <c r="B31" s="25">
        <v>381</v>
      </c>
      <c r="C31" s="20" t="s">
        <v>45</v>
      </c>
      <c r="D31" s="46">
        <v>80000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80000</v>
      </c>
      <c r="O31" s="47">
        <f t="shared" si="2"/>
        <v>869.56521739130437</v>
      </c>
      <c r="P31" s="9"/>
    </row>
    <row r="32" spans="1:119" ht="16.5" thickBot="1">
      <c r="A32" s="14" t="s">
        <v>28</v>
      </c>
      <c r="B32" s="23"/>
      <c r="C32" s="22"/>
      <c r="D32" s="15">
        <f t="shared" ref="D32:M32" si="9">SUM(D5,D9,D13,D19,D23,D26,D30)</f>
        <v>3386008</v>
      </c>
      <c r="E32" s="15">
        <f t="shared" si="9"/>
        <v>553576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596696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4536280</v>
      </c>
      <c r="O32" s="38">
        <f t="shared" si="2"/>
        <v>49307.391304347824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56</v>
      </c>
      <c r="M34" s="118"/>
      <c r="N34" s="118"/>
      <c r="O34" s="43">
        <v>92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47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478875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478875</v>
      </c>
      <c r="O5" s="33">
        <f t="shared" ref="O5:O30" si="2">(N5/O$32)</f>
        <v>5380.6179775280898</v>
      </c>
      <c r="P5" s="6"/>
    </row>
    <row r="6" spans="1:133">
      <c r="A6" s="12"/>
      <c r="B6" s="25">
        <v>311</v>
      </c>
      <c r="C6" s="20" t="s">
        <v>2</v>
      </c>
      <c r="D6" s="46">
        <v>471523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471523</v>
      </c>
      <c r="O6" s="47">
        <f t="shared" si="2"/>
        <v>5298.0112359550558</v>
      </c>
      <c r="P6" s="9"/>
    </row>
    <row r="7" spans="1:133">
      <c r="A7" s="12"/>
      <c r="B7" s="25">
        <v>312.10000000000002</v>
      </c>
      <c r="C7" s="20" t="s">
        <v>10</v>
      </c>
      <c r="D7" s="46">
        <v>6205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6205</v>
      </c>
      <c r="O7" s="47">
        <f t="shared" si="2"/>
        <v>69.719101123595507</v>
      </c>
      <c r="P7" s="9"/>
    </row>
    <row r="8" spans="1:133">
      <c r="A8" s="12"/>
      <c r="B8" s="25">
        <v>315</v>
      </c>
      <c r="C8" s="20" t="s">
        <v>11</v>
      </c>
      <c r="D8" s="46">
        <v>1147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1147</v>
      </c>
      <c r="O8" s="47">
        <f t="shared" si="2"/>
        <v>12.887640449438202</v>
      </c>
      <c r="P8" s="9"/>
    </row>
    <row r="9" spans="1:133" ht="15.75">
      <c r="A9" s="29" t="s">
        <v>13</v>
      </c>
      <c r="B9" s="30"/>
      <c r="C9" s="31"/>
      <c r="D9" s="32">
        <f t="shared" ref="D9:M9" si="3">SUM(D10:D12)</f>
        <v>1225429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1225429</v>
      </c>
      <c r="O9" s="45">
        <f t="shared" si="2"/>
        <v>13768.865168539325</v>
      </c>
      <c r="P9" s="10"/>
    </row>
    <row r="10" spans="1:133">
      <c r="A10" s="12"/>
      <c r="B10" s="25">
        <v>322</v>
      </c>
      <c r="C10" s="20" t="s">
        <v>0</v>
      </c>
      <c r="D10" s="46">
        <v>154903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154903</v>
      </c>
      <c r="O10" s="47">
        <f t="shared" si="2"/>
        <v>1740.4831460674156</v>
      </c>
      <c r="P10" s="9"/>
    </row>
    <row r="11" spans="1:133">
      <c r="A11" s="12"/>
      <c r="B11" s="25">
        <v>323.10000000000002</v>
      </c>
      <c r="C11" s="20" t="s">
        <v>14</v>
      </c>
      <c r="D11" s="46">
        <v>50127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50127</v>
      </c>
      <c r="O11" s="47">
        <f t="shared" si="2"/>
        <v>563.22471910112358</v>
      </c>
      <c r="P11" s="9"/>
    </row>
    <row r="12" spans="1:133">
      <c r="A12" s="12"/>
      <c r="B12" s="25">
        <v>325.2</v>
      </c>
      <c r="C12" s="20" t="s">
        <v>49</v>
      </c>
      <c r="D12" s="46">
        <v>1020399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1020399</v>
      </c>
      <c r="O12" s="47">
        <f t="shared" si="2"/>
        <v>11465.157303370786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5662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5662</v>
      </c>
      <c r="O13" s="45">
        <f t="shared" si="2"/>
        <v>63.617977528089888</v>
      </c>
      <c r="P13" s="10"/>
    </row>
    <row r="14" spans="1:133">
      <c r="A14" s="12"/>
      <c r="B14" s="25">
        <v>335.12</v>
      </c>
      <c r="C14" s="20" t="s">
        <v>16</v>
      </c>
      <c r="D14" s="46">
        <v>1720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1720</v>
      </c>
      <c r="O14" s="47">
        <f t="shared" si="2"/>
        <v>19.325842696629213</v>
      </c>
      <c r="P14" s="9"/>
    </row>
    <row r="15" spans="1:133">
      <c r="A15" s="12"/>
      <c r="B15" s="25">
        <v>335.14</v>
      </c>
      <c r="C15" s="20" t="s">
        <v>17</v>
      </c>
      <c r="D15" s="46">
        <v>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67</v>
      </c>
      <c r="O15" s="47">
        <f t="shared" si="2"/>
        <v>0.7528089887640449</v>
      </c>
      <c r="P15" s="9"/>
    </row>
    <row r="16" spans="1:133">
      <c r="A16" s="12"/>
      <c r="B16" s="25">
        <v>335.18</v>
      </c>
      <c r="C16" s="20" t="s">
        <v>18</v>
      </c>
      <c r="D16" s="46">
        <v>3875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3875</v>
      </c>
      <c r="O16" s="47">
        <f t="shared" si="2"/>
        <v>43.539325842696627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SUM(D18:D21)</f>
        <v>1397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588900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590297</v>
      </c>
      <c r="O17" s="45">
        <f t="shared" si="2"/>
        <v>6632.5505617977524</v>
      </c>
      <c r="P17" s="10"/>
    </row>
    <row r="18" spans="1:119">
      <c r="A18" s="12"/>
      <c r="B18" s="25">
        <v>342.1</v>
      </c>
      <c r="C18" s="20" t="s">
        <v>50</v>
      </c>
      <c r="D18" s="46">
        <v>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</v>
      </c>
      <c r="O18" s="47">
        <f t="shared" si="2"/>
        <v>0.24719101123595505</v>
      </c>
      <c r="P18" s="9"/>
    </row>
    <row r="19" spans="1:119">
      <c r="A19" s="12"/>
      <c r="B19" s="25">
        <v>342.9</v>
      </c>
      <c r="C19" s="20" t="s">
        <v>51</v>
      </c>
      <c r="D19" s="46">
        <v>1375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1375</v>
      </c>
      <c r="O19" s="47">
        <f t="shared" si="2"/>
        <v>15.44943820224719</v>
      </c>
      <c r="P19" s="9"/>
    </row>
    <row r="20" spans="1:119">
      <c r="A20" s="12"/>
      <c r="B20" s="25">
        <v>343.3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408763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408763</v>
      </c>
      <c r="O20" s="47">
        <f t="shared" si="2"/>
        <v>4592.8426966292136</v>
      </c>
      <c r="P20" s="9"/>
    </row>
    <row r="21" spans="1:119">
      <c r="A21" s="12"/>
      <c r="B21" s="25">
        <v>343.9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180137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180137</v>
      </c>
      <c r="O21" s="47">
        <f t="shared" si="2"/>
        <v>2024.0112359550562</v>
      </c>
      <c r="P21" s="9"/>
    </row>
    <row r="22" spans="1:119" ht="15.75">
      <c r="A22" s="29" t="s">
        <v>24</v>
      </c>
      <c r="B22" s="30"/>
      <c r="C22" s="31"/>
      <c r="D22" s="32">
        <f t="shared" ref="D22:M22" si="6">SUM(D23:D24)</f>
        <v>2746</v>
      </c>
      <c r="E22" s="32">
        <f t="shared" si="6"/>
        <v>149975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152721</v>
      </c>
      <c r="O22" s="45">
        <f t="shared" si="2"/>
        <v>1715.9662921348315</v>
      </c>
      <c r="P22" s="10"/>
    </row>
    <row r="23" spans="1:119">
      <c r="A23" s="13"/>
      <c r="B23" s="39">
        <v>351.5</v>
      </c>
      <c r="C23" s="21" t="s">
        <v>30</v>
      </c>
      <c r="D23" s="46">
        <v>2746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2746</v>
      </c>
      <c r="O23" s="47">
        <f t="shared" si="2"/>
        <v>30.853932584269664</v>
      </c>
      <c r="P23" s="9"/>
    </row>
    <row r="24" spans="1:119">
      <c r="A24" s="13"/>
      <c r="B24" s="39">
        <v>359</v>
      </c>
      <c r="C24" s="21" t="s">
        <v>31</v>
      </c>
      <c r="D24" s="46">
        <v>0</v>
      </c>
      <c r="E24" s="46">
        <v>149975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149975</v>
      </c>
      <c r="O24" s="47">
        <f t="shared" si="2"/>
        <v>1685.1123595505619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SUM(D26:D27)</f>
        <v>45681</v>
      </c>
      <c r="E25" s="32">
        <f t="shared" si="7"/>
        <v>7764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22095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75540</v>
      </c>
      <c r="O25" s="45">
        <f t="shared" si="2"/>
        <v>848.76404494382018</v>
      </c>
      <c r="P25" s="10"/>
    </row>
    <row r="26" spans="1:119">
      <c r="A26" s="12"/>
      <c r="B26" s="25">
        <v>361.1</v>
      </c>
      <c r="C26" s="20" t="s">
        <v>32</v>
      </c>
      <c r="D26" s="46">
        <v>27630</v>
      </c>
      <c r="E26" s="46">
        <v>7764</v>
      </c>
      <c r="F26" s="46">
        <v>0</v>
      </c>
      <c r="G26" s="46">
        <v>0</v>
      </c>
      <c r="H26" s="46">
        <v>0</v>
      </c>
      <c r="I26" s="46">
        <v>22095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57489</v>
      </c>
      <c r="O26" s="47">
        <f t="shared" si="2"/>
        <v>645.94382022471905</v>
      </c>
      <c r="P26" s="9"/>
    </row>
    <row r="27" spans="1:119">
      <c r="A27" s="12"/>
      <c r="B27" s="25">
        <v>369.9</v>
      </c>
      <c r="C27" s="20" t="s">
        <v>33</v>
      </c>
      <c r="D27" s="46">
        <v>18051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18051</v>
      </c>
      <c r="O27" s="47">
        <f t="shared" si="2"/>
        <v>202.82022471910113</v>
      </c>
      <c r="P27" s="9"/>
    </row>
    <row r="28" spans="1:119" ht="15.75">
      <c r="A28" s="29" t="s">
        <v>44</v>
      </c>
      <c r="B28" s="30"/>
      <c r="C28" s="31"/>
      <c r="D28" s="32">
        <f t="shared" ref="D28:M28" si="8">SUM(D29:D29)</f>
        <v>80000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80000</v>
      </c>
      <c r="O28" s="45">
        <f t="shared" si="2"/>
        <v>898.87640449438197</v>
      </c>
      <c r="P28" s="9"/>
    </row>
    <row r="29" spans="1:119" ht="15.75" thickBot="1">
      <c r="A29" s="12"/>
      <c r="B29" s="25">
        <v>381</v>
      </c>
      <c r="C29" s="20" t="s">
        <v>45</v>
      </c>
      <c r="D29" s="46">
        <v>80000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80000</v>
      </c>
      <c r="O29" s="47">
        <f t="shared" si="2"/>
        <v>898.87640449438197</v>
      </c>
      <c r="P29" s="9"/>
    </row>
    <row r="30" spans="1:119" ht="16.5" thickBot="1">
      <c r="A30" s="14" t="s">
        <v>28</v>
      </c>
      <c r="B30" s="23"/>
      <c r="C30" s="22"/>
      <c r="D30" s="15">
        <f t="shared" ref="D30:M30" si="9">SUM(D5,D9,D13,D17,D22,D25,D28)</f>
        <v>1839790</v>
      </c>
      <c r="E30" s="15">
        <f t="shared" si="9"/>
        <v>157739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610995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2608524</v>
      </c>
      <c r="O30" s="38">
        <f t="shared" si="2"/>
        <v>29309.258426966291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52</v>
      </c>
      <c r="M32" s="118"/>
      <c r="N32" s="118"/>
      <c r="O32" s="43">
        <v>89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2337977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2337977</v>
      </c>
      <c r="O5" s="33">
        <f t="shared" ref="O5:O28" si="2">(N5/O$30)</f>
        <v>27185.779069767443</v>
      </c>
      <c r="P5" s="6"/>
    </row>
    <row r="6" spans="1:133">
      <c r="A6" s="12"/>
      <c r="B6" s="25">
        <v>311</v>
      </c>
      <c r="C6" s="20" t="s">
        <v>2</v>
      </c>
      <c r="D6" s="46">
        <v>2331643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2331643</v>
      </c>
      <c r="O6" s="47">
        <f t="shared" si="2"/>
        <v>27112.127906976744</v>
      </c>
      <c r="P6" s="9"/>
    </row>
    <row r="7" spans="1:133">
      <c r="A7" s="12"/>
      <c r="B7" s="25">
        <v>312.10000000000002</v>
      </c>
      <c r="C7" s="20" t="s">
        <v>10</v>
      </c>
      <c r="D7" s="46">
        <v>4987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4987</v>
      </c>
      <c r="O7" s="47">
        <f t="shared" si="2"/>
        <v>57.988372093023258</v>
      </c>
      <c r="P7" s="9"/>
    </row>
    <row r="8" spans="1:133">
      <c r="A8" s="12"/>
      <c r="B8" s="25">
        <v>315</v>
      </c>
      <c r="C8" s="20" t="s">
        <v>11</v>
      </c>
      <c r="D8" s="46">
        <v>1347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1347</v>
      </c>
      <c r="O8" s="47">
        <f t="shared" si="2"/>
        <v>15.662790697674419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187971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187971</v>
      </c>
      <c r="O9" s="45">
        <f t="shared" si="2"/>
        <v>2185.7093023255816</v>
      </c>
      <c r="P9" s="10"/>
    </row>
    <row r="10" spans="1:133">
      <c r="A10" s="12"/>
      <c r="B10" s="25">
        <v>322</v>
      </c>
      <c r="C10" s="20" t="s">
        <v>0</v>
      </c>
      <c r="D10" s="46">
        <v>135451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135451</v>
      </c>
      <c r="O10" s="47">
        <f t="shared" si="2"/>
        <v>1575.0116279069769</v>
      </c>
      <c r="P10" s="9"/>
    </row>
    <row r="11" spans="1:133">
      <c r="A11" s="12"/>
      <c r="B11" s="25">
        <v>323.10000000000002</v>
      </c>
      <c r="C11" s="20" t="s">
        <v>14</v>
      </c>
      <c r="D11" s="46">
        <v>52520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52520</v>
      </c>
      <c r="O11" s="47">
        <f t="shared" si="2"/>
        <v>610.69767441860461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SUM(D13:D16)</f>
        <v>5316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5316</v>
      </c>
      <c r="O12" s="45">
        <f t="shared" si="2"/>
        <v>61.813953488372093</v>
      </c>
      <c r="P12" s="10"/>
    </row>
    <row r="13" spans="1:133">
      <c r="A13" s="12"/>
      <c r="B13" s="25">
        <v>335.12</v>
      </c>
      <c r="C13" s="20" t="s">
        <v>16</v>
      </c>
      <c r="D13" s="46">
        <v>1713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1713</v>
      </c>
      <c r="O13" s="47">
        <f t="shared" si="2"/>
        <v>19.918604651162791</v>
      </c>
      <c r="P13" s="9"/>
    </row>
    <row r="14" spans="1:133">
      <c r="A14" s="12"/>
      <c r="B14" s="25">
        <v>335.14</v>
      </c>
      <c r="C14" s="20" t="s">
        <v>17</v>
      </c>
      <c r="D14" s="46">
        <v>289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289</v>
      </c>
      <c r="O14" s="47">
        <f t="shared" si="2"/>
        <v>3.36046511627907</v>
      </c>
      <c r="P14" s="9"/>
    </row>
    <row r="15" spans="1:133">
      <c r="A15" s="12"/>
      <c r="B15" s="25">
        <v>335.15</v>
      </c>
      <c r="C15" s="20" t="s">
        <v>43</v>
      </c>
      <c r="D15" s="46">
        <v>140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</v>
      </c>
      <c r="O15" s="47">
        <f t="shared" si="2"/>
        <v>1.6279069767441861</v>
      </c>
      <c r="P15" s="9"/>
    </row>
    <row r="16" spans="1:133">
      <c r="A16" s="12"/>
      <c r="B16" s="25">
        <v>335.18</v>
      </c>
      <c r="C16" s="20" t="s">
        <v>18</v>
      </c>
      <c r="D16" s="46">
        <v>3174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3174</v>
      </c>
      <c r="O16" s="47">
        <f t="shared" si="2"/>
        <v>36.906976744186046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SUM(D18:D19)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613090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613090</v>
      </c>
      <c r="O17" s="45">
        <f t="shared" si="2"/>
        <v>7128.9534883720926</v>
      </c>
      <c r="P17" s="10"/>
    </row>
    <row r="18" spans="1:119">
      <c r="A18" s="12"/>
      <c r="B18" s="25">
        <v>343.3</v>
      </c>
      <c r="C18" s="20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430731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430731</v>
      </c>
      <c r="O18" s="47">
        <f t="shared" si="2"/>
        <v>5008.5</v>
      </c>
      <c r="P18" s="9"/>
    </row>
    <row r="19" spans="1:119">
      <c r="A19" s="12"/>
      <c r="B19" s="25">
        <v>343.9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182359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182359</v>
      </c>
      <c r="O19" s="47">
        <f t="shared" si="2"/>
        <v>2120.453488372093</v>
      </c>
      <c r="P19" s="9"/>
    </row>
    <row r="20" spans="1:119" ht="15.75">
      <c r="A20" s="29" t="s">
        <v>24</v>
      </c>
      <c r="B20" s="30"/>
      <c r="C20" s="31"/>
      <c r="D20" s="32">
        <f t="shared" ref="D20:M20" si="6">SUM(D21:D22)</f>
        <v>1246</v>
      </c>
      <c r="E20" s="32">
        <f t="shared" si="6"/>
        <v>271751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272997</v>
      </c>
      <c r="O20" s="45">
        <f t="shared" si="2"/>
        <v>3174.3837209302324</v>
      </c>
      <c r="P20" s="10"/>
    </row>
    <row r="21" spans="1:119">
      <c r="A21" s="13"/>
      <c r="B21" s="39">
        <v>351.5</v>
      </c>
      <c r="C21" s="21" t="s">
        <v>30</v>
      </c>
      <c r="D21" s="46">
        <v>1246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1246</v>
      </c>
      <c r="O21" s="47">
        <f t="shared" si="2"/>
        <v>14.488372093023257</v>
      </c>
      <c r="P21" s="9"/>
    </row>
    <row r="22" spans="1:119">
      <c r="A22" s="13"/>
      <c r="B22" s="39">
        <v>359</v>
      </c>
      <c r="C22" s="21" t="s">
        <v>31</v>
      </c>
      <c r="D22" s="46">
        <v>0</v>
      </c>
      <c r="E22" s="46">
        <v>271751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271751</v>
      </c>
      <c r="O22" s="47">
        <f t="shared" si="2"/>
        <v>3159.8953488372094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SUM(D24:D25)</f>
        <v>65888</v>
      </c>
      <c r="E23" s="32">
        <f t="shared" si="7"/>
        <v>8777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22207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96872</v>
      </c>
      <c r="O23" s="45">
        <f t="shared" si="2"/>
        <v>1126.4186046511627</v>
      </c>
      <c r="P23" s="10"/>
    </row>
    <row r="24" spans="1:119">
      <c r="A24" s="12"/>
      <c r="B24" s="25">
        <v>361.1</v>
      </c>
      <c r="C24" s="20" t="s">
        <v>32</v>
      </c>
      <c r="D24" s="46">
        <v>16432</v>
      </c>
      <c r="E24" s="46">
        <v>8777</v>
      </c>
      <c r="F24" s="46">
        <v>0</v>
      </c>
      <c r="G24" s="46">
        <v>0</v>
      </c>
      <c r="H24" s="46">
        <v>0</v>
      </c>
      <c r="I24" s="46">
        <v>22207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47416</v>
      </c>
      <c r="O24" s="47">
        <f t="shared" si="2"/>
        <v>551.34883720930236</v>
      </c>
      <c r="P24" s="9"/>
    </row>
    <row r="25" spans="1:119">
      <c r="A25" s="12"/>
      <c r="B25" s="25">
        <v>369.9</v>
      </c>
      <c r="C25" s="20" t="s">
        <v>33</v>
      </c>
      <c r="D25" s="46">
        <v>49456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49456</v>
      </c>
      <c r="O25" s="47">
        <f t="shared" si="2"/>
        <v>575.06976744186045</v>
      </c>
      <c r="P25" s="9"/>
    </row>
    <row r="26" spans="1:119" ht="15.75">
      <c r="A26" s="29" t="s">
        <v>44</v>
      </c>
      <c r="B26" s="30"/>
      <c r="C26" s="31"/>
      <c r="D26" s="32">
        <f t="shared" ref="D26:M26" si="8">SUM(D27:D27)</f>
        <v>80000</v>
      </c>
      <c r="E26" s="32">
        <f t="shared" si="8"/>
        <v>527706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607706</v>
      </c>
      <c r="O26" s="45">
        <f t="shared" si="2"/>
        <v>7066.3488372093025</v>
      </c>
      <c r="P26" s="9"/>
    </row>
    <row r="27" spans="1:119" ht="15.75" thickBot="1">
      <c r="A27" s="12"/>
      <c r="B27" s="25">
        <v>381</v>
      </c>
      <c r="C27" s="20" t="s">
        <v>45</v>
      </c>
      <c r="D27" s="46">
        <v>80000</v>
      </c>
      <c r="E27" s="46">
        <v>527706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607706</v>
      </c>
      <c r="O27" s="47">
        <f t="shared" si="2"/>
        <v>7066.3488372093025</v>
      </c>
      <c r="P27" s="9"/>
    </row>
    <row r="28" spans="1:119" ht="16.5" thickBot="1">
      <c r="A28" s="14" t="s">
        <v>28</v>
      </c>
      <c r="B28" s="23"/>
      <c r="C28" s="22"/>
      <c r="D28" s="15">
        <f t="shared" ref="D28:M28" si="9">SUM(D5,D9,D12,D17,D20,D23,D26)</f>
        <v>2678398</v>
      </c>
      <c r="E28" s="15">
        <f t="shared" si="9"/>
        <v>808234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635297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4121929</v>
      </c>
      <c r="O28" s="38">
        <f t="shared" si="2"/>
        <v>47929.406976744183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46</v>
      </c>
      <c r="M30" s="118"/>
      <c r="N30" s="118"/>
      <c r="O30" s="43">
        <v>86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2384287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2384287</v>
      </c>
      <c r="O5" s="33">
        <f t="shared" ref="O5:O27" si="2">(N5/O$29)</f>
        <v>39738.116666666669</v>
      </c>
      <c r="P5" s="6"/>
    </row>
    <row r="6" spans="1:133">
      <c r="A6" s="12"/>
      <c r="B6" s="25">
        <v>311</v>
      </c>
      <c r="C6" s="20" t="s">
        <v>2</v>
      </c>
      <c r="D6" s="46">
        <v>2376228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2376228</v>
      </c>
      <c r="O6" s="47">
        <f t="shared" si="2"/>
        <v>39603.800000000003</v>
      </c>
      <c r="P6" s="9"/>
    </row>
    <row r="7" spans="1:133">
      <c r="A7" s="12"/>
      <c r="B7" s="25">
        <v>312.10000000000002</v>
      </c>
      <c r="C7" s="20" t="s">
        <v>10</v>
      </c>
      <c r="D7" s="46">
        <v>5666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5666</v>
      </c>
      <c r="O7" s="47">
        <f t="shared" si="2"/>
        <v>94.433333333333337</v>
      </c>
      <c r="P7" s="9"/>
    </row>
    <row r="8" spans="1:133">
      <c r="A8" s="12"/>
      <c r="B8" s="25">
        <v>315</v>
      </c>
      <c r="C8" s="20" t="s">
        <v>11</v>
      </c>
      <c r="D8" s="46">
        <v>2337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2337</v>
      </c>
      <c r="O8" s="47">
        <f t="shared" si="2"/>
        <v>38.950000000000003</v>
      </c>
      <c r="P8" s="9"/>
    </row>
    <row r="9" spans="1:133">
      <c r="A9" s="12"/>
      <c r="B9" s="25">
        <v>316</v>
      </c>
      <c r="C9" s="20" t="s">
        <v>12</v>
      </c>
      <c r="D9" s="46">
        <v>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</v>
      </c>
      <c r="O9" s="47">
        <f t="shared" si="2"/>
        <v>0.93333333333333335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188027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188027</v>
      </c>
      <c r="O10" s="45">
        <f t="shared" si="2"/>
        <v>3133.7833333333333</v>
      </c>
      <c r="P10" s="10"/>
    </row>
    <row r="11" spans="1:133">
      <c r="A11" s="12"/>
      <c r="B11" s="25">
        <v>322</v>
      </c>
      <c r="C11" s="20" t="s">
        <v>0</v>
      </c>
      <c r="D11" s="46">
        <v>134135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134135</v>
      </c>
      <c r="O11" s="47">
        <f t="shared" si="2"/>
        <v>2235.5833333333335</v>
      </c>
      <c r="P11" s="9"/>
    </row>
    <row r="12" spans="1:133">
      <c r="A12" s="12"/>
      <c r="B12" s="25">
        <v>323.10000000000002</v>
      </c>
      <c r="C12" s="20" t="s">
        <v>14</v>
      </c>
      <c r="D12" s="46">
        <v>53892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53892</v>
      </c>
      <c r="O12" s="47">
        <f t="shared" si="2"/>
        <v>898.2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5108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5108</v>
      </c>
      <c r="O13" s="45">
        <f t="shared" si="2"/>
        <v>85.13333333333334</v>
      </c>
      <c r="P13" s="10"/>
    </row>
    <row r="14" spans="1:133">
      <c r="A14" s="12"/>
      <c r="B14" s="25">
        <v>335.12</v>
      </c>
      <c r="C14" s="20" t="s">
        <v>16</v>
      </c>
      <c r="D14" s="46">
        <v>1712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1712</v>
      </c>
      <c r="O14" s="47">
        <f t="shared" si="2"/>
        <v>28.533333333333335</v>
      </c>
      <c r="P14" s="9"/>
    </row>
    <row r="15" spans="1:133">
      <c r="A15" s="12"/>
      <c r="B15" s="25">
        <v>335.14</v>
      </c>
      <c r="C15" s="20" t="s">
        <v>17</v>
      </c>
      <c r="D15" s="46">
        <v>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</v>
      </c>
      <c r="O15" s="47">
        <f t="shared" si="2"/>
        <v>0.75</v>
      </c>
      <c r="P15" s="9"/>
    </row>
    <row r="16" spans="1:133">
      <c r="A16" s="12"/>
      <c r="B16" s="25">
        <v>335.18</v>
      </c>
      <c r="C16" s="20" t="s">
        <v>18</v>
      </c>
      <c r="D16" s="46">
        <v>3351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3351</v>
      </c>
      <c r="O16" s="47">
        <f t="shared" si="2"/>
        <v>55.85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SUM(D18:D20)</f>
        <v>14075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458174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472249</v>
      </c>
      <c r="O17" s="45">
        <f t="shared" si="2"/>
        <v>7870.8166666666666</v>
      </c>
      <c r="P17" s="10"/>
    </row>
    <row r="18" spans="1:119">
      <c r="A18" s="12"/>
      <c r="B18" s="25">
        <v>341.3</v>
      </c>
      <c r="C18" s="20" t="s">
        <v>25</v>
      </c>
      <c r="D18" s="46">
        <v>14075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14075</v>
      </c>
      <c r="O18" s="47">
        <f t="shared" si="2"/>
        <v>234.58333333333334</v>
      </c>
      <c r="P18" s="9"/>
    </row>
    <row r="19" spans="1:119">
      <c r="A19" s="12"/>
      <c r="B19" s="25">
        <v>343.3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278390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278390</v>
      </c>
      <c r="O19" s="47">
        <f t="shared" si="2"/>
        <v>4639.833333333333</v>
      </c>
      <c r="P19" s="9"/>
    </row>
    <row r="20" spans="1:119">
      <c r="A20" s="12"/>
      <c r="B20" s="25">
        <v>343.9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179784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179784</v>
      </c>
      <c r="O20" s="47">
        <f t="shared" si="2"/>
        <v>2996.4</v>
      </c>
      <c r="P20" s="9"/>
    </row>
    <row r="21" spans="1:119" ht="15.75">
      <c r="A21" s="29" t="s">
        <v>24</v>
      </c>
      <c r="B21" s="30"/>
      <c r="C21" s="31"/>
      <c r="D21" s="32">
        <f t="shared" ref="D21:M21" si="6">SUM(D22:D23)</f>
        <v>113465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113465</v>
      </c>
      <c r="O21" s="45">
        <f t="shared" si="2"/>
        <v>1891.0833333333333</v>
      </c>
      <c r="P21" s="10"/>
    </row>
    <row r="22" spans="1:119">
      <c r="A22" s="13"/>
      <c r="B22" s="39">
        <v>351.5</v>
      </c>
      <c r="C22" s="21" t="s">
        <v>30</v>
      </c>
      <c r="D22" s="46">
        <v>15078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15078</v>
      </c>
      <c r="O22" s="47">
        <f t="shared" si="2"/>
        <v>251.3</v>
      </c>
      <c r="P22" s="9"/>
    </row>
    <row r="23" spans="1:119">
      <c r="A23" s="13"/>
      <c r="B23" s="39">
        <v>359</v>
      </c>
      <c r="C23" s="21" t="s">
        <v>31</v>
      </c>
      <c r="D23" s="46">
        <v>98387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98387</v>
      </c>
      <c r="O23" s="47">
        <f t="shared" si="2"/>
        <v>1639.7833333333333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SUM(D25:D26)</f>
        <v>135511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18787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154298</v>
      </c>
      <c r="O24" s="45">
        <f t="shared" si="2"/>
        <v>2571.6333333333332</v>
      </c>
      <c r="P24" s="10"/>
    </row>
    <row r="25" spans="1:119">
      <c r="A25" s="12"/>
      <c r="B25" s="25">
        <v>361.1</v>
      </c>
      <c r="C25" s="20" t="s">
        <v>32</v>
      </c>
      <c r="D25" s="46">
        <v>54838</v>
      </c>
      <c r="E25" s="46">
        <v>0</v>
      </c>
      <c r="F25" s="46">
        <v>0</v>
      </c>
      <c r="G25" s="46">
        <v>0</v>
      </c>
      <c r="H25" s="46">
        <v>0</v>
      </c>
      <c r="I25" s="46">
        <v>18787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73625</v>
      </c>
      <c r="O25" s="47">
        <f t="shared" si="2"/>
        <v>1227.0833333333333</v>
      </c>
      <c r="P25" s="9"/>
    </row>
    <row r="26" spans="1:119" ht="15.75" thickBot="1">
      <c r="A26" s="12"/>
      <c r="B26" s="25">
        <v>369.9</v>
      </c>
      <c r="C26" s="20" t="s">
        <v>33</v>
      </c>
      <c r="D26" s="46">
        <v>80673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80673</v>
      </c>
      <c r="O26" s="47">
        <f t="shared" si="2"/>
        <v>1344.55</v>
      </c>
      <c r="P26" s="9"/>
    </row>
    <row r="27" spans="1:119" ht="16.5" thickBot="1">
      <c r="A27" s="14" t="s">
        <v>28</v>
      </c>
      <c r="B27" s="23"/>
      <c r="C27" s="22"/>
      <c r="D27" s="15">
        <f>SUM(D5,D10,D13,D17,D21,D24)</f>
        <v>2840473</v>
      </c>
      <c r="E27" s="15">
        <f t="shared" ref="E27:M27" si="8">SUM(E5,E10,E13,E17,E21,E24)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476961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3317434</v>
      </c>
      <c r="O27" s="38">
        <f t="shared" si="2"/>
        <v>55290.566666666666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40</v>
      </c>
      <c r="M29" s="118"/>
      <c r="N29" s="118"/>
      <c r="O29" s="43">
        <v>60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thickBot="1">
      <c r="A31" s="120" t="s">
        <v>47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2497441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2497441</v>
      </c>
      <c r="O5" s="33">
        <f t="shared" ref="O5:O32" si="2">(N5/O$34)</f>
        <v>43059.327586206899</v>
      </c>
      <c r="P5" s="6"/>
    </row>
    <row r="6" spans="1:133">
      <c r="A6" s="12"/>
      <c r="B6" s="25">
        <v>311</v>
      </c>
      <c r="C6" s="20" t="s">
        <v>2</v>
      </c>
      <c r="D6" s="46">
        <v>2490698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2490698</v>
      </c>
      <c r="O6" s="47">
        <f t="shared" si="2"/>
        <v>42943.068965517239</v>
      </c>
      <c r="P6" s="9"/>
    </row>
    <row r="7" spans="1:133">
      <c r="A7" s="12"/>
      <c r="B7" s="25">
        <v>312.10000000000002</v>
      </c>
      <c r="C7" s="20" t="s">
        <v>10</v>
      </c>
      <c r="D7" s="46">
        <v>5369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5369</v>
      </c>
      <c r="O7" s="47">
        <f t="shared" si="2"/>
        <v>92.568965517241381</v>
      </c>
      <c r="P7" s="9"/>
    </row>
    <row r="8" spans="1:133">
      <c r="A8" s="12"/>
      <c r="B8" s="25">
        <v>315</v>
      </c>
      <c r="C8" s="20" t="s">
        <v>11</v>
      </c>
      <c r="D8" s="46">
        <v>1374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1374</v>
      </c>
      <c r="O8" s="47">
        <f t="shared" si="2"/>
        <v>23.689655172413794</v>
      </c>
      <c r="P8" s="9"/>
    </row>
    <row r="9" spans="1:133" ht="15.75">
      <c r="A9" s="29" t="s">
        <v>58</v>
      </c>
      <c r="B9" s="30"/>
      <c r="C9" s="31"/>
      <c r="D9" s="32">
        <f t="shared" ref="D9:M9" si="3">SUM(D10:D11)</f>
        <v>455902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455902</v>
      </c>
      <c r="O9" s="45">
        <f t="shared" si="2"/>
        <v>7860.3793103448279</v>
      </c>
      <c r="P9" s="10"/>
    </row>
    <row r="10" spans="1:133">
      <c r="A10" s="12"/>
      <c r="B10" s="25">
        <v>322</v>
      </c>
      <c r="C10" s="20" t="s">
        <v>0</v>
      </c>
      <c r="D10" s="46">
        <v>409462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409462</v>
      </c>
      <c r="O10" s="47">
        <f t="shared" si="2"/>
        <v>7059.6896551724139</v>
      </c>
      <c r="P10" s="9"/>
    </row>
    <row r="11" spans="1:133">
      <c r="A11" s="12"/>
      <c r="B11" s="25">
        <v>323.10000000000002</v>
      </c>
      <c r="C11" s="20" t="s">
        <v>14</v>
      </c>
      <c r="D11" s="46">
        <v>46440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46440</v>
      </c>
      <c r="O11" s="47">
        <f t="shared" si="2"/>
        <v>800.68965517241384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SUM(D13:D18)</f>
        <v>945632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945632</v>
      </c>
      <c r="O12" s="45">
        <f t="shared" si="2"/>
        <v>16304</v>
      </c>
      <c r="P12" s="10"/>
    </row>
    <row r="13" spans="1:133">
      <c r="A13" s="12"/>
      <c r="B13" s="25">
        <v>335.12</v>
      </c>
      <c r="C13" s="20" t="s">
        <v>16</v>
      </c>
      <c r="D13" s="46">
        <v>1730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1730</v>
      </c>
      <c r="O13" s="47">
        <f t="shared" si="2"/>
        <v>29.827586206896552</v>
      </c>
      <c r="P13" s="9"/>
    </row>
    <row r="14" spans="1:133">
      <c r="A14" s="12"/>
      <c r="B14" s="25">
        <v>335.14</v>
      </c>
      <c r="C14" s="20" t="s">
        <v>17</v>
      </c>
      <c r="D14" s="46">
        <v>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</v>
      </c>
      <c r="O14" s="47">
        <f t="shared" si="2"/>
        <v>0.7931034482758621</v>
      </c>
      <c r="P14" s="9"/>
    </row>
    <row r="15" spans="1:133">
      <c r="A15" s="12"/>
      <c r="B15" s="25">
        <v>335.15</v>
      </c>
      <c r="C15" s="20" t="s">
        <v>43</v>
      </c>
      <c r="D15" s="46">
        <v>176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176</v>
      </c>
      <c r="O15" s="47">
        <f t="shared" si="2"/>
        <v>3.0344827586206895</v>
      </c>
      <c r="P15" s="9"/>
    </row>
    <row r="16" spans="1:133">
      <c r="A16" s="12"/>
      <c r="B16" s="25">
        <v>335.18</v>
      </c>
      <c r="C16" s="20" t="s">
        <v>18</v>
      </c>
      <c r="D16" s="46">
        <v>3747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3747</v>
      </c>
      <c r="O16" s="47">
        <f t="shared" si="2"/>
        <v>64.603448275862064</v>
      </c>
      <c r="P16" s="9"/>
    </row>
    <row r="17" spans="1:119">
      <c r="A17" s="12"/>
      <c r="B17" s="25">
        <v>335.9</v>
      </c>
      <c r="C17" s="20" t="s">
        <v>59</v>
      </c>
      <c r="D17" s="46">
        <v>1068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1068</v>
      </c>
      <c r="O17" s="47">
        <f t="shared" si="2"/>
        <v>18.413793103448278</v>
      </c>
      <c r="P17" s="9"/>
    </row>
    <row r="18" spans="1:119">
      <c r="A18" s="12"/>
      <c r="B18" s="25">
        <v>337.1</v>
      </c>
      <c r="C18" s="20" t="s">
        <v>60</v>
      </c>
      <c r="D18" s="46">
        <v>938865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938865</v>
      </c>
      <c r="O18" s="47">
        <f t="shared" si="2"/>
        <v>16187.327586206897</v>
      </c>
      <c r="P18" s="9"/>
    </row>
    <row r="19" spans="1:119" ht="15.75">
      <c r="A19" s="29" t="s">
        <v>23</v>
      </c>
      <c r="B19" s="30"/>
      <c r="C19" s="31"/>
      <c r="D19" s="32">
        <f t="shared" ref="D19:M19" si="5">SUM(D20:D22)</f>
        <v>3380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472249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475629</v>
      </c>
      <c r="O19" s="45">
        <f t="shared" si="2"/>
        <v>8200.5</v>
      </c>
      <c r="P19" s="10"/>
    </row>
    <row r="20" spans="1:119">
      <c r="A20" s="12"/>
      <c r="B20" s="25">
        <v>343.3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293863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293863</v>
      </c>
      <c r="O20" s="47">
        <f t="shared" si="2"/>
        <v>5066.6034482758623</v>
      </c>
      <c r="P20" s="9"/>
    </row>
    <row r="21" spans="1:119">
      <c r="A21" s="12"/>
      <c r="B21" s="25">
        <v>343.9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178386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178386</v>
      </c>
      <c r="O21" s="47">
        <f t="shared" si="2"/>
        <v>3075.6206896551726</v>
      </c>
      <c r="P21" s="9"/>
    </row>
    <row r="22" spans="1:119">
      <c r="A22" s="12"/>
      <c r="B22" s="25">
        <v>349</v>
      </c>
      <c r="C22" s="20" t="s">
        <v>61</v>
      </c>
      <c r="D22" s="46">
        <v>3380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3380</v>
      </c>
      <c r="O22" s="47">
        <f t="shared" si="2"/>
        <v>58.275862068965516</v>
      </c>
      <c r="P22" s="9"/>
    </row>
    <row r="23" spans="1:119" ht="15.75">
      <c r="A23" s="29" t="s">
        <v>24</v>
      </c>
      <c r="B23" s="30"/>
      <c r="C23" s="31"/>
      <c r="D23" s="32">
        <f t="shared" ref="D23:M23" si="6">SUM(D24:D25)</f>
        <v>295997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295997</v>
      </c>
      <c r="O23" s="45">
        <f t="shared" si="2"/>
        <v>5103.3965517241377</v>
      </c>
      <c r="P23" s="10"/>
    </row>
    <row r="24" spans="1:119">
      <c r="A24" s="13"/>
      <c r="B24" s="39">
        <v>351.5</v>
      </c>
      <c r="C24" s="21" t="s">
        <v>30</v>
      </c>
      <c r="D24" s="46">
        <v>282308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282308</v>
      </c>
      <c r="O24" s="47">
        <f t="shared" si="2"/>
        <v>4867.3793103448279</v>
      </c>
      <c r="P24" s="9"/>
    </row>
    <row r="25" spans="1:119">
      <c r="A25" s="13"/>
      <c r="B25" s="39">
        <v>359</v>
      </c>
      <c r="C25" s="21" t="s">
        <v>31</v>
      </c>
      <c r="D25" s="46">
        <v>13689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13689</v>
      </c>
      <c r="O25" s="47">
        <f t="shared" si="2"/>
        <v>236.01724137931035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102947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28774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131721</v>
      </c>
      <c r="O26" s="45">
        <f t="shared" si="2"/>
        <v>2271.0517241379312</v>
      </c>
      <c r="P26" s="10"/>
    </row>
    <row r="27" spans="1:119">
      <c r="A27" s="12"/>
      <c r="B27" s="25">
        <v>361.1</v>
      </c>
      <c r="C27" s="20" t="s">
        <v>32</v>
      </c>
      <c r="D27" s="46">
        <v>73281</v>
      </c>
      <c r="E27" s="46">
        <v>0</v>
      </c>
      <c r="F27" s="46">
        <v>0</v>
      </c>
      <c r="G27" s="46">
        <v>0</v>
      </c>
      <c r="H27" s="46">
        <v>0</v>
      </c>
      <c r="I27" s="46">
        <v>28774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102055</v>
      </c>
      <c r="O27" s="47">
        <f t="shared" si="2"/>
        <v>1759.5689655172414</v>
      </c>
      <c r="P27" s="9"/>
    </row>
    <row r="28" spans="1:119">
      <c r="A28" s="12"/>
      <c r="B28" s="25">
        <v>366</v>
      </c>
      <c r="C28" s="20" t="s">
        <v>62</v>
      </c>
      <c r="D28" s="46">
        <v>18579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18579</v>
      </c>
      <c r="O28" s="47">
        <f t="shared" si="2"/>
        <v>320.32758620689657</v>
      </c>
      <c r="P28" s="9"/>
    </row>
    <row r="29" spans="1:119">
      <c r="A29" s="12"/>
      <c r="B29" s="25">
        <v>369.9</v>
      </c>
      <c r="C29" s="20" t="s">
        <v>33</v>
      </c>
      <c r="D29" s="46">
        <v>11087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11087</v>
      </c>
      <c r="O29" s="47">
        <f t="shared" si="2"/>
        <v>191.15517241379311</v>
      </c>
      <c r="P29" s="9"/>
    </row>
    <row r="30" spans="1:119" ht="15.75">
      <c r="A30" s="29" t="s">
        <v>44</v>
      </c>
      <c r="B30" s="30"/>
      <c r="C30" s="31"/>
      <c r="D30" s="32">
        <f t="shared" ref="D30:M30" si="8">SUM(D31:D31)</f>
        <v>18000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1"/>
        <v>18000</v>
      </c>
      <c r="O30" s="45">
        <f t="shared" si="2"/>
        <v>310.34482758620692</v>
      </c>
      <c r="P30" s="9"/>
    </row>
    <row r="31" spans="1:119" ht="15.75" thickBot="1">
      <c r="A31" s="12"/>
      <c r="B31" s="25">
        <v>388.1</v>
      </c>
      <c r="C31" s="20" t="s">
        <v>63</v>
      </c>
      <c r="D31" s="46">
        <v>18000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18000</v>
      </c>
      <c r="O31" s="47">
        <f t="shared" si="2"/>
        <v>310.34482758620692</v>
      </c>
      <c r="P31" s="9"/>
    </row>
    <row r="32" spans="1:119" ht="16.5" thickBot="1">
      <c r="A32" s="14" t="s">
        <v>28</v>
      </c>
      <c r="B32" s="23"/>
      <c r="C32" s="22"/>
      <c r="D32" s="15">
        <f t="shared" ref="D32:M32" si="9">SUM(D5,D9,D12,D19,D23,D26,D30)</f>
        <v>4319299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501023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1"/>
        <v>4820322</v>
      </c>
      <c r="O32" s="38">
        <f t="shared" si="2"/>
        <v>83109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64</v>
      </c>
      <c r="M34" s="118"/>
      <c r="N34" s="118"/>
      <c r="O34" s="43">
        <v>58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47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100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101</v>
      </c>
      <c r="N4" s="35" t="s">
        <v>9</v>
      </c>
      <c r="O4" s="35" t="s">
        <v>102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103</v>
      </c>
      <c r="B5" s="26"/>
      <c r="C5" s="26"/>
      <c r="D5" s="27">
        <f t="shared" ref="D5:N5" si="0">SUM(D6:D10)</f>
        <v>4465293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4465293</v>
      </c>
      <c r="P5" s="33">
        <f t="shared" ref="P5:P37" si="1">(O5/P$39)</f>
        <v>50171.831460674155</v>
      </c>
      <c r="Q5" s="6"/>
    </row>
    <row r="6" spans="1:134">
      <c r="A6" s="12"/>
      <c r="B6" s="25">
        <v>311</v>
      </c>
      <c r="C6" s="20" t="s">
        <v>2</v>
      </c>
      <c r="D6" s="46">
        <v>4456157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4456157</v>
      </c>
      <c r="P6" s="47">
        <f t="shared" si="1"/>
        <v>50069.1797752809</v>
      </c>
      <c r="Q6" s="9"/>
    </row>
    <row r="7" spans="1:134">
      <c r="A7" s="12"/>
      <c r="B7" s="25">
        <v>312.3</v>
      </c>
      <c r="C7" s="20" t="s">
        <v>114</v>
      </c>
      <c r="D7" s="46">
        <v>5594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5594</v>
      </c>
      <c r="P7" s="47">
        <f t="shared" si="1"/>
        <v>62.853932584269664</v>
      </c>
      <c r="Q7" s="9"/>
    </row>
    <row r="8" spans="1:134">
      <c r="A8" s="12"/>
      <c r="B8" s="25">
        <v>312.41000000000003</v>
      </c>
      <c r="C8" s="20" t="s">
        <v>104</v>
      </c>
      <c r="D8" s="46">
        <v>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689</v>
      </c>
      <c r="P8" s="47">
        <f t="shared" si="1"/>
        <v>7.7415730337078648</v>
      </c>
      <c r="Q8" s="9"/>
    </row>
    <row r="9" spans="1:134">
      <c r="A9" s="12"/>
      <c r="B9" s="25">
        <v>315.10000000000002</v>
      </c>
      <c r="C9" s="20" t="s">
        <v>106</v>
      </c>
      <c r="D9" s="46">
        <v>2822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2822</v>
      </c>
      <c r="P9" s="47">
        <f t="shared" si="1"/>
        <v>31.707865168539325</v>
      </c>
      <c r="Q9" s="9"/>
    </row>
    <row r="10" spans="1:134">
      <c r="A10" s="12"/>
      <c r="B10" s="25">
        <v>316</v>
      </c>
      <c r="C10" s="20" t="s">
        <v>115</v>
      </c>
      <c r="D10" s="46">
        <v>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</v>
      </c>
      <c r="P10" s="47">
        <f t="shared" si="1"/>
        <v>0.34831460674157305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SUM(D12:D14)</f>
        <v>52547</v>
      </c>
      <c r="E11" s="32">
        <f t="shared" si="3"/>
        <v>1181630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181844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1416021</v>
      </c>
      <c r="P11" s="45">
        <f t="shared" si="1"/>
        <v>15910.348314606741</v>
      </c>
      <c r="Q11" s="10"/>
    </row>
    <row r="12" spans="1:134">
      <c r="A12" s="12"/>
      <c r="B12" s="25">
        <v>322</v>
      </c>
      <c r="C12" s="20" t="s">
        <v>107</v>
      </c>
      <c r="D12" s="46">
        <v>0</v>
      </c>
      <c r="E12" s="46">
        <v>1181630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1181630</v>
      </c>
      <c r="P12" s="47">
        <f t="shared" si="1"/>
        <v>13276.741573033707</v>
      </c>
      <c r="Q12" s="9"/>
    </row>
    <row r="13" spans="1:134">
      <c r="A13" s="12"/>
      <c r="B13" s="25">
        <v>323.10000000000002</v>
      </c>
      <c r="C13" s="20" t="s">
        <v>14</v>
      </c>
      <c r="D13" s="46">
        <v>52547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52547</v>
      </c>
      <c r="P13" s="47">
        <f t="shared" si="1"/>
        <v>590.41573033707868</v>
      </c>
      <c r="Q13" s="9"/>
    </row>
    <row r="14" spans="1:134">
      <c r="A14" s="12"/>
      <c r="B14" s="25">
        <v>329.2</v>
      </c>
      <c r="C14" s="20" t="s">
        <v>116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181844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181844</v>
      </c>
      <c r="P14" s="47">
        <f t="shared" si="1"/>
        <v>2043.1910112359551</v>
      </c>
      <c r="Q14" s="9"/>
    </row>
    <row r="15" spans="1:134" ht="15.75">
      <c r="A15" s="29" t="s">
        <v>108</v>
      </c>
      <c r="B15" s="30"/>
      <c r="C15" s="31"/>
      <c r="D15" s="32">
        <f t="shared" ref="D15:N15" si="5">SUM(D16:D20)</f>
        <v>56335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56335</v>
      </c>
      <c r="P15" s="45">
        <f t="shared" si="1"/>
        <v>632.97752808988764</v>
      </c>
      <c r="Q15" s="10"/>
    </row>
    <row r="16" spans="1:134">
      <c r="A16" s="12"/>
      <c r="B16" s="25">
        <v>332</v>
      </c>
      <c r="C16" s="20" t="s">
        <v>117</v>
      </c>
      <c r="D16" s="46">
        <v>44576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6">SUM(D16:N16)</f>
        <v>44576</v>
      </c>
      <c r="P16" s="47">
        <f t="shared" si="1"/>
        <v>500.85393258426967</v>
      </c>
      <c r="Q16" s="9"/>
    </row>
    <row r="17" spans="1:17">
      <c r="A17" s="12"/>
      <c r="B17" s="25">
        <v>335.125</v>
      </c>
      <c r="C17" s="20" t="s">
        <v>110</v>
      </c>
      <c r="D17" s="46">
        <v>2667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2667</v>
      </c>
      <c r="P17" s="47">
        <f t="shared" si="1"/>
        <v>29.966292134831459</v>
      </c>
      <c r="Q17" s="9"/>
    </row>
    <row r="18" spans="1:17">
      <c r="A18" s="12"/>
      <c r="B18" s="25">
        <v>335.14</v>
      </c>
      <c r="C18" s="20" t="s">
        <v>68</v>
      </c>
      <c r="D18" s="46">
        <v>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42</v>
      </c>
      <c r="P18" s="47">
        <f t="shared" si="1"/>
        <v>0.47191011235955055</v>
      </c>
      <c r="Q18" s="9"/>
    </row>
    <row r="19" spans="1:17">
      <c r="A19" s="12"/>
      <c r="B19" s="25">
        <v>335.15</v>
      </c>
      <c r="C19" s="20" t="s">
        <v>69</v>
      </c>
      <c r="D19" s="46">
        <v>373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373</v>
      </c>
      <c r="P19" s="47">
        <f t="shared" si="1"/>
        <v>4.191011235955056</v>
      </c>
      <c r="Q19" s="9"/>
    </row>
    <row r="20" spans="1:17">
      <c r="A20" s="12"/>
      <c r="B20" s="25">
        <v>335.18</v>
      </c>
      <c r="C20" s="20" t="s">
        <v>111</v>
      </c>
      <c r="D20" s="46">
        <v>8677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8677</v>
      </c>
      <c r="P20" s="47">
        <f t="shared" si="1"/>
        <v>97.49438202247191</v>
      </c>
      <c r="Q20" s="9"/>
    </row>
    <row r="21" spans="1:17" ht="15.75">
      <c r="A21" s="29" t="s">
        <v>23</v>
      </c>
      <c r="B21" s="30"/>
      <c r="C21" s="31"/>
      <c r="D21" s="32">
        <f t="shared" ref="D21:N21" si="7">SUM(D22:D24)</f>
        <v>94160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442338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7"/>
        <v>0</v>
      </c>
      <c r="O21" s="32">
        <f>SUM(D21:N21)</f>
        <v>536498</v>
      </c>
      <c r="P21" s="45">
        <f t="shared" si="1"/>
        <v>6028.0674157303374</v>
      </c>
      <c r="Q21" s="10"/>
    </row>
    <row r="22" spans="1:17">
      <c r="A22" s="12"/>
      <c r="B22" s="25">
        <v>341.9</v>
      </c>
      <c r="C22" s="20" t="s">
        <v>71</v>
      </c>
      <c r="D22" s="46">
        <v>85000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4" si="8">SUM(D22:N22)</f>
        <v>85000</v>
      </c>
      <c r="P22" s="47">
        <f t="shared" si="1"/>
        <v>955.05617977528095</v>
      </c>
      <c r="Q22" s="9"/>
    </row>
    <row r="23" spans="1:17">
      <c r="A23" s="12"/>
      <c r="B23" s="25">
        <v>342.1</v>
      </c>
      <c r="C23" s="20" t="s">
        <v>50</v>
      </c>
      <c r="D23" s="46">
        <v>9160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8"/>
        <v>9160</v>
      </c>
      <c r="P23" s="47">
        <f t="shared" si="1"/>
        <v>102.92134831460675</v>
      </c>
      <c r="Q23" s="9"/>
    </row>
    <row r="24" spans="1:17">
      <c r="A24" s="12"/>
      <c r="B24" s="25">
        <v>343.3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442338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442338</v>
      </c>
      <c r="P24" s="47">
        <f t="shared" si="1"/>
        <v>4970.0898876404499</v>
      </c>
      <c r="Q24" s="9"/>
    </row>
    <row r="25" spans="1:17" ht="15.75">
      <c r="A25" s="29" t="s">
        <v>24</v>
      </c>
      <c r="B25" s="30"/>
      <c r="C25" s="31"/>
      <c r="D25" s="32">
        <f t="shared" ref="D25:N25" si="9">SUM(D26:D28)</f>
        <v>34782</v>
      </c>
      <c r="E25" s="32">
        <f t="shared" si="9"/>
        <v>713896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32">
        <f t="shared" si="9"/>
        <v>0</v>
      </c>
      <c r="K25" s="32">
        <f t="shared" si="9"/>
        <v>0</v>
      </c>
      <c r="L25" s="32">
        <f t="shared" si="9"/>
        <v>0</v>
      </c>
      <c r="M25" s="32">
        <f t="shared" si="9"/>
        <v>0</v>
      </c>
      <c r="N25" s="32">
        <f t="shared" si="9"/>
        <v>0</v>
      </c>
      <c r="O25" s="32">
        <f>SUM(D25:N25)</f>
        <v>748678</v>
      </c>
      <c r="P25" s="45">
        <f t="shared" si="1"/>
        <v>8412.1123595505615</v>
      </c>
      <c r="Q25" s="10"/>
    </row>
    <row r="26" spans="1:17">
      <c r="A26" s="13"/>
      <c r="B26" s="39">
        <v>351.5</v>
      </c>
      <c r="C26" s="21" t="s">
        <v>30</v>
      </c>
      <c r="D26" s="46">
        <v>562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10">SUM(D26:N26)</f>
        <v>562</v>
      </c>
      <c r="P26" s="47">
        <f t="shared" si="1"/>
        <v>6.3146067415730336</v>
      </c>
      <c r="Q26" s="9"/>
    </row>
    <row r="27" spans="1:17">
      <c r="A27" s="13"/>
      <c r="B27" s="39">
        <v>355</v>
      </c>
      <c r="C27" s="21" t="s">
        <v>118</v>
      </c>
      <c r="D27" s="46">
        <v>0</v>
      </c>
      <c r="E27" s="46">
        <v>713896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0"/>
        <v>713896</v>
      </c>
      <c r="P27" s="47">
        <f t="shared" si="1"/>
        <v>8021.303370786517</v>
      </c>
      <c r="Q27" s="9"/>
    </row>
    <row r="28" spans="1:17">
      <c r="A28" s="13"/>
      <c r="B28" s="39">
        <v>356</v>
      </c>
      <c r="C28" s="21" t="s">
        <v>81</v>
      </c>
      <c r="D28" s="46">
        <v>34220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0"/>
        <v>34220</v>
      </c>
      <c r="P28" s="47">
        <f t="shared" si="1"/>
        <v>384.49438202247188</v>
      </c>
      <c r="Q28" s="9"/>
    </row>
    <row r="29" spans="1:17" ht="15.75">
      <c r="A29" s="29" t="s">
        <v>3</v>
      </c>
      <c r="B29" s="30"/>
      <c r="C29" s="31"/>
      <c r="D29" s="32">
        <f t="shared" ref="D29:N29" si="11">SUM(D30:D32)</f>
        <v>70988</v>
      </c>
      <c r="E29" s="32">
        <f t="shared" si="11"/>
        <v>1149</v>
      </c>
      <c r="F29" s="32">
        <f t="shared" si="11"/>
        <v>0</v>
      </c>
      <c r="G29" s="32">
        <f t="shared" si="11"/>
        <v>10700</v>
      </c>
      <c r="H29" s="32">
        <f t="shared" si="11"/>
        <v>0</v>
      </c>
      <c r="I29" s="32">
        <f t="shared" si="11"/>
        <v>5940</v>
      </c>
      <c r="J29" s="32">
        <f t="shared" si="11"/>
        <v>0</v>
      </c>
      <c r="K29" s="32">
        <f t="shared" si="11"/>
        <v>0</v>
      </c>
      <c r="L29" s="32">
        <f t="shared" si="11"/>
        <v>0</v>
      </c>
      <c r="M29" s="32">
        <f t="shared" si="11"/>
        <v>0</v>
      </c>
      <c r="N29" s="32">
        <f t="shared" si="11"/>
        <v>0</v>
      </c>
      <c r="O29" s="32">
        <f>SUM(D29:N29)</f>
        <v>88777</v>
      </c>
      <c r="P29" s="45">
        <f t="shared" si="1"/>
        <v>997.49438202247188</v>
      </c>
      <c r="Q29" s="10"/>
    </row>
    <row r="30" spans="1:17">
      <c r="A30" s="12"/>
      <c r="B30" s="25">
        <v>361.1</v>
      </c>
      <c r="C30" s="20" t="s">
        <v>32</v>
      </c>
      <c r="D30" s="46">
        <v>6620</v>
      </c>
      <c r="E30" s="46">
        <v>1149</v>
      </c>
      <c r="F30" s="46">
        <v>0</v>
      </c>
      <c r="G30" s="46">
        <v>10700</v>
      </c>
      <c r="H30" s="46">
        <v>0</v>
      </c>
      <c r="I30" s="46">
        <v>5940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24409</v>
      </c>
      <c r="P30" s="47">
        <f t="shared" si="1"/>
        <v>274.25842696629212</v>
      </c>
      <c r="Q30" s="9"/>
    </row>
    <row r="31" spans="1:17">
      <c r="A31" s="12"/>
      <c r="B31" s="25">
        <v>364</v>
      </c>
      <c r="C31" s="20" t="s">
        <v>119</v>
      </c>
      <c r="D31" s="46">
        <v>39125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12">SUM(D31:N31)</f>
        <v>39125</v>
      </c>
      <c r="P31" s="47">
        <f t="shared" si="1"/>
        <v>439.60674157303373</v>
      </c>
      <c r="Q31" s="9"/>
    </row>
    <row r="32" spans="1:17">
      <c r="A32" s="12"/>
      <c r="B32" s="25">
        <v>369.9</v>
      </c>
      <c r="C32" s="20" t="s">
        <v>33</v>
      </c>
      <c r="D32" s="46">
        <v>25243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2"/>
        <v>25243</v>
      </c>
      <c r="P32" s="47">
        <f t="shared" si="1"/>
        <v>283.62921348314609</v>
      </c>
      <c r="Q32" s="9"/>
    </row>
    <row r="33" spans="1:120" ht="15.75">
      <c r="A33" s="29" t="s">
        <v>44</v>
      </c>
      <c r="B33" s="30"/>
      <c r="C33" s="31"/>
      <c r="D33" s="32">
        <f t="shared" ref="D33:N33" si="13">SUM(D34:D36)</f>
        <v>3957974</v>
      </c>
      <c r="E33" s="32">
        <f t="shared" si="13"/>
        <v>0</v>
      </c>
      <c r="F33" s="32">
        <f t="shared" si="13"/>
        <v>0</v>
      </c>
      <c r="G33" s="32">
        <f t="shared" si="13"/>
        <v>18923757</v>
      </c>
      <c r="H33" s="32">
        <f t="shared" si="13"/>
        <v>0</v>
      </c>
      <c r="I33" s="32">
        <f t="shared" si="13"/>
        <v>0</v>
      </c>
      <c r="J33" s="32">
        <f t="shared" si="13"/>
        <v>0</v>
      </c>
      <c r="K33" s="32">
        <f t="shared" si="13"/>
        <v>0</v>
      </c>
      <c r="L33" s="32">
        <f t="shared" si="13"/>
        <v>0</v>
      </c>
      <c r="M33" s="32">
        <f t="shared" si="13"/>
        <v>0</v>
      </c>
      <c r="N33" s="32">
        <f t="shared" si="13"/>
        <v>0</v>
      </c>
      <c r="O33" s="32">
        <f t="shared" si="12"/>
        <v>22881731</v>
      </c>
      <c r="P33" s="45">
        <f t="shared" si="1"/>
        <v>257098.10112359549</v>
      </c>
      <c r="Q33" s="9"/>
    </row>
    <row r="34" spans="1:120">
      <c r="A34" s="12"/>
      <c r="B34" s="25">
        <v>381</v>
      </c>
      <c r="C34" s="20" t="s">
        <v>45</v>
      </c>
      <c r="D34" s="46">
        <v>3095055</v>
      </c>
      <c r="E34" s="46">
        <v>0</v>
      </c>
      <c r="F34" s="46">
        <v>0</v>
      </c>
      <c r="G34" s="46">
        <v>213757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3308812</v>
      </c>
      <c r="P34" s="47">
        <f t="shared" si="1"/>
        <v>37177.662921348317</v>
      </c>
      <c r="Q34" s="9"/>
    </row>
    <row r="35" spans="1:120">
      <c r="A35" s="12"/>
      <c r="B35" s="25">
        <v>384</v>
      </c>
      <c r="C35" s="20" t="s">
        <v>78</v>
      </c>
      <c r="D35" s="46">
        <v>592500</v>
      </c>
      <c r="E35" s="46">
        <v>0</v>
      </c>
      <c r="F35" s="46">
        <v>0</v>
      </c>
      <c r="G35" s="46">
        <v>18710000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19302500</v>
      </c>
      <c r="P35" s="47">
        <f t="shared" si="1"/>
        <v>216882.02247191011</v>
      </c>
      <c r="Q35" s="9"/>
    </row>
    <row r="36" spans="1:120" ht="15.75" thickBot="1">
      <c r="A36" s="12"/>
      <c r="B36" s="25">
        <v>385</v>
      </c>
      <c r="C36" s="20" t="s">
        <v>120</v>
      </c>
      <c r="D36" s="46">
        <v>270419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270419</v>
      </c>
      <c r="P36" s="47">
        <f t="shared" si="1"/>
        <v>3038.4157303370785</v>
      </c>
      <c r="Q36" s="9"/>
    </row>
    <row r="37" spans="1:120" ht="16.5" thickBot="1">
      <c r="A37" s="14" t="s">
        <v>28</v>
      </c>
      <c r="B37" s="23"/>
      <c r="C37" s="22"/>
      <c r="D37" s="15">
        <f t="shared" ref="D37:N37" si="14">SUM(D5,D11,D15,D21,D25,D29,D33)</f>
        <v>8732079</v>
      </c>
      <c r="E37" s="15">
        <f t="shared" si="14"/>
        <v>1896675</v>
      </c>
      <c r="F37" s="15">
        <f t="shared" si="14"/>
        <v>0</v>
      </c>
      <c r="G37" s="15">
        <f t="shared" si="14"/>
        <v>18934457</v>
      </c>
      <c r="H37" s="15">
        <f t="shared" si="14"/>
        <v>0</v>
      </c>
      <c r="I37" s="15">
        <f t="shared" si="14"/>
        <v>630122</v>
      </c>
      <c r="J37" s="15">
        <f t="shared" si="14"/>
        <v>0</v>
      </c>
      <c r="K37" s="15">
        <f t="shared" si="14"/>
        <v>0</v>
      </c>
      <c r="L37" s="15">
        <f t="shared" si="14"/>
        <v>0</v>
      </c>
      <c r="M37" s="15">
        <f t="shared" si="14"/>
        <v>0</v>
      </c>
      <c r="N37" s="15">
        <f t="shared" si="14"/>
        <v>0</v>
      </c>
      <c r="O37" s="15">
        <f>SUM(D37:N37)</f>
        <v>30193333</v>
      </c>
      <c r="P37" s="38">
        <f t="shared" si="1"/>
        <v>339250.93258426967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118" t="s">
        <v>121</v>
      </c>
      <c r="N39" s="118"/>
      <c r="O39" s="118"/>
      <c r="P39" s="43">
        <v>89</v>
      </c>
    </row>
    <row r="40" spans="1:120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  <row r="41" spans="1:120" ht="15.75" customHeight="1" thickBot="1">
      <c r="A41" s="120" t="s">
        <v>47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100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101</v>
      </c>
      <c r="N4" s="35" t="s">
        <v>9</v>
      </c>
      <c r="O4" s="35" t="s">
        <v>102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103</v>
      </c>
      <c r="B5" s="26"/>
      <c r="C5" s="26"/>
      <c r="D5" s="27">
        <f t="shared" ref="D5:N5" si="0">SUM(D6:D9)</f>
        <v>4158438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2" si="1">SUM(D5:N5)</f>
        <v>4158438</v>
      </c>
      <c r="P5" s="33">
        <f t="shared" ref="P5:P32" si="2">(O5/P$34)</f>
        <v>49505.214285714283</v>
      </c>
      <c r="Q5" s="6"/>
    </row>
    <row r="6" spans="1:134">
      <c r="A6" s="12"/>
      <c r="B6" s="25">
        <v>311</v>
      </c>
      <c r="C6" s="20" t="s">
        <v>2</v>
      </c>
      <c r="D6" s="46">
        <v>4150204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4150204</v>
      </c>
      <c r="P6" s="47">
        <f t="shared" si="2"/>
        <v>49407.190476190473</v>
      </c>
      <c r="Q6" s="9"/>
    </row>
    <row r="7" spans="1:134">
      <c r="A7" s="12"/>
      <c r="B7" s="25">
        <v>312.41000000000003</v>
      </c>
      <c r="C7" s="20" t="s">
        <v>104</v>
      </c>
      <c r="D7" s="46">
        <v>4267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4267</v>
      </c>
      <c r="P7" s="47">
        <f t="shared" si="2"/>
        <v>50.797619047619051</v>
      </c>
      <c r="Q7" s="9"/>
    </row>
    <row r="8" spans="1:134">
      <c r="A8" s="12"/>
      <c r="B8" s="25">
        <v>312.43</v>
      </c>
      <c r="C8" s="20" t="s">
        <v>105</v>
      </c>
      <c r="D8" s="46">
        <v>1574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1574</v>
      </c>
      <c r="P8" s="47">
        <f t="shared" si="2"/>
        <v>18.738095238095237</v>
      </c>
      <c r="Q8" s="9"/>
    </row>
    <row r="9" spans="1:134">
      <c r="A9" s="12"/>
      <c r="B9" s="25">
        <v>315.10000000000002</v>
      </c>
      <c r="C9" s="20" t="s">
        <v>106</v>
      </c>
      <c r="D9" s="46">
        <v>2393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2393</v>
      </c>
      <c r="P9" s="47">
        <f t="shared" si="2"/>
        <v>28.488095238095237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SUM(D11:D12)</f>
        <v>49290</v>
      </c>
      <c r="E10" s="32">
        <f t="shared" si="3"/>
        <v>307162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356452</v>
      </c>
      <c r="P10" s="45">
        <f t="shared" si="2"/>
        <v>4243.4761904761908</v>
      </c>
      <c r="Q10" s="10"/>
    </row>
    <row r="11" spans="1:134">
      <c r="A11" s="12"/>
      <c r="B11" s="25">
        <v>322</v>
      </c>
      <c r="C11" s="20" t="s">
        <v>107</v>
      </c>
      <c r="D11" s="46">
        <v>0</v>
      </c>
      <c r="E11" s="46">
        <v>307162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307162</v>
      </c>
      <c r="P11" s="47">
        <f t="shared" si="2"/>
        <v>3656.6904761904761</v>
      </c>
      <c r="Q11" s="9"/>
    </row>
    <row r="12" spans="1:134">
      <c r="A12" s="12"/>
      <c r="B12" s="25">
        <v>323.10000000000002</v>
      </c>
      <c r="C12" s="20" t="s">
        <v>14</v>
      </c>
      <c r="D12" s="46">
        <v>49290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49290</v>
      </c>
      <c r="P12" s="47">
        <f t="shared" si="2"/>
        <v>586.78571428571433</v>
      </c>
      <c r="Q12" s="9"/>
    </row>
    <row r="13" spans="1:134" ht="15.75">
      <c r="A13" s="29" t="s">
        <v>108</v>
      </c>
      <c r="B13" s="30"/>
      <c r="C13" s="31"/>
      <c r="D13" s="32">
        <f t="shared" ref="D13:N13" si="4">SUM(D14:D18)</f>
        <v>48040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48040</v>
      </c>
      <c r="P13" s="45">
        <f t="shared" si="2"/>
        <v>571.90476190476193</v>
      </c>
      <c r="Q13" s="10"/>
    </row>
    <row r="14" spans="1:134">
      <c r="A14" s="12"/>
      <c r="B14" s="25">
        <v>331.51</v>
      </c>
      <c r="C14" s="20" t="s">
        <v>109</v>
      </c>
      <c r="D14" s="46">
        <v>24056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24056</v>
      </c>
      <c r="P14" s="47">
        <f t="shared" si="2"/>
        <v>286.38095238095241</v>
      </c>
      <c r="Q14" s="9"/>
    </row>
    <row r="15" spans="1:134">
      <c r="A15" s="12"/>
      <c r="B15" s="25">
        <v>334.2</v>
      </c>
      <c r="C15" s="20" t="s">
        <v>97</v>
      </c>
      <c r="D15" s="46">
        <v>20524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20524</v>
      </c>
      <c r="P15" s="47">
        <f t="shared" si="2"/>
        <v>244.33333333333334</v>
      </c>
      <c r="Q15" s="9"/>
    </row>
    <row r="16" spans="1:134">
      <c r="A16" s="12"/>
      <c r="B16" s="25">
        <v>335.125</v>
      </c>
      <c r="C16" s="20" t="s">
        <v>110</v>
      </c>
      <c r="D16" s="46">
        <v>2224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2224</v>
      </c>
      <c r="P16" s="47">
        <f t="shared" si="2"/>
        <v>26.476190476190474</v>
      </c>
      <c r="Q16" s="9"/>
    </row>
    <row r="17" spans="1:120">
      <c r="A17" s="12"/>
      <c r="B17" s="25">
        <v>335.18</v>
      </c>
      <c r="C17" s="20" t="s">
        <v>111</v>
      </c>
      <c r="D17" s="46">
        <v>139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139</v>
      </c>
      <c r="P17" s="47">
        <f t="shared" si="2"/>
        <v>1.6547619047619047</v>
      </c>
      <c r="Q17" s="9"/>
    </row>
    <row r="18" spans="1:120">
      <c r="A18" s="12"/>
      <c r="B18" s="25">
        <v>335.45</v>
      </c>
      <c r="C18" s="20" t="s">
        <v>112</v>
      </c>
      <c r="D18" s="46">
        <v>1097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1097</v>
      </c>
      <c r="P18" s="47">
        <f t="shared" si="2"/>
        <v>13.05952380952381</v>
      </c>
      <c r="Q18" s="9"/>
    </row>
    <row r="19" spans="1:120" ht="15.75">
      <c r="A19" s="29" t="s">
        <v>23</v>
      </c>
      <c r="B19" s="30"/>
      <c r="C19" s="31"/>
      <c r="D19" s="32">
        <f t="shared" ref="D19:N19" si="5">SUM(D20:D22)</f>
        <v>7127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746381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1"/>
        <v>753508</v>
      </c>
      <c r="P19" s="45">
        <f t="shared" si="2"/>
        <v>8970.3333333333339</v>
      </c>
      <c r="Q19" s="10"/>
    </row>
    <row r="20" spans="1:120">
      <c r="A20" s="12"/>
      <c r="B20" s="25">
        <v>342.1</v>
      </c>
      <c r="C20" s="20" t="s">
        <v>50</v>
      </c>
      <c r="D20" s="46">
        <v>7127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7127</v>
      </c>
      <c r="P20" s="47">
        <f t="shared" si="2"/>
        <v>84.845238095238102</v>
      </c>
      <c r="Q20" s="9"/>
    </row>
    <row r="21" spans="1:120">
      <c r="A21" s="12"/>
      <c r="B21" s="25">
        <v>343.3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560264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560264</v>
      </c>
      <c r="P21" s="47">
        <f t="shared" si="2"/>
        <v>6669.8095238095239</v>
      </c>
      <c r="Q21" s="9"/>
    </row>
    <row r="22" spans="1:120">
      <c r="A22" s="12"/>
      <c r="B22" s="25">
        <v>344.9</v>
      </c>
      <c r="C22" s="20" t="s">
        <v>98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186117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186117</v>
      </c>
      <c r="P22" s="47">
        <f t="shared" si="2"/>
        <v>2215.6785714285716</v>
      </c>
      <c r="Q22" s="9"/>
    </row>
    <row r="23" spans="1:120" ht="15.75">
      <c r="A23" s="29" t="s">
        <v>24</v>
      </c>
      <c r="B23" s="30"/>
      <c r="C23" s="31"/>
      <c r="D23" s="32">
        <f t="shared" ref="D23:N23" si="6">SUM(D24:D25)</f>
        <v>83590</v>
      </c>
      <c r="E23" s="32">
        <f t="shared" si="6"/>
        <v>177530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1"/>
        <v>261120</v>
      </c>
      <c r="P23" s="45">
        <f t="shared" si="2"/>
        <v>3108.5714285714284</v>
      </c>
      <c r="Q23" s="10"/>
    </row>
    <row r="24" spans="1:120">
      <c r="A24" s="13"/>
      <c r="B24" s="39">
        <v>351.5</v>
      </c>
      <c r="C24" s="21" t="s">
        <v>30</v>
      </c>
      <c r="D24" s="46">
        <v>4553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4553</v>
      </c>
      <c r="P24" s="47">
        <f t="shared" si="2"/>
        <v>54.202380952380949</v>
      </c>
      <c r="Q24" s="9"/>
    </row>
    <row r="25" spans="1:120">
      <c r="A25" s="13"/>
      <c r="B25" s="39">
        <v>356</v>
      </c>
      <c r="C25" s="21" t="s">
        <v>81</v>
      </c>
      <c r="D25" s="46">
        <v>79037</v>
      </c>
      <c r="E25" s="46">
        <v>177530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256567</v>
      </c>
      <c r="P25" s="47">
        <f t="shared" si="2"/>
        <v>3054.3690476190477</v>
      </c>
      <c r="Q25" s="9"/>
    </row>
    <row r="26" spans="1:120" ht="15.75">
      <c r="A26" s="29" t="s">
        <v>3</v>
      </c>
      <c r="B26" s="30"/>
      <c r="C26" s="31"/>
      <c r="D26" s="32">
        <f t="shared" ref="D26:N26" si="7">SUM(D27:D28)</f>
        <v>53543</v>
      </c>
      <c r="E26" s="32">
        <f t="shared" si="7"/>
        <v>786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9222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 t="shared" si="1"/>
        <v>63551</v>
      </c>
      <c r="P26" s="45">
        <f t="shared" si="2"/>
        <v>756.55952380952385</v>
      </c>
      <c r="Q26" s="10"/>
    </row>
    <row r="27" spans="1:120">
      <c r="A27" s="12"/>
      <c r="B27" s="25">
        <v>361.1</v>
      </c>
      <c r="C27" s="20" t="s">
        <v>32</v>
      </c>
      <c r="D27" s="46">
        <v>9223</v>
      </c>
      <c r="E27" s="46">
        <v>786</v>
      </c>
      <c r="F27" s="46">
        <v>0</v>
      </c>
      <c r="G27" s="46">
        <v>0</v>
      </c>
      <c r="H27" s="46">
        <v>0</v>
      </c>
      <c r="I27" s="46">
        <v>9222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19231</v>
      </c>
      <c r="P27" s="47">
        <f t="shared" si="2"/>
        <v>228.9404761904762</v>
      </c>
      <c r="Q27" s="9"/>
    </row>
    <row r="28" spans="1:120">
      <c r="A28" s="12"/>
      <c r="B28" s="25">
        <v>369.9</v>
      </c>
      <c r="C28" s="20" t="s">
        <v>33</v>
      </c>
      <c r="D28" s="46">
        <v>44320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44320</v>
      </c>
      <c r="P28" s="47">
        <f t="shared" si="2"/>
        <v>527.61904761904759</v>
      </c>
      <c r="Q28" s="9"/>
    </row>
    <row r="29" spans="1:120" ht="15.75">
      <c r="A29" s="29" t="s">
        <v>44</v>
      </c>
      <c r="B29" s="30"/>
      <c r="C29" s="31"/>
      <c r="D29" s="32">
        <f t="shared" ref="D29:N29" si="8">SUM(D30:D31)</f>
        <v>1105000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1"/>
        <v>1105000</v>
      </c>
      <c r="P29" s="45">
        <f t="shared" si="2"/>
        <v>13154.761904761905</v>
      </c>
      <c r="Q29" s="9"/>
    </row>
    <row r="30" spans="1:120">
      <c r="A30" s="12"/>
      <c r="B30" s="25">
        <v>381</v>
      </c>
      <c r="C30" s="20" t="s">
        <v>45</v>
      </c>
      <c r="D30" s="46">
        <v>85000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85000</v>
      </c>
      <c r="P30" s="47">
        <f t="shared" si="2"/>
        <v>1011.9047619047619</v>
      </c>
      <c r="Q30" s="9"/>
    </row>
    <row r="31" spans="1:120" ht="15.75" thickBot="1">
      <c r="A31" s="12"/>
      <c r="B31" s="25">
        <v>384</v>
      </c>
      <c r="C31" s="20" t="s">
        <v>78</v>
      </c>
      <c r="D31" s="46">
        <v>1020000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1020000</v>
      </c>
      <c r="P31" s="47">
        <f t="shared" si="2"/>
        <v>12142.857142857143</v>
      </c>
      <c r="Q31" s="9"/>
    </row>
    <row r="32" spans="1:120" ht="16.5" thickBot="1">
      <c r="A32" s="14" t="s">
        <v>28</v>
      </c>
      <c r="B32" s="23"/>
      <c r="C32" s="22"/>
      <c r="D32" s="15">
        <f t="shared" ref="D32:N32" si="9">SUM(D5,D10,D13,D19,D23,D26,D29)</f>
        <v>5505028</v>
      </c>
      <c r="E32" s="15">
        <f t="shared" si="9"/>
        <v>485478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755603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15">
        <f t="shared" si="1"/>
        <v>6746109</v>
      </c>
      <c r="P32" s="38">
        <f t="shared" si="2"/>
        <v>80310.821428571435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118" t="s">
        <v>99</v>
      </c>
      <c r="N34" s="118"/>
      <c r="O34" s="118"/>
      <c r="P34" s="43">
        <v>84</v>
      </c>
    </row>
    <row r="35" spans="1:16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customHeight="1" thickBot="1">
      <c r="A36" s="120" t="s">
        <v>47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3982143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3982143</v>
      </c>
      <c r="O5" s="33">
        <f t="shared" ref="O5:O31" si="2">(N5/O$33)</f>
        <v>45771.758620689652</v>
      </c>
      <c r="P5" s="6"/>
    </row>
    <row r="6" spans="1:133">
      <c r="A6" s="12"/>
      <c r="B6" s="25">
        <v>311</v>
      </c>
      <c r="C6" s="20" t="s">
        <v>2</v>
      </c>
      <c r="D6" s="46">
        <v>3974612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3974612</v>
      </c>
      <c r="O6" s="47">
        <f t="shared" si="2"/>
        <v>45685.19540229885</v>
      </c>
      <c r="P6" s="9"/>
    </row>
    <row r="7" spans="1:133">
      <c r="A7" s="12"/>
      <c r="B7" s="25">
        <v>312.41000000000003</v>
      </c>
      <c r="C7" s="20" t="s">
        <v>91</v>
      </c>
      <c r="D7" s="46">
        <v>4125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4125</v>
      </c>
      <c r="O7" s="47">
        <f t="shared" si="2"/>
        <v>47.413793103448278</v>
      </c>
      <c r="P7" s="9"/>
    </row>
    <row r="8" spans="1:133">
      <c r="A8" s="12"/>
      <c r="B8" s="25">
        <v>312.42</v>
      </c>
      <c r="C8" s="20" t="s">
        <v>92</v>
      </c>
      <c r="D8" s="46">
        <v>1516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1516</v>
      </c>
      <c r="O8" s="47">
        <f t="shared" si="2"/>
        <v>17.425287356321839</v>
      </c>
      <c r="P8" s="9"/>
    </row>
    <row r="9" spans="1:133">
      <c r="A9" s="12"/>
      <c r="B9" s="25">
        <v>315</v>
      </c>
      <c r="C9" s="20" t="s">
        <v>66</v>
      </c>
      <c r="D9" s="46">
        <v>1890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1890</v>
      </c>
      <c r="O9" s="47">
        <f t="shared" si="2"/>
        <v>21.724137931034484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111971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111971</v>
      </c>
      <c r="O10" s="45">
        <f t="shared" si="2"/>
        <v>1287.0229885057472</v>
      </c>
      <c r="P10" s="10"/>
    </row>
    <row r="11" spans="1:133">
      <c r="A11" s="12"/>
      <c r="B11" s="25">
        <v>322</v>
      </c>
      <c r="C11" s="20" t="s">
        <v>0</v>
      </c>
      <c r="D11" s="46">
        <v>55576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55576</v>
      </c>
      <c r="O11" s="47">
        <f t="shared" si="2"/>
        <v>638.80459770114942</v>
      </c>
      <c r="P11" s="9"/>
    </row>
    <row r="12" spans="1:133">
      <c r="A12" s="12"/>
      <c r="B12" s="25">
        <v>323.10000000000002</v>
      </c>
      <c r="C12" s="20" t="s">
        <v>14</v>
      </c>
      <c r="D12" s="46">
        <v>56395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56395</v>
      </c>
      <c r="O12" s="47">
        <f t="shared" si="2"/>
        <v>648.21839080459768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14574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14574</v>
      </c>
      <c r="O13" s="45">
        <f t="shared" si="2"/>
        <v>167.51724137931035</v>
      </c>
      <c r="P13" s="10"/>
    </row>
    <row r="14" spans="1:133">
      <c r="A14" s="12"/>
      <c r="B14" s="25">
        <v>335.12</v>
      </c>
      <c r="C14" s="20" t="s">
        <v>67</v>
      </c>
      <c r="D14" s="46">
        <v>11691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11691</v>
      </c>
      <c r="O14" s="47">
        <f t="shared" si="2"/>
        <v>134.37931034482759</v>
      </c>
      <c r="P14" s="9"/>
    </row>
    <row r="15" spans="1:133">
      <c r="A15" s="12"/>
      <c r="B15" s="25">
        <v>335.14</v>
      </c>
      <c r="C15" s="20" t="s">
        <v>68</v>
      </c>
      <c r="D15" s="46">
        <v>2027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2027</v>
      </c>
      <c r="O15" s="47">
        <f t="shared" si="2"/>
        <v>23.298850574712645</v>
      </c>
      <c r="P15" s="9"/>
    </row>
    <row r="16" spans="1:133">
      <c r="A16" s="12"/>
      <c r="B16" s="25">
        <v>335.18</v>
      </c>
      <c r="C16" s="20" t="s">
        <v>70</v>
      </c>
      <c r="D16" s="46">
        <v>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</v>
      </c>
      <c r="O16" s="47">
        <f t="shared" si="2"/>
        <v>1.6091954022988506</v>
      </c>
      <c r="P16" s="9"/>
    </row>
    <row r="17" spans="1:119">
      <c r="A17" s="12"/>
      <c r="B17" s="25">
        <v>335.49</v>
      </c>
      <c r="C17" s="20" t="s">
        <v>93</v>
      </c>
      <c r="D17" s="46">
        <v>716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716</v>
      </c>
      <c r="O17" s="47">
        <f t="shared" si="2"/>
        <v>8.2298850574712645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SUM(D19:D21)</f>
        <v>5742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753960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759702</v>
      </c>
      <c r="O18" s="45">
        <f t="shared" si="2"/>
        <v>8732.2068965517246</v>
      </c>
      <c r="P18" s="10"/>
    </row>
    <row r="19" spans="1:119">
      <c r="A19" s="12"/>
      <c r="B19" s="25">
        <v>342.1</v>
      </c>
      <c r="C19" s="20" t="s">
        <v>50</v>
      </c>
      <c r="D19" s="46">
        <v>5742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5742</v>
      </c>
      <c r="O19" s="47">
        <f t="shared" si="2"/>
        <v>66</v>
      </c>
      <c r="P19" s="9"/>
    </row>
    <row r="20" spans="1:119">
      <c r="A20" s="12"/>
      <c r="B20" s="25">
        <v>343.3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572051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572051</v>
      </c>
      <c r="O20" s="47">
        <f t="shared" si="2"/>
        <v>6575.2988505747126</v>
      </c>
      <c r="P20" s="9"/>
    </row>
    <row r="21" spans="1:119">
      <c r="A21" s="12"/>
      <c r="B21" s="25">
        <v>343.9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181909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181909</v>
      </c>
      <c r="O21" s="47">
        <f t="shared" si="2"/>
        <v>2090.9080459770116</v>
      </c>
      <c r="P21" s="9"/>
    </row>
    <row r="22" spans="1:119" ht="15.75">
      <c r="A22" s="29" t="s">
        <v>24</v>
      </c>
      <c r="B22" s="30"/>
      <c r="C22" s="31"/>
      <c r="D22" s="32">
        <f t="shared" ref="D22:M22" si="6">SUM(D23:D24)</f>
        <v>165654</v>
      </c>
      <c r="E22" s="32">
        <f t="shared" si="6"/>
        <v>184915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350569</v>
      </c>
      <c r="O22" s="45">
        <f t="shared" si="2"/>
        <v>4029.5287356321837</v>
      </c>
      <c r="P22" s="10"/>
    </row>
    <row r="23" spans="1:119">
      <c r="A23" s="13"/>
      <c r="B23" s="39">
        <v>351.5</v>
      </c>
      <c r="C23" s="21" t="s">
        <v>30</v>
      </c>
      <c r="D23" s="46">
        <v>486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486</v>
      </c>
      <c r="O23" s="47">
        <f t="shared" si="2"/>
        <v>5.5862068965517242</v>
      </c>
      <c r="P23" s="9"/>
    </row>
    <row r="24" spans="1:119">
      <c r="A24" s="13"/>
      <c r="B24" s="39">
        <v>356</v>
      </c>
      <c r="C24" s="21" t="s">
        <v>81</v>
      </c>
      <c r="D24" s="46">
        <v>165168</v>
      </c>
      <c r="E24" s="46">
        <v>184915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350083</v>
      </c>
      <c r="O24" s="47">
        <f t="shared" si="2"/>
        <v>4023.9425287356321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SUM(D26:D28)</f>
        <v>478815</v>
      </c>
      <c r="E25" s="32">
        <f t="shared" si="7"/>
        <v>340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10943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490098</v>
      </c>
      <c r="O25" s="45">
        <f t="shared" si="2"/>
        <v>5633.3103448275861</v>
      </c>
      <c r="P25" s="10"/>
    </row>
    <row r="26" spans="1:119">
      <c r="A26" s="12"/>
      <c r="B26" s="25">
        <v>361.1</v>
      </c>
      <c r="C26" s="20" t="s">
        <v>32</v>
      </c>
      <c r="D26" s="46">
        <v>10716</v>
      </c>
      <c r="E26" s="46">
        <v>340</v>
      </c>
      <c r="F26" s="46">
        <v>0</v>
      </c>
      <c r="G26" s="46">
        <v>0</v>
      </c>
      <c r="H26" s="46">
        <v>0</v>
      </c>
      <c r="I26" s="46">
        <v>10943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21999</v>
      </c>
      <c r="O26" s="47">
        <f t="shared" si="2"/>
        <v>252.86206896551724</v>
      </c>
      <c r="P26" s="9"/>
    </row>
    <row r="27" spans="1:119">
      <c r="A27" s="12"/>
      <c r="B27" s="25">
        <v>369.3</v>
      </c>
      <c r="C27" s="20" t="s">
        <v>94</v>
      </c>
      <c r="D27" s="46">
        <v>465000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465000</v>
      </c>
      <c r="O27" s="47">
        <f t="shared" si="2"/>
        <v>5344.8275862068967</v>
      </c>
      <c r="P27" s="9"/>
    </row>
    <row r="28" spans="1:119">
      <c r="A28" s="12"/>
      <c r="B28" s="25">
        <v>369.9</v>
      </c>
      <c r="C28" s="20" t="s">
        <v>33</v>
      </c>
      <c r="D28" s="46">
        <v>3099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3099</v>
      </c>
      <c r="O28" s="47">
        <f t="shared" si="2"/>
        <v>35.620689655172413</v>
      </c>
      <c r="P28" s="9"/>
    </row>
    <row r="29" spans="1:119" ht="15.75">
      <c r="A29" s="29" t="s">
        <v>44</v>
      </c>
      <c r="B29" s="30"/>
      <c r="C29" s="31"/>
      <c r="D29" s="32">
        <f t="shared" ref="D29:M29" si="8">SUM(D30:D30)</f>
        <v>85000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1"/>
        <v>85000</v>
      </c>
      <c r="O29" s="45">
        <f t="shared" si="2"/>
        <v>977.0114942528736</v>
      </c>
      <c r="P29" s="9"/>
    </row>
    <row r="30" spans="1:119" ht="15.75" thickBot="1">
      <c r="A30" s="12"/>
      <c r="B30" s="25">
        <v>381</v>
      </c>
      <c r="C30" s="20" t="s">
        <v>45</v>
      </c>
      <c r="D30" s="46">
        <v>85000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85000</v>
      </c>
      <c r="O30" s="47">
        <f t="shared" si="2"/>
        <v>977.0114942528736</v>
      </c>
      <c r="P30" s="9"/>
    </row>
    <row r="31" spans="1:119" ht="16.5" thickBot="1">
      <c r="A31" s="14" t="s">
        <v>28</v>
      </c>
      <c r="B31" s="23"/>
      <c r="C31" s="22"/>
      <c r="D31" s="15">
        <f t="shared" ref="D31:M31" si="9">SUM(D5,D10,D13,D18,D22,D25,D29)</f>
        <v>4843899</v>
      </c>
      <c r="E31" s="15">
        <f t="shared" si="9"/>
        <v>185255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764903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5794057</v>
      </c>
      <c r="O31" s="38">
        <f t="shared" si="2"/>
        <v>66598.356321839077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95</v>
      </c>
      <c r="M33" s="118"/>
      <c r="N33" s="118"/>
      <c r="O33" s="43">
        <v>87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47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3800359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3800359</v>
      </c>
      <c r="O5" s="33">
        <f t="shared" ref="O5:O28" si="2">(N5/O$30)</f>
        <v>43682.287356321838</v>
      </c>
      <c r="P5" s="6"/>
    </row>
    <row r="6" spans="1:133">
      <c r="A6" s="12"/>
      <c r="B6" s="25">
        <v>311</v>
      </c>
      <c r="C6" s="20" t="s">
        <v>2</v>
      </c>
      <c r="D6" s="46">
        <v>3790995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3790995</v>
      </c>
      <c r="O6" s="47">
        <f t="shared" si="2"/>
        <v>43574.65517241379</v>
      </c>
      <c r="P6" s="9"/>
    </row>
    <row r="7" spans="1:133">
      <c r="A7" s="12"/>
      <c r="B7" s="25">
        <v>312.10000000000002</v>
      </c>
      <c r="C7" s="20" t="s">
        <v>10</v>
      </c>
      <c r="D7" s="46">
        <v>7744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7744</v>
      </c>
      <c r="O7" s="47">
        <f t="shared" si="2"/>
        <v>89.011494252873561</v>
      </c>
      <c r="P7" s="9"/>
    </row>
    <row r="8" spans="1:133">
      <c r="A8" s="12"/>
      <c r="B8" s="25">
        <v>315</v>
      </c>
      <c r="C8" s="20" t="s">
        <v>66</v>
      </c>
      <c r="D8" s="46">
        <v>1620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1620</v>
      </c>
      <c r="O8" s="47">
        <f t="shared" si="2"/>
        <v>18.620689655172413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116292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116292</v>
      </c>
      <c r="O9" s="45">
        <f t="shared" si="2"/>
        <v>1336.6896551724137</v>
      </c>
      <c r="P9" s="10"/>
    </row>
    <row r="10" spans="1:133">
      <c r="A10" s="12"/>
      <c r="B10" s="25">
        <v>322</v>
      </c>
      <c r="C10" s="20" t="s">
        <v>0</v>
      </c>
      <c r="D10" s="46">
        <v>67357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67357</v>
      </c>
      <c r="O10" s="47">
        <f t="shared" si="2"/>
        <v>774.21839080459768</v>
      </c>
      <c r="P10" s="9"/>
    </row>
    <row r="11" spans="1:133">
      <c r="A11" s="12"/>
      <c r="B11" s="25">
        <v>323.10000000000002</v>
      </c>
      <c r="C11" s="20" t="s">
        <v>14</v>
      </c>
      <c r="D11" s="46">
        <v>48935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48935</v>
      </c>
      <c r="O11" s="47">
        <f t="shared" si="2"/>
        <v>562.47126436781605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SUM(D13:D15)</f>
        <v>108543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108543</v>
      </c>
      <c r="O12" s="45">
        <f t="shared" si="2"/>
        <v>1247.6206896551723</v>
      </c>
      <c r="P12" s="10"/>
    </row>
    <row r="13" spans="1:133">
      <c r="A13" s="12"/>
      <c r="B13" s="25">
        <v>335.12</v>
      </c>
      <c r="C13" s="20" t="s">
        <v>67</v>
      </c>
      <c r="D13" s="46">
        <v>105878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105878</v>
      </c>
      <c r="O13" s="47">
        <f t="shared" si="2"/>
        <v>1216.9885057471265</v>
      </c>
      <c r="P13" s="9"/>
    </row>
    <row r="14" spans="1:133">
      <c r="A14" s="12"/>
      <c r="B14" s="25">
        <v>335.14</v>
      </c>
      <c r="C14" s="20" t="s">
        <v>68</v>
      </c>
      <c r="D14" s="46">
        <v>2153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2153</v>
      </c>
      <c r="O14" s="47">
        <f t="shared" si="2"/>
        <v>24.74712643678161</v>
      </c>
      <c r="P14" s="9"/>
    </row>
    <row r="15" spans="1:133">
      <c r="A15" s="12"/>
      <c r="B15" s="25">
        <v>335.18</v>
      </c>
      <c r="C15" s="20" t="s">
        <v>70</v>
      </c>
      <c r="D15" s="46">
        <v>512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512</v>
      </c>
      <c r="O15" s="47">
        <f t="shared" si="2"/>
        <v>5.8850574712643677</v>
      </c>
      <c r="P15" s="9"/>
    </row>
    <row r="16" spans="1:133" ht="15.75">
      <c r="A16" s="29" t="s">
        <v>23</v>
      </c>
      <c r="B16" s="30"/>
      <c r="C16" s="31"/>
      <c r="D16" s="32">
        <f t="shared" ref="D16:M16" si="5">SUM(D17:D19)</f>
        <v>5643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681980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687623</v>
      </c>
      <c r="O16" s="45">
        <f t="shared" si="2"/>
        <v>7903.7126436781609</v>
      </c>
      <c r="P16" s="10"/>
    </row>
    <row r="17" spans="1:119">
      <c r="A17" s="12"/>
      <c r="B17" s="25">
        <v>342.1</v>
      </c>
      <c r="C17" s="20" t="s">
        <v>50</v>
      </c>
      <c r="D17" s="46">
        <v>5643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5643</v>
      </c>
      <c r="O17" s="47">
        <f t="shared" si="2"/>
        <v>64.862068965517238</v>
      </c>
      <c r="P17" s="9"/>
    </row>
    <row r="18" spans="1:119">
      <c r="A18" s="12"/>
      <c r="B18" s="25">
        <v>343.3</v>
      </c>
      <c r="C18" s="20" t="s">
        <v>26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501709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501709</v>
      </c>
      <c r="O18" s="47">
        <f t="shared" si="2"/>
        <v>5766.7701149425284</v>
      </c>
      <c r="P18" s="9"/>
    </row>
    <row r="19" spans="1:119">
      <c r="A19" s="12"/>
      <c r="B19" s="25">
        <v>343.9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180271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180271</v>
      </c>
      <c r="O19" s="47">
        <f t="shared" si="2"/>
        <v>2072.0804597701149</v>
      </c>
      <c r="P19" s="9"/>
    </row>
    <row r="20" spans="1:119" ht="15.75">
      <c r="A20" s="29" t="s">
        <v>24</v>
      </c>
      <c r="B20" s="30"/>
      <c r="C20" s="31"/>
      <c r="D20" s="32">
        <f t="shared" ref="D20:M20" si="6">SUM(D21:D22)</f>
        <v>21292</v>
      </c>
      <c r="E20" s="32">
        <f t="shared" si="6"/>
        <v>49756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71048</v>
      </c>
      <c r="O20" s="45">
        <f t="shared" si="2"/>
        <v>816.64367816091954</v>
      </c>
      <c r="P20" s="10"/>
    </row>
    <row r="21" spans="1:119">
      <c r="A21" s="13"/>
      <c r="B21" s="39">
        <v>351.5</v>
      </c>
      <c r="C21" s="21" t="s">
        <v>30</v>
      </c>
      <c r="D21" s="46">
        <v>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632</v>
      </c>
      <c r="O21" s="47">
        <f t="shared" si="2"/>
        <v>7.264367816091954</v>
      </c>
      <c r="P21" s="9"/>
    </row>
    <row r="22" spans="1:119">
      <c r="A22" s="13"/>
      <c r="B22" s="39">
        <v>356</v>
      </c>
      <c r="C22" s="21" t="s">
        <v>81</v>
      </c>
      <c r="D22" s="46">
        <v>20660</v>
      </c>
      <c r="E22" s="46">
        <v>49756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70416</v>
      </c>
      <c r="O22" s="47">
        <f t="shared" si="2"/>
        <v>809.37931034482756</v>
      </c>
      <c r="P22" s="9"/>
    </row>
    <row r="23" spans="1:119" ht="15.75">
      <c r="A23" s="29" t="s">
        <v>3</v>
      </c>
      <c r="B23" s="30"/>
      <c r="C23" s="31"/>
      <c r="D23" s="32">
        <f t="shared" ref="D23:M23" si="7">SUM(D24:D25)</f>
        <v>8514</v>
      </c>
      <c r="E23" s="32">
        <f t="shared" si="7"/>
        <v>201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8766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17481</v>
      </c>
      <c r="O23" s="45">
        <f t="shared" si="2"/>
        <v>200.93103448275863</v>
      </c>
      <c r="P23" s="10"/>
    </row>
    <row r="24" spans="1:119">
      <c r="A24" s="12"/>
      <c r="B24" s="25">
        <v>361.1</v>
      </c>
      <c r="C24" s="20" t="s">
        <v>32</v>
      </c>
      <c r="D24" s="46">
        <v>7117</v>
      </c>
      <c r="E24" s="46">
        <v>201</v>
      </c>
      <c r="F24" s="46">
        <v>0</v>
      </c>
      <c r="G24" s="46">
        <v>0</v>
      </c>
      <c r="H24" s="46">
        <v>0</v>
      </c>
      <c r="I24" s="46">
        <v>8766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16084</v>
      </c>
      <c r="O24" s="47">
        <f t="shared" si="2"/>
        <v>184.87356321839081</v>
      </c>
      <c r="P24" s="9"/>
    </row>
    <row r="25" spans="1:119">
      <c r="A25" s="12"/>
      <c r="B25" s="25">
        <v>369.9</v>
      </c>
      <c r="C25" s="20" t="s">
        <v>33</v>
      </c>
      <c r="D25" s="46">
        <v>1397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1397</v>
      </c>
      <c r="O25" s="47">
        <f t="shared" si="2"/>
        <v>16.057471264367816</v>
      </c>
      <c r="P25" s="9"/>
    </row>
    <row r="26" spans="1:119" ht="15.75">
      <c r="A26" s="29" t="s">
        <v>44</v>
      </c>
      <c r="B26" s="30"/>
      <c r="C26" s="31"/>
      <c r="D26" s="32">
        <f t="shared" ref="D26:M26" si="8">SUM(D27:D27)</f>
        <v>85000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85000</v>
      </c>
      <c r="O26" s="45">
        <f t="shared" si="2"/>
        <v>977.0114942528736</v>
      </c>
      <c r="P26" s="9"/>
    </row>
    <row r="27" spans="1:119" ht="15.75" thickBot="1">
      <c r="A27" s="12"/>
      <c r="B27" s="25">
        <v>381</v>
      </c>
      <c r="C27" s="20" t="s">
        <v>45</v>
      </c>
      <c r="D27" s="46">
        <v>85000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85000</v>
      </c>
      <c r="O27" s="47">
        <f t="shared" si="2"/>
        <v>977.0114942528736</v>
      </c>
      <c r="P27" s="9"/>
    </row>
    <row r="28" spans="1:119" ht="16.5" thickBot="1">
      <c r="A28" s="14" t="s">
        <v>28</v>
      </c>
      <c r="B28" s="23"/>
      <c r="C28" s="22"/>
      <c r="D28" s="15">
        <f t="shared" ref="D28:M28" si="9">SUM(D5,D9,D12,D16,D20,D23,D26)</f>
        <v>4145643</v>
      </c>
      <c r="E28" s="15">
        <f t="shared" si="9"/>
        <v>49957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690746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4886346</v>
      </c>
      <c r="O28" s="38">
        <f t="shared" si="2"/>
        <v>56164.896551724138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89</v>
      </c>
      <c r="M30" s="118"/>
      <c r="N30" s="118"/>
      <c r="O30" s="43">
        <v>87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3666626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3666626</v>
      </c>
      <c r="O5" s="33">
        <f t="shared" ref="O5:O29" si="2">(N5/O$31)</f>
        <v>43650.309523809527</v>
      </c>
      <c r="P5" s="6"/>
    </row>
    <row r="6" spans="1:133">
      <c r="A6" s="12"/>
      <c r="B6" s="25">
        <v>311</v>
      </c>
      <c r="C6" s="20" t="s">
        <v>2</v>
      </c>
      <c r="D6" s="46">
        <v>3657765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3657765</v>
      </c>
      <c r="O6" s="47">
        <f t="shared" si="2"/>
        <v>43544.821428571428</v>
      </c>
      <c r="P6" s="9"/>
    </row>
    <row r="7" spans="1:133">
      <c r="A7" s="12"/>
      <c r="B7" s="25">
        <v>312.10000000000002</v>
      </c>
      <c r="C7" s="20" t="s">
        <v>10</v>
      </c>
      <c r="D7" s="46">
        <v>7173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7173</v>
      </c>
      <c r="O7" s="47">
        <f t="shared" si="2"/>
        <v>85.392857142857139</v>
      </c>
      <c r="P7" s="9"/>
    </row>
    <row r="8" spans="1:133">
      <c r="A8" s="12"/>
      <c r="B8" s="25">
        <v>315</v>
      </c>
      <c r="C8" s="20" t="s">
        <v>66</v>
      </c>
      <c r="D8" s="46">
        <v>1688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1688</v>
      </c>
      <c r="O8" s="47">
        <f t="shared" si="2"/>
        <v>20.095238095238095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203135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203135</v>
      </c>
      <c r="O9" s="45">
        <f t="shared" si="2"/>
        <v>2418.2738095238096</v>
      </c>
      <c r="P9" s="10"/>
    </row>
    <row r="10" spans="1:133">
      <c r="A10" s="12"/>
      <c r="B10" s="25">
        <v>322</v>
      </c>
      <c r="C10" s="20" t="s">
        <v>0</v>
      </c>
      <c r="D10" s="46">
        <v>155260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155260</v>
      </c>
      <c r="O10" s="47">
        <f t="shared" si="2"/>
        <v>1848.3333333333333</v>
      </c>
      <c r="P10" s="9"/>
    </row>
    <row r="11" spans="1:133">
      <c r="A11" s="12"/>
      <c r="B11" s="25">
        <v>323.10000000000002</v>
      </c>
      <c r="C11" s="20" t="s">
        <v>14</v>
      </c>
      <c r="D11" s="46">
        <v>47875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47875</v>
      </c>
      <c r="O11" s="47">
        <f t="shared" si="2"/>
        <v>569.94047619047615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SUM(D13:D16)</f>
        <v>38030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38030</v>
      </c>
      <c r="O12" s="45">
        <f t="shared" si="2"/>
        <v>452.73809523809524</v>
      </c>
      <c r="P12" s="10"/>
    </row>
    <row r="13" spans="1:133">
      <c r="A13" s="12"/>
      <c r="B13" s="25">
        <v>331.1</v>
      </c>
      <c r="C13" s="20" t="s">
        <v>54</v>
      </c>
      <c r="D13" s="46">
        <v>29248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29248</v>
      </c>
      <c r="O13" s="47">
        <f t="shared" si="2"/>
        <v>348.1904761904762</v>
      </c>
      <c r="P13" s="9"/>
    </row>
    <row r="14" spans="1:133">
      <c r="A14" s="12"/>
      <c r="B14" s="25">
        <v>335.12</v>
      </c>
      <c r="C14" s="20" t="s">
        <v>67</v>
      </c>
      <c r="D14" s="46">
        <v>1953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1953</v>
      </c>
      <c r="O14" s="47">
        <f t="shared" si="2"/>
        <v>23.25</v>
      </c>
      <c r="P14" s="9"/>
    </row>
    <row r="15" spans="1:133">
      <c r="A15" s="12"/>
      <c r="B15" s="25">
        <v>335.15</v>
      </c>
      <c r="C15" s="20" t="s">
        <v>69</v>
      </c>
      <c r="D15" s="46">
        <v>140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</v>
      </c>
      <c r="O15" s="47">
        <f t="shared" si="2"/>
        <v>1.6666666666666667</v>
      </c>
      <c r="P15" s="9"/>
    </row>
    <row r="16" spans="1:133">
      <c r="A16" s="12"/>
      <c r="B16" s="25">
        <v>335.18</v>
      </c>
      <c r="C16" s="20" t="s">
        <v>70</v>
      </c>
      <c r="D16" s="46">
        <v>6689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6689</v>
      </c>
      <c r="O16" s="47">
        <f t="shared" si="2"/>
        <v>79.63095238095238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SUM(D18:D20)</f>
        <v>428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683233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683661</v>
      </c>
      <c r="O17" s="45">
        <f t="shared" si="2"/>
        <v>8138.8214285714284</v>
      </c>
      <c r="P17" s="10"/>
    </row>
    <row r="18" spans="1:119">
      <c r="A18" s="12"/>
      <c r="B18" s="25">
        <v>342.1</v>
      </c>
      <c r="C18" s="20" t="s">
        <v>50</v>
      </c>
      <c r="D18" s="46">
        <v>428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428</v>
      </c>
      <c r="O18" s="47">
        <f t="shared" si="2"/>
        <v>5.0952380952380949</v>
      </c>
      <c r="P18" s="9"/>
    </row>
    <row r="19" spans="1:119">
      <c r="A19" s="12"/>
      <c r="B19" s="25">
        <v>343.3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498476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498476</v>
      </c>
      <c r="O19" s="47">
        <f t="shared" si="2"/>
        <v>5934.2380952380954</v>
      </c>
      <c r="P19" s="9"/>
    </row>
    <row r="20" spans="1:119">
      <c r="A20" s="12"/>
      <c r="B20" s="25">
        <v>343.9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184757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184757</v>
      </c>
      <c r="O20" s="47">
        <f t="shared" si="2"/>
        <v>2199.4880952380954</v>
      </c>
      <c r="P20" s="9"/>
    </row>
    <row r="21" spans="1:119" ht="15.75">
      <c r="A21" s="29" t="s">
        <v>24</v>
      </c>
      <c r="B21" s="30"/>
      <c r="C21" s="31"/>
      <c r="D21" s="32">
        <f t="shared" ref="D21:M21" si="6">SUM(D22:D23)</f>
        <v>49979</v>
      </c>
      <c r="E21" s="32">
        <f t="shared" si="6"/>
        <v>68358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118337</v>
      </c>
      <c r="O21" s="45">
        <f t="shared" si="2"/>
        <v>1408.7738095238096</v>
      </c>
      <c r="P21" s="10"/>
    </row>
    <row r="22" spans="1:119">
      <c r="A22" s="13"/>
      <c r="B22" s="39">
        <v>351.5</v>
      </c>
      <c r="C22" s="21" t="s">
        <v>30</v>
      </c>
      <c r="D22" s="46">
        <v>575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575</v>
      </c>
      <c r="O22" s="47">
        <f t="shared" si="2"/>
        <v>6.8452380952380949</v>
      </c>
      <c r="P22" s="9"/>
    </row>
    <row r="23" spans="1:119">
      <c r="A23" s="13"/>
      <c r="B23" s="39">
        <v>356</v>
      </c>
      <c r="C23" s="21" t="s">
        <v>81</v>
      </c>
      <c r="D23" s="46">
        <v>49404</v>
      </c>
      <c r="E23" s="46">
        <v>68358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117762</v>
      </c>
      <c r="O23" s="47">
        <f t="shared" si="2"/>
        <v>1401.9285714285713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SUM(D25:D26)</f>
        <v>39523</v>
      </c>
      <c r="E24" s="32">
        <f t="shared" si="7"/>
        <v>286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8377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48186</v>
      </c>
      <c r="O24" s="45">
        <f t="shared" si="2"/>
        <v>573.64285714285711</v>
      </c>
      <c r="P24" s="10"/>
    </row>
    <row r="25" spans="1:119">
      <c r="A25" s="12"/>
      <c r="B25" s="25">
        <v>361.1</v>
      </c>
      <c r="C25" s="20" t="s">
        <v>32</v>
      </c>
      <c r="D25" s="46">
        <v>5453</v>
      </c>
      <c r="E25" s="46">
        <v>286</v>
      </c>
      <c r="F25" s="46">
        <v>0</v>
      </c>
      <c r="G25" s="46">
        <v>0</v>
      </c>
      <c r="H25" s="46">
        <v>0</v>
      </c>
      <c r="I25" s="46">
        <v>8377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14116</v>
      </c>
      <c r="O25" s="47">
        <f t="shared" si="2"/>
        <v>168.04761904761904</v>
      </c>
      <c r="P25" s="9"/>
    </row>
    <row r="26" spans="1:119">
      <c r="A26" s="12"/>
      <c r="B26" s="25">
        <v>369.9</v>
      </c>
      <c r="C26" s="20" t="s">
        <v>33</v>
      </c>
      <c r="D26" s="46">
        <v>34070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34070</v>
      </c>
      <c r="O26" s="47">
        <f t="shared" si="2"/>
        <v>405.59523809523807</v>
      </c>
      <c r="P26" s="9"/>
    </row>
    <row r="27" spans="1:119" ht="15.75">
      <c r="A27" s="29" t="s">
        <v>44</v>
      </c>
      <c r="B27" s="30"/>
      <c r="C27" s="31"/>
      <c r="D27" s="32">
        <f t="shared" ref="D27:M27" si="8">SUM(D28:D28)</f>
        <v>90000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90000</v>
      </c>
      <c r="O27" s="45">
        <f t="shared" si="2"/>
        <v>1071.4285714285713</v>
      </c>
      <c r="P27" s="9"/>
    </row>
    <row r="28" spans="1:119" ht="15.75" thickBot="1">
      <c r="A28" s="12"/>
      <c r="B28" s="25">
        <v>381</v>
      </c>
      <c r="C28" s="20" t="s">
        <v>45</v>
      </c>
      <c r="D28" s="46">
        <v>90000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90000</v>
      </c>
      <c r="O28" s="47">
        <f t="shared" si="2"/>
        <v>1071.4285714285713</v>
      </c>
      <c r="P28" s="9"/>
    </row>
    <row r="29" spans="1:119" ht="16.5" thickBot="1">
      <c r="A29" s="14" t="s">
        <v>28</v>
      </c>
      <c r="B29" s="23"/>
      <c r="C29" s="22"/>
      <c r="D29" s="15">
        <f t="shared" ref="D29:M29" si="9">SUM(D5,D9,D12,D17,D21,D24,D27)</f>
        <v>4087721</v>
      </c>
      <c r="E29" s="15">
        <f t="shared" si="9"/>
        <v>68644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691610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4847975</v>
      </c>
      <c r="O29" s="38">
        <f t="shared" si="2"/>
        <v>57713.988095238092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87</v>
      </c>
      <c r="M31" s="118"/>
      <c r="N31" s="118"/>
      <c r="O31" s="43">
        <v>84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3667970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3667970</v>
      </c>
      <c r="O5" s="33">
        <f t="shared" ref="O5:O29" si="2">(N5/O$31)</f>
        <v>43666.309523809527</v>
      </c>
      <c r="P5" s="6"/>
    </row>
    <row r="6" spans="1:133">
      <c r="A6" s="12"/>
      <c r="B6" s="25">
        <v>311</v>
      </c>
      <c r="C6" s="20" t="s">
        <v>2</v>
      </c>
      <c r="D6" s="46">
        <v>3659954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3659954</v>
      </c>
      <c r="O6" s="47">
        <f t="shared" si="2"/>
        <v>43570.880952380954</v>
      </c>
      <c r="P6" s="9"/>
    </row>
    <row r="7" spans="1:133">
      <c r="A7" s="12"/>
      <c r="B7" s="25">
        <v>312.10000000000002</v>
      </c>
      <c r="C7" s="20" t="s">
        <v>10</v>
      </c>
      <c r="D7" s="46">
        <v>6590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6590</v>
      </c>
      <c r="O7" s="47">
        <f t="shared" si="2"/>
        <v>78.452380952380949</v>
      </c>
      <c r="P7" s="9"/>
    </row>
    <row r="8" spans="1:133">
      <c r="A8" s="12"/>
      <c r="B8" s="25">
        <v>315</v>
      </c>
      <c r="C8" s="20" t="s">
        <v>66</v>
      </c>
      <c r="D8" s="46">
        <v>1426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1426</v>
      </c>
      <c r="O8" s="47">
        <f t="shared" si="2"/>
        <v>16.976190476190474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769757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769757</v>
      </c>
      <c r="O9" s="45">
        <f t="shared" si="2"/>
        <v>9163.7738095238092</v>
      </c>
      <c r="P9" s="10"/>
    </row>
    <row r="10" spans="1:133">
      <c r="A10" s="12"/>
      <c r="B10" s="25">
        <v>322</v>
      </c>
      <c r="C10" s="20" t="s">
        <v>0</v>
      </c>
      <c r="D10" s="46">
        <v>723125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723125</v>
      </c>
      <c r="O10" s="47">
        <f t="shared" si="2"/>
        <v>8608.6309523809523</v>
      </c>
      <c r="P10" s="9"/>
    </row>
    <row r="11" spans="1:133">
      <c r="A11" s="12"/>
      <c r="B11" s="25">
        <v>323.10000000000002</v>
      </c>
      <c r="C11" s="20" t="s">
        <v>14</v>
      </c>
      <c r="D11" s="46">
        <v>46632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46632</v>
      </c>
      <c r="O11" s="47">
        <f t="shared" si="2"/>
        <v>555.14285714285711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SUM(D13:D16)</f>
        <v>9423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9423</v>
      </c>
      <c r="O12" s="45">
        <f t="shared" si="2"/>
        <v>112.17857142857143</v>
      </c>
      <c r="P12" s="10"/>
    </row>
    <row r="13" spans="1:133">
      <c r="A13" s="12"/>
      <c r="B13" s="25">
        <v>335.12</v>
      </c>
      <c r="C13" s="20" t="s">
        <v>67</v>
      </c>
      <c r="D13" s="46">
        <v>2128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2128</v>
      </c>
      <c r="O13" s="47">
        <f t="shared" si="2"/>
        <v>25.333333333333332</v>
      </c>
      <c r="P13" s="9"/>
    </row>
    <row r="14" spans="1:133">
      <c r="A14" s="12"/>
      <c r="B14" s="25">
        <v>335.14</v>
      </c>
      <c r="C14" s="20" t="s">
        <v>68</v>
      </c>
      <c r="D14" s="46">
        <v>273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273</v>
      </c>
      <c r="O14" s="47">
        <f t="shared" si="2"/>
        <v>3.25</v>
      </c>
      <c r="P14" s="9"/>
    </row>
    <row r="15" spans="1:133">
      <c r="A15" s="12"/>
      <c r="B15" s="25">
        <v>335.15</v>
      </c>
      <c r="C15" s="20" t="s">
        <v>69</v>
      </c>
      <c r="D15" s="46">
        <v>474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474</v>
      </c>
      <c r="O15" s="47">
        <f t="shared" si="2"/>
        <v>5.6428571428571432</v>
      </c>
      <c r="P15" s="9"/>
    </row>
    <row r="16" spans="1:133">
      <c r="A16" s="12"/>
      <c r="B16" s="25">
        <v>335.18</v>
      </c>
      <c r="C16" s="20" t="s">
        <v>70</v>
      </c>
      <c r="D16" s="46">
        <v>6548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6548</v>
      </c>
      <c r="O16" s="47">
        <f t="shared" si="2"/>
        <v>77.952380952380949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SUM(D18:D20)</f>
        <v>8321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688124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696445</v>
      </c>
      <c r="O17" s="45">
        <f t="shared" si="2"/>
        <v>8291.0119047619046</v>
      </c>
      <c r="P17" s="10"/>
    </row>
    <row r="18" spans="1:119">
      <c r="A18" s="12"/>
      <c r="B18" s="25">
        <v>342.1</v>
      </c>
      <c r="C18" s="20" t="s">
        <v>50</v>
      </c>
      <c r="D18" s="46">
        <v>8321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8321</v>
      </c>
      <c r="O18" s="47">
        <f t="shared" si="2"/>
        <v>99.05952380952381</v>
      </c>
      <c r="P18" s="9"/>
    </row>
    <row r="19" spans="1:119">
      <c r="A19" s="12"/>
      <c r="B19" s="25">
        <v>343.3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505604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505604</v>
      </c>
      <c r="O19" s="47">
        <f t="shared" si="2"/>
        <v>6019.0952380952385</v>
      </c>
      <c r="P19" s="9"/>
    </row>
    <row r="20" spans="1:119">
      <c r="A20" s="12"/>
      <c r="B20" s="25">
        <v>343.9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182520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182520</v>
      </c>
      <c r="O20" s="47">
        <f t="shared" si="2"/>
        <v>2172.8571428571427</v>
      </c>
      <c r="P20" s="9"/>
    </row>
    <row r="21" spans="1:119" ht="15.75">
      <c r="A21" s="29" t="s">
        <v>24</v>
      </c>
      <c r="B21" s="30"/>
      <c r="C21" s="31"/>
      <c r="D21" s="32">
        <f t="shared" ref="D21:M21" si="6">SUM(D22:D23)</f>
        <v>27884</v>
      </c>
      <c r="E21" s="32">
        <f t="shared" si="6"/>
        <v>21458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49342</v>
      </c>
      <c r="O21" s="45">
        <f t="shared" si="2"/>
        <v>587.40476190476193</v>
      </c>
      <c r="P21" s="10"/>
    </row>
    <row r="22" spans="1:119">
      <c r="A22" s="13"/>
      <c r="B22" s="39">
        <v>351.1</v>
      </c>
      <c r="C22" s="21" t="s">
        <v>84</v>
      </c>
      <c r="D22" s="46">
        <v>654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654</v>
      </c>
      <c r="O22" s="47">
        <f t="shared" si="2"/>
        <v>7.7857142857142856</v>
      </c>
      <c r="P22" s="9"/>
    </row>
    <row r="23" spans="1:119">
      <c r="A23" s="13"/>
      <c r="B23" s="39">
        <v>356</v>
      </c>
      <c r="C23" s="21" t="s">
        <v>81</v>
      </c>
      <c r="D23" s="46">
        <v>27230</v>
      </c>
      <c r="E23" s="46">
        <v>21458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48688</v>
      </c>
      <c r="O23" s="47">
        <f t="shared" si="2"/>
        <v>579.61904761904759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SUM(D25:D26)</f>
        <v>14718</v>
      </c>
      <c r="E24" s="32">
        <f t="shared" si="7"/>
        <v>916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14646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30280</v>
      </c>
      <c r="O24" s="45">
        <f t="shared" si="2"/>
        <v>360.47619047619048</v>
      </c>
      <c r="P24" s="10"/>
    </row>
    <row r="25" spans="1:119">
      <c r="A25" s="12"/>
      <c r="B25" s="25">
        <v>361.1</v>
      </c>
      <c r="C25" s="20" t="s">
        <v>32</v>
      </c>
      <c r="D25" s="46">
        <v>6417</v>
      </c>
      <c r="E25" s="46">
        <v>916</v>
      </c>
      <c r="F25" s="46">
        <v>0</v>
      </c>
      <c r="G25" s="46">
        <v>0</v>
      </c>
      <c r="H25" s="46">
        <v>0</v>
      </c>
      <c r="I25" s="46">
        <v>14646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21979</v>
      </c>
      <c r="O25" s="47">
        <f t="shared" si="2"/>
        <v>261.65476190476193</v>
      </c>
      <c r="P25" s="9"/>
    </row>
    <row r="26" spans="1:119">
      <c r="A26" s="12"/>
      <c r="B26" s="25">
        <v>369.9</v>
      </c>
      <c r="C26" s="20" t="s">
        <v>33</v>
      </c>
      <c r="D26" s="46">
        <v>8301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8301</v>
      </c>
      <c r="O26" s="47">
        <f t="shared" si="2"/>
        <v>98.821428571428569</v>
      </c>
      <c r="P26" s="9"/>
    </row>
    <row r="27" spans="1:119" ht="15.75">
      <c r="A27" s="29" t="s">
        <v>44</v>
      </c>
      <c r="B27" s="30"/>
      <c r="C27" s="31"/>
      <c r="D27" s="32">
        <f t="shared" ref="D27:M27" si="8">SUM(D28:D28)</f>
        <v>85000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85000</v>
      </c>
      <c r="O27" s="45">
        <f t="shared" si="2"/>
        <v>1011.9047619047619</v>
      </c>
      <c r="P27" s="9"/>
    </row>
    <row r="28" spans="1:119" ht="15.75" thickBot="1">
      <c r="A28" s="12"/>
      <c r="B28" s="25">
        <v>381</v>
      </c>
      <c r="C28" s="20" t="s">
        <v>45</v>
      </c>
      <c r="D28" s="46">
        <v>85000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85000</v>
      </c>
      <c r="O28" s="47">
        <f t="shared" si="2"/>
        <v>1011.9047619047619</v>
      </c>
      <c r="P28" s="9"/>
    </row>
    <row r="29" spans="1:119" ht="16.5" thickBot="1">
      <c r="A29" s="14" t="s">
        <v>28</v>
      </c>
      <c r="B29" s="23"/>
      <c r="C29" s="22"/>
      <c r="D29" s="15">
        <f t="shared" ref="D29:M29" si="9">SUM(D5,D9,D12,D17,D21,D24,D27)</f>
        <v>4583073</v>
      </c>
      <c r="E29" s="15">
        <f t="shared" si="9"/>
        <v>22374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702770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5308217</v>
      </c>
      <c r="O29" s="38">
        <f t="shared" si="2"/>
        <v>63193.059523809527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85</v>
      </c>
      <c r="M31" s="118"/>
      <c r="N31" s="118"/>
      <c r="O31" s="43">
        <v>84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3625714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3625714</v>
      </c>
      <c r="O5" s="33">
        <f t="shared" ref="O5:O29" si="2">(N5/O$31)</f>
        <v>43163.261904761908</v>
      </c>
      <c r="P5" s="6"/>
    </row>
    <row r="6" spans="1:133">
      <c r="A6" s="12"/>
      <c r="B6" s="25">
        <v>311</v>
      </c>
      <c r="C6" s="20" t="s">
        <v>2</v>
      </c>
      <c r="D6" s="46">
        <v>3618298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3618298</v>
      </c>
      <c r="O6" s="47">
        <f t="shared" si="2"/>
        <v>43074.976190476191</v>
      </c>
      <c r="P6" s="9"/>
    </row>
    <row r="7" spans="1:133">
      <c r="A7" s="12"/>
      <c r="B7" s="25">
        <v>312.10000000000002</v>
      </c>
      <c r="C7" s="20" t="s">
        <v>10</v>
      </c>
      <c r="D7" s="46">
        <v>6517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6517</v>
      </c>
      <c r="O7" s="47">
        <f t="shared" si="2"/>
        <v>77.583333333333329</v>
      </c>
      <c r="P7" s="9"/>
    </row>
    <row r="8" spans="1:133">
      <c r="A8" s="12"/>
      <c r="B8" s="25">
        <v>315</v>
      </c>
      <c r="C8" s="20" t="s">
        <v>66</v>
      </c>
      <c r="D8" s="46">
        <v>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899</v>
      </c>
      <c r="O8" s="47">
        <f t="shared" si="2"/>
        <v>10.702380952380953</v>
      </c>
      <c r="P8" s="9"/>
    </row>
    <row r="9" spans="1:133" ht="15.75">
      <c r="A9" s="29" t="s">
        <v>13</v>
      </c>
      <c r="B9" s="30"/>
      <c r="C9" s="31"/>
      <c r="D9" s="32">
        <f t="shared" ref="D9:M9" si="3">SUM(D10:D11)</f>
        <v>97459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97459</v>
      </c>
      <c r="O9" s="45">
        <f t="shared" si="2"/>
        <v>1160.2261904761904</v>
      </c>
      <c r="P9" s="10"/>
    </row>
    <row r="10" spans="1:133">
      <c r="A10" s="12"/>
      <c r="B10" s="25">
        <v>322</v>
      </c>
      <c r="C10" s="20" t="s">
        <v>0</v>
      </c>
      <c r="D10" s="46">
        <v>50641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50641</v>
      </c>
      <c r="O10" s="47">
        <f t="shared" si="2"/>
        <v>602.86904761904759</v>
      </c>
      <c r="P10" s="9"/>
    </row>
    <row r="11" spans="1:133">
      <c r="A11" s="12"/>
      <c r="B11" s="25">
        <v>323.10000000000002</v>
      </c>
      <c r="C11" s="20" t="s">
        <v>14</v>
      </c>
      <c r="D11" s="46">
        <v>46818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46818</v>
      </c>
      <c r="O11" s="47">
        <f t="shared" si="2"/>
        <v>557.35714285714289</v>
      </c>
      <c r="P11" s="9"/>
    </row>
    <row r="12" spans="1:133" ht="15.75">
      <c r="A12" s="29" t="s">
        <v>15</v>
      </c>
      <c r="B12" s="30"/>
      <c r="C12" s="31"/>
      <c r="D12" s="32">
        <f t="shared" ref="D12:M12" si="4">SUM(D13:D16)</f>
        <v>9768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9768</v>
      </c>
      <c r="O12" s="45">
        <f t="shared" si="2"/>
        <v>116.28571428571429</v>
      </c>
      <c r="P12" s="10"/>
    </row>
    <row r="13" spans="1:133">
      <c r="A13" s="12"/>
      <c r="B13" s="25">
        <v>335.12</v>
      </c>
      <c r="C13" s="20" t="s">
        <v>67</v>
      </c>
      <c r="D13" s="46">
        <v>2108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2108</v>
      </c>
      <c r="O13" s="47">
        <f t="shared" si="2"/>
        <v>25.095238095238095</v>
      </c>
      <c r="P13" s="9"/>
    </row>
    <row r="14" spans="1:133">
      <c r="A14" s="12"/>
      <c r="B14" s="25">
        <v>335.14</v>
      </c>
      <c r="C14" s="20" t="s">
        <v>68</v>
      </c>
      <c r="D14" s="46">
        <v>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</v>
      </c>
      <c r="O14" s="47">
        <f t="shared" si="2"/>
        <v>0.55952380952380953</v>
      </c>
      <c r="P14" s="9"/>
    </row>
    <row r="15" spans="1:133">
      <c r="A15" s="12"/>
      <c r="B15" s="25">
        <v>335.15</v>
      </c>
      <c r="C15" s="20" t="s">
        <v>69</v>
      </c>
      <c r="D15" s="46">
        <v>766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766</v>
      </c>
      <c r="O15" s="47">
        <f t="shared" si="2"/>
        <v>9.1190476190476186</v>
      </c>
      <c r="P15" s="9"/>
    </row>
    <row r="16" spans="1:133">
      <c r="A16" s="12"/>
      <c r="B16" s="25">
        <v>335.18</v>
      </c>
      <c r="C16" s="20" t="s">
        <v>70</v>
      </c>
      <c r="D16" s="46">
        <v>6847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6847</v>
      </c>
      <c r="O16" s="47">
        <f t="shared" si="2"/>
        <v>81.511904761904759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SUM(D18:D20)</f>
        <v>2080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476334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478414</v>
      </c>
      <c r="O17" s="45">
        <f t="shared" si="2"/>
        <v>5695.4047619047615</v>
      </c>
      <c r="P17" s="10"/>
    </row>
    <row r="18" spans="1:119">
      <c r="A18" s="12"/>
      <c r="B18" s="25">
        <v>342.1</v>
      </c>
      <c r="C18" s="20" t="s">
        <v>50</v>
      </c>
      <c r="D18" s="46">
        <v>2080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2080</v>
      </c>
      <c r="O18" s="47">
        <f t="shared" si="2"/>
        <v>24.761904761904763</v>
      </c>
      <c r="P18" s="9"/>
    </row>
    <row r="19" spans="1:119">
      <c r="A19" s="12"/>
      <c r="B19" s="25">
        <v>343.3</v>
      </c>
      <c r="C19" s="20" t="s">
        <v>26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294243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294243</v>
      </c>
      <c r="O19" s="47">
        <f t="shared" si="2"/>
        <v>3502.8928571428573</v>
      </c>
      <c r="P19" s="9"/>
    </row>
    <row r="20" spans="1:119">
      <c r="A20" s="12"/>
      <c r="B20" s="25">
        <v>343.9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182091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182091</v>
      </c>
      <c r="O20" s="47">
        <f t="shared" si="2"/>
        <v>2167.75</v>
      </c>
      <c r="P20" s="9"/>
    </row>
    <row r="21" spans="1:119" ht="15.75">
      <c r="A21" s="29" t="s">
        <v>24</v>
      </c>
      <c r="B21" s="30"/>
      <c r="C21" s="31"/>
      <c r="D21" s="32">
        <f t="shared" ref="D21:M21" si="6">SUM(D22:D23)</f>
        <v>422450</v>
      </c>
      <c r="E21" s="32">
        <f t="shared" si="6"/>
        <v>244414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666864</v>
      </c>
      <c r="O21" s="45">
        <f t="shared" si="2"/>
        <v>7938.8571428571431</v>
      </c>
      <c r="P21" s="10"/>
    </row>
    <row r="22" spans="1:119">
      <c r="A22" s="13"/>
      <c r="B22" s="39">
        <v>351.5</v>
      </c>
      <c r="C22" s="21" t="s">
        <v>30</v>
      </c>
      <c r="D22" s="46">
        <v>821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821</v>
      </c>
      <c r="O22" s="47">
        <f t="shared" si="2"/>
        <v>9.7738095238095237</v>
      </c>
      <c r="P22" s="9"/>
    </row>
    <row r="23" spans="1:119">
      <c r="A23" s="13"/>
      <c r="B23" s="39">
        <v>356</v>
      </c>
      <c r="C23" s="21" t="s">
        <v>81</v>
      </c>
      <c r="D23" s="46">
        <v>421629</v>
      </c>
      <c r="E23" s="46">
        <v>244414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666043</v>
      </c>
      <c r="O23" s="47">
        <f t="shared" si="2"/>
        <v>7929.083333333333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SUM(D25:D26)</f>
        <v>21491</v>
      </c>
      <c r="E24" s="32">
        <f t="shared" si="7"/>
        <v>539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23845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45875</v>
      </c>
      <c r="O24" s="45">
        <f t="shared" si="2"/>
        <v>546.13095238095241</v>
      </c>
      <c r="P24" s="10"/>
    </row>
    <row r="25" spans="1:119">
      <c r="A25" s="12"/>
      <c r="B25" s="25">
        <v>361.1</v>
      </c>
      <c r="C25" s="20" t="s">
        <v>32</v>
      </c>
      <c r="D25" s="46">
        <v>8080</v>
      </c>
      <c r="E25" s="46">
        <v>539</v>
      </c>
      <c r="F25" s="46">
        <v>0</v>
      </c>
      <c r="G25" s="46">
        <v>0</v>
      </c>
      <c r="H25" s="46">
        <v>0</v>
      </c>
      <c r="I25" s="46">
        <v>23845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32464</v>
      </c>
      <c r="O25" s="47">
        <f t="shared" si="2"/>
        <v>386.47619047619048</v>
      </c>
      <c r="P25" s="9"/>
    </row>
    <row r="26" spans="1:119">
      <c r="A26" s="12"/>
      <c r="B26" s="25">
        <v>369.9</v>
      </c>
      <c r="C26" s="20" t="s">
        <v>33</v>
      </c>
      <c r="D26" s="46">
        <v>13411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13411</v>
      </c>
      <c r="O26" s="47">
        <f t="shared" si="2"/>
        <v>159.6547619047619</v>
      </c>
      <c r="P26" s="9"/>
    </row>
    <row r="27" spans="1:119" ht="15.75">
      <c r="A27" s="29" t="s">
        <v>44</v>
      </c>
      <c r="B27" s="30"/>
      <c r="C27" s="31"/>
      <c r="D27" s="32">
        <f t="shared" ref="D27:M27" si="8">SUM(D28:D28)</f>
        <v>85000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85000</v>
      </c>
      <c r="O27" s="45">
        <f t="shared" si="2"/>
        <v>1011.9047619047619</v>
      </c>
      <c r="P27" s="9"/>
    </row>
    <row r="28" spans="1:119" ht="15.75" thickBot="1">
      <c r="A28" s="12"/>
      <c r="B28" s="25">
        <v>381</v>
      </c>
      <c r="C28" s="20" t="s">
        <v>45</v>
      </c>
      <c r="D28" s="46">
        <v>85000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85000</v>
      </c>
      <c r="O28" s="47">
        <f t="shared" si="2"/>
        <v>1011.9047619047619</v>
      </c>
      <c r="P28" s="9"/>
    </row>
    <row r="29" spans="1:119" ht="16.5" thickBot="1">
      <c r="A29" s="14" t="s">
        <v>28</v>
      </c>
      <c r="B29" s="23"/>
      <c r="C29" s="22"/>
      <c r="D29" s="15">
        <f t="shared" ref="D29:M29" si="9">SUM(D5,D9,D12,D17,D21,D24,D27)</f>
        <v>4263962</v>
      </c>
      <c r="E29" s="15">
        <f t="shared" si="9"/>
        <v>244953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500179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5009094</v>
      </c>
      <c r="O29" s="38">
        <f t="shared" si="2"/>
        <v>59632.071428571428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82</v>
      </c>
      <c r="M31" s="118"/>
      <c r="N31" s="118"/>
      <c r="O31" s="43">
        <v>84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34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35</v>
      </c>
      <c r="F4" s="34" t="s">
        <v>36</v>
      </c>
      <c r="G4" s="34" t="s">
        <v>37</v>
      </c>
      <c r="H4" s="34" t="s">
        <v>5</v>
      </c>
      <c r="I4" s="34" t="s">
        <v>6</v>
      </c>
      <c r="J4" s="35" t="s">
        <v>38</v>
      </c>
      <c r="K4" s="35" t="s">
        <v>7</v>
      </c>
      <c r="L4" s="35" t="s">
        <v>8</v>
      </c>
      <c r="M4" s="35" t="s">
        <v>9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3353296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3353296</v>
      </c>
      <c r="O5" s="33">
        <f t="shared" ref="O5:O31" si="2">(N5/O$33)</f>
        <v>38991.813953488374</v>
      </c>
      <c r="P5" s="6"/>
    </row>
    <row r="6" spans="1:133">
      <c r="A6" s="12"/>
      <c r="B6" s="25">
        <v>311</v>
      </c>
      <c r="C6" s="20" t="s">
        <v>2</v>
      </c>
      <c r="D6" s="46">
        <v>3345127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3345127</v>
      </c>
      <c r="O6" s="47">
        <f t="shared" si="2"/>
        <v>38896.825581395351</v>
      </c>
      <c r="P6" s="9"/>
    </row>
    <row r="7" spans="1:133">
      <c r="A7" s="12"/>
      <c r="B7" s="25">
        <v>312.10000000000002</v>
      </c>
      <c r="C7" s="20" t="s">
        <v>10</v>
      </c>
      <c r="D7" s="46">
        <v>7247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7247</v>
      </c>
      <c r="O7" s="47">
        <f t="shared" si="2"/>
        <v>84.267441860465112</v>
      </c>
      <c r="P7" s="9"/>
    </row>
    <row r="8" spans="1:133">
      <c r="A8" s="12"/>
      <c r="B8" s="25">
        <v>315</v>
      </c>
      <c r="C8" s="20" t="s">
        <v>66</v>
      </c>
      <c r="D8" s="46">
        <v>922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922</v>
      </c>
      <c r="O8" s="47">
        <f t="shared" si="2"/>
        <v>10.720930232558139</v>
      </c>
      <c r="P8" s="9"/>
    </row>
    <row r="9" spans="1:133" ht="15.75">
      <c r="A9" s="29" t="s">
        <v>13</v>
      </c>
      <c r="B9" s="30"/>
      <c r="C9" s="31"/>
      <c r="D9" s="32">
        <f t="shared" ref="D9:M9" si="3">SUM(D10:D12)</f>
        <v>465882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465882</v>
      </c>
      <c r="O9" s="45">
        <f t="shared" si="2"/>
        <v>5417.2325581395353</v>
      </c>
      <c r="P9" s="10"/>
    </row>
    <row r="10" spans="1:133">
      <c r="A10" s="12"/>
      <c r="B10" s="25">
        <v>322</v>
      </c>
      <c r="C10" s="20" t="s">
        <v>0</v>
      </c>
      <c r="D10" s="46">
        <v>65393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65393</v>
      </c>
      <c r="O10" s="47">
        <f t="shared" si="2"/>
        <v>760.38372093023258</v>
      </c>
      <c r="P10" s="9"/>
    </row>
    <row r="11" spans="1:133">
      <c r="A11" s="12"/>
      <c r="B11" s="25">
        <v>323.10000000000002</v>
      </c>
      <c r="C11" s="20" t="s">
        <v>14</v>
      </c>
      <c r="D11" s="46">
        <v>50472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50472</v>
      </c>
      <c r="O11" s="47">
        <f t="shared" si="2"/>
        <v>586.88372093023258</v>
      </c>
      <c r="P11" s="9"/>
    </row>
    <row r="12" spans="1:133">
      <c r="A12" s="12"/>
      <c r="B12" s="25">
        <v>325.2</v>
      </c>
      <c r="C12" s="20" t="s">
        <v>49</v>
      </c>
      <c r="D12" s="46">
        <v>350017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350017</v>
      </c>
      <c r="O12" s="47">
        <f t="shared" si="2"/>
        <v>4069.9651162790697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8985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8985</v>
      </c>
      <c r="O13" s="45">
        <f t="shared" si="2"/>
        <v>104.47674418604652</v>
      </c>
      <c r="P13" s="10"/>
    </row>
    <row r="14" spans="1:133">
      <c r="A14" s="12"/>
      <c r="B14" s="25">
        <v>335.12</v>
      </c>
      <c r="C14" s="20" t="s">
        <v>67</v>
      </c>
      <c r="D14" s="46">
        <v>2101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2101</v>
      </c>
      <c r="O14" s="47">
        <f t="shared" si="2"/>
        <v>24.430232558139537</v>
      </c>
      <c r="P14" s="9"/>
    </row>
    <row r="15" spans="1:133">
      <c r="A15" s="12"/>
      <c r="B15" s="25">
        <v>335.14</v>
      </c>
      <c r="C15" s="20" t="s">
        <v>68</v>
      </c>
      <c r="D15" s="46">
        <v>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74</v>
      </c>
      <c r="O15" s="47">
        <f t="shared" si="2"/>
        <v>0.86046511627906974</v>
      </c>
      <c r="P15" s="9"/>
    </row>
    <row r="16" spans="1:133">
      <c r="A16" s="12"/>
      <c r="B16" s="25">
        <v>335.15</v>
      </c>
      <c r="C16" s="20" t="s">
        <v>69</v>
      </c>
      <c r="D16" s="46">
        <v>140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</v>
      </c>
      <c r="O16" s="47">
        <f t="shared" si="2"/>
        <v>1.6279069767441861</v>
      </c>
      <c r="P16" s="9"/>
    </row>
    <row r="17" spans="1:119">
      <c r="A17" s="12"/>
      <c r="B17" s="25">
        <v>335.18</v>
      </c>
      <c r="C17" s="20" t="s">
        <v>70</v>
      </c>
      <c r="D17" s="46">
        <v>6670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6670</v>
      </c>
      <c r="O17" s="47">
        <f t="shared" si="2"/>
        <v>77.558139534883722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SUM(D19:D22)</f>
        <v>2525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605250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607775</v>
      </c>
      <c r="O18" s="45">
        <f t="shared" si="2"/>
        <v>7067.1511627906975</v>
      </c>
      <c r="P18" s="10"/>
    </row>
    <row r="19" spans="1:119">
      <c r="A19" s="12"/>
      <c r="B19" s="25">
        <v>342.1</v>
      </c>
      <c r="C19" s="20" t="s">
        <v>50</v>
      </c>
      <c r="D19" s="46">
        <v>-65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-65</v>
      </c>
      <c r="O19" s="47">
        <f t="shared" si="2"/>
        <v>-0.7558139534883721</v>
      </c>
      <c r="P19" s="9"/>
    </row>
    <row r="20" spans="1:119">
      <c r="A20" s="12"/>
      <c r="B20" s="25">
        <v>343.3</v>
      </c>
      <c r="C20" s="20" t="s">
        <v>26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422334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422334</v>
      </c>
      <c r="O20" s="47">
        <f t="shared" si="2"/>
        <v>4910.8604651162786</v>
      </c>
      <c r="P20" s="9"/>
    </row>
    <row r="21" spans="1:119">
      <c r="A21" s="12"/>
      <c r="B21" s="25">
        <v>343.9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182916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182916</v>
      </c>
      <c r="O21" s="47">
        <f t="shared" si="2"/>
        <v>2126.9302325581393</v>
      </c>
      <c r="P21" s="9"/>
    </row>
    <row r="22" spans="1:119">
      <c r="A22" s="12"/>
      <c r="B22" s="25">
        <v>344.6</v>
      </c>
      <c r="C22" s="20" t="s">
        <v>77</v>
      </c>
      <c r="D22" s="46">
        <v>2590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2590</v>
      </c>
      <c r="O22" s="47">
        <f t="shared" si="2"/>
        <v>30.11627906976744</v>
      </c>
      <c r="P22" s="9"/>
    </row>
    <row r="23" spans="1:119" ht="15.75">
      <c r="A23" s="29" t="s">
        <v>24</v>
      </c>
      <c r="B23" s="30"/>
      <c r="C23" s="31"/>
      <c r="D23" s="32">
        <f t="shared" ref="D23:M23" si="6">SUM(D24:D24)</f>
        <v>11797</v>
      </c>
      <c r="E23" s="32">
        <f t="shared" si="6"/>
        <v>159595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171392</v>
      </c>
      <c r="O23" s="45">
        <f t="shared" si="2"/>
        <v>1992.9302325581396</v>
      </c>
      <c r="P23" s="10"/>
    </row>
    <row r="24" spans="1:119">
      <c r="A24" s="13"/>
      <c r="B24" s="39">
        <v>359</v>
      </c>
      <c r="C24" s="21" t="s">
        <v>31</v>
      </c>
      <c r="D24" s="46">
        <v>11797</v>
      </c>
      <c r="E24" s="46">
        <v>159595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171392</v>
      </c>
      <c r="O24" s="47">
        <f t="shared" si="2"/>
        <v>1992.9302325581396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SUM(D26:D27)</f>
        <v>20558</v>
      </c>
      <c r="E25" s="32">
        <f t="shared" si="7"/>
        <v>5375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6512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32445</v>
      </c>
      <c r="O25" s="45">
        <f t="shared" si="2"/>
        <v>377.26744186046511</v>
      </c>
      <c r="P25" s="10"/>
    </row>
    <row r="26" spans="1:119">
      <c r="A26" s="12"/>
      <c r="B26" s="25">
        <v>361.1</v>
      </c>
      <c r="C26" s="20" t="s">
        <v>32</v>
      </c>
      <c r="D26" s="46">
        <v>8214</v>
      </c>
      <c r="E26" s="46">
        <v>5375</v>
      </c>
      <c r="F26" s="46">
        <v>0</v>
      </c>
      <c r="G26" s="46">
        <v>0</v>
      </c>
      <c r="H26" s="46">
        <v>0</v>
      </c>
      <c r="I26" s="46">
        <v>6512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20101</v>
      </c>
      <c r="O26" s="47">
        <f t="shared" si="2"/>
        <v>233.73255813953489</v>
      </c>
      <c r="P26" s="9"/>
    </row>
    <row r="27" spans="1:119">
      <c r="A27" s="12"/>
      <c r="B27" s="25">
        <v>369.9</v>
      </c>
      <c r="C27" s="20" t="s">
        <v>33</v>
      </c>
      <c r="D27" s="46">
        <v>12344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12344</v>
      </c>
      <c r="O27" s="47">
        <f t="shared" si="2"/>
        <v>143.53488372093022</v>
      </c>
      <c r="P27" s="9"/>
    </row>
    <row r="28" spans="1:119" ht="15.75">
      <c r="A28" s="29" t="s">
        <v>44</v>
      </c>
      <c r="B28" s="30"/>
      <c r="C28" s="31"/>
      <c r="D28" s="32">
        <f t="shared" ref="D28:M28" si="8">SUM(D29:D30)</f>
        <v>135000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135000</v>
      </c>
      <c r="O28" s="45">
        <f t="shared" si="2"/>
        <v>1569.7674418604652</v>
      </c>
      <c r="P28" s="9"/>
    </row>
    <row r="29" spans="1:119">
      <c r="A29" s="12"/>
      <c r="B29" s="25">
        <v>381</v>
      </c>
      <c r="C29" s="20" t="s">
        <v>45</v>
      </c>
      <c r="D29" s="46">
        <v>85000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85000</v>
      </c>
      <c r="O29" s="47">
        <f t="shared" si="2"/>
        <v>988.37209302325584</v>
      </c>
      <c r="P29" s="9"/>
    </row>
    <row r="30" spans="1:119" ht="15.75" thickBot="1">
      <c r="A30" s="12"/>
      <c r="B30" s="25">
        <v>384</v>
      </c>
      <c r="C30" s="20" t="s">
        <v>78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50000</v>
      </c>
      <c r="O30" s="47">
        <f t="shared" si="2"/>
        <v>581.39534883720933</v>
      </c>
      <c r="P30" s="9"/>
    </row>
    <row r="31" spans="1:119" ht="16.5" thickBot="1">
      <c r="A31" s="14" t="s">
        <v>28</v>
      </c>
      <c r="B31" s="23"/>
      <c r="C31" s="22"/>
      <c r="D31" s="15">
        <f t="shared" ref="D31:M31" si="9">SUM(D5,D9,D13,D18,D23,D25,D28)</f>
        <v>3998043</v>
      </c>
      <c r="E31" s="15">
        <f t="shared" si="9"/>
        <v>164970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611762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4774775</v>
      </c>
      <c r="O31" s="38">
        <f t="shared" si="2"/>
        <v>55520.639534883718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79</v>
      </c>
      <c r="M33" s="118"/>
      <c r="N33" s="118"/>
      <c r="O33" s="43">
        <v>86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47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2025-03-27T17:52:17Z</cp:lastPrinted>
  <dcterms:created xsi:type="dcterms:W3CDTF">2000-08-31T21:26:31Z</dcterms:created>
  <dcterms:modified xsi:type="dcterms:W3CDTF">2025-03-27T17:52:22Z</dcterms:modified>
</cp:coreProperties>
</file>