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5" documentId="11_0D934C4E3F0C5F0BF8C48B6BD8308C7841F013CC" xr6:coauthVersionLast="47" xr6:coauthVersionMax="47" xr10:uidLastSave="{DFD41D11-6B7B-48C1-9651-574406D40751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'2007'!$A$1:$O$18</definedName>
    <definedName name="_xlnm.Print_Area" localSheetId="15">'2008'!$A$1:$O$18</definedName>
    <definedName name="_xlnm.Print_Area" localSheetId="14">'2009'!$A$1:$O$18</definedName>
    <definedName name="_xlnm.Print_Area" localSheetId="13">'2010'!$A$1:$O$20</definedName>
    <definedName name="_xlnm.Print_Area" localSheetId="12">'2011'!$A$1:$O$20</definedName>
    <definedName name="_xlnm.Print_Area" localSheetId="11">'2012'!$A$1:$O$19</definedName>
    <definedName name="_xlnm.Print_Area" localSheetId="10">'2013'!$A$1:$O$17</definedName>
    <definedName name="_xlnm.Print_Area" localSheetId="9">'2014'!$A$1:$O$17</definedName>
    <definedName name="_xlnm.Print_Area" localSheetId="8">'2015'!$A$1:$O$21</definedName>
    <definedName name="_xlnm.Print_Area" localSheetId="7">'2016'!$A$1:$O$20</definedName>
    <definedName name="_xlnm.Print_Area" localSheetId="6">'2017'!$A$1:$O$20</definedName>
    <definedName name="_xlnm.Print_Area" localSheetId="5">'2018'!$A$1:$O$18</definedName>
    <definedName name="_xlnm.Print_Area" localSheetId="4">'2019'!$A$1:$O$18</definedName>
    <definedName name="_xlnm.Print_Area" localSheetId="3">'2020'!$A$1:$O$21</definedName>
    <definedName name="_xlnm.Print_Area" localSheetId="2">'2021'!$A$1:$P$21</definedName>
    <definedName name="_xlnm.Print_Area" localSheetId="1">'2022'!$A$1:$P$20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50" l="1"/>
  <c r="F19" i="50"/>
  <c r="G19" i="50"/>
  <c r="H19" i="50"/>
  <c r="I19" i="50"/>
  <c r="J19" i="50"/>
  <c r="K19" i="50"/>
  <c r="L19" i="50"/>
  <c r="M19" i="50"/>
  <c r="N19" i="50"/>
  <c r="D19" i="50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7" i="50" l="1"/>
  <c r="P17" i="50" s="1"/>
  <c r="O15" i="50"/>
  <c r="P15" i="50" s="1"/>
  <c r="O11" i="50"/>
  <c r="P11" i="50" s="1"/>
  <c r="O9" i="50"/>
  <c r="P9" i="50" s="1"/>
  <c r="O5" i="50"/>
  <c r="P5" i="50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N16" i="49" s="1"/>
  <c r="M5" i="49"/>
  <c r="M16" i="49" s="1"/>
  <c r="L5" i="49"/>
  <c r="K5" i="49"/>
  <c r="J5" i="49"/>
  <c r="I5" i="49"/>
  <c r="H5" i="49"/>
  <c r="G5" i="49"/>
  <c r="F5" i="49"/>
  <c r="E5" i="49"/>
  <c r="D5" i="49"/>
  <c r="O19" i="50" l="1"/>
  <c r="P19" i="50" s="1"/>
  <c r="D16" i="49"/>
  <c r="E16" i="49"/>
  <c r="G16" i="49"/>
  <c r="J16" i="49"/>
  <c r="K16" i="49"/>
  <c r="F16" i="49"/>
  <c r="H16" i="49"/>
  <c r="I16" i="49"/>
  <c r="L16" i="49"/>
  <c r="O14" i="49"/>
  <c r="P14" i="49" s="1"/>
  <c r="O9" i="49"/>
  <c r="P9" i="49" s="1"/>
  <c r="O11" i="49"/>
  <c r="P11" i="49" s="1"/>
  <c r="O5" i="49"/>
  <c r="P5" i="49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H17" i="48" s="1"/>
  <c r="G5" i="48"/>
  <c r="G17" i="48" s="1"/>
  <c r="F5" i="48"/>
  <c r="E5" i="48"/>
  <c r="E17" i="48" s="1"/>
  <c r="D5" i="48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M13" i="46"/>
  <c r="L13" i="46"/>
  <c r="K13" i="46"/>
  <c r="J13" i="46"/>
  <c r="I13" i="46"/>
  <c r="H13" i="46"/>
  <c r="G13" i="46"/>
  <c r="G17" i="46" s="1"/>
  <c r="F13" i="46"/>
  <c r="E13" i="46"/>
  <c r="D13" i="46"/>
  <c r="N12" i="46"/>
  <c r="O12" i="46" s="1"/>
  <c r="N11" i="46"/>
  <c r="O11" i="46"/>
  <c r="M10" i="46"/>
  <c r="L10" i="46"/>
  <c r="K10" i="46"/>
  <c r="J10" i="46"/>
  <c r="I10" i="46"/>
  <c r="H10" i="46"/>
  <c r="G10" i="46"/>
  <c r="F10" i="46"/>
  <c r="E10" i="46"/>
  <c r="D10" i="46"/>
  <c r="N9" i="46"/>
  <c r="O9" i="46"/>
  <c r="M8" i="46"/>
  <c r="L8" i="46"/>
  <c r="K8" i="46"/>
  <c r="J8" i="46"/>
  <c r="I8" i="46"/>
  <c r="H8" i="46"/>
  <c r="G8" i="46"/>
  <c r="F8" i="46"/>
  <c r="E8" i="46"/>
  <c r="D8" i="46"/>
  <c r="N7" i="46"/>
  <c r="O7" i="46" s="1"/>
  <c r="N6" i="46"/>
  <c r="O6" i="46" s="1"/>
  <c r="M5" i="46"/>
  <c r="L5" i="46"/>
  <c r="K5" i="46"/>
  <c r="J5" i="46"/>
  <c r="I5" i="46"/>
  <c r="H5" i="46"/>
  <c r="N5" i="46" s="1"/>
  <c r="O5" i="46" s="1"/>
  <c r="G5" i="46"/>
  <c r="F5" i="46"/>
  <c r="E5" i="46"/>
  <c r="D5" i="46"/>
  <c r="N13" i="45"/>
  <c r="O13" i="45"/>
  <c r="M12" i="45"/>
  <c r="M14" i="45" s="1"/>
  <c r="L12" i="45"/>
  <c r="L14" i="45" s="1"/>
  <c r="K12" i="45"/>
  <c r="J12" i="45"/>
  <c r="I12" i="45"/>
  <c r="H12" i="45"/>
  <c r="G12" i="45"/>
  <c r="F12" i="45"/>
  <c r="E12" i="45"/>
  <c r="D12" i="45"/>
  <c r="D14" i="45" s="1"/>
  <c r="N11" i="45"/>
  <c r="O11" i="45"/>
  <c r="N10" i="45"/>
  <c r="O10" i="45"/>
  <c r="M9" i="45"/>
  <c r="L9" i="45"/>
  <c r="K9" i="45"/>
  <c r="J9" i="45"/>
  <c r="I9" i="45"/>
  <c r="H9" i="45"/>
  <c r="G9" i="45"/>
  <c r="F9" i="45"/>
  <c r="E9" i="45"/>
  <c r="E14" i="45" s="1"/>
  <c r="D9" i="45"/>
  <c r="N8" i="45"/>
  <c r="O8" i="45" s="1"/>
  <c r="M7" i="45"/>
  <c r="L7" i="45"/>
  <c r="K7" i="45"/>
  <c r="J7" i="45"/>
  <c r="I7" i="45"/>
  <c r="H7" i="45"/>
  <c r="N7" i="45" s="1"/>
  <c r="O7" i="45" s="1"/>
  <c r="G7" i="45"/>
  <c r="F7" i="45"/>
  <c r="E7" i="45"/>
  <c r="D7" i="45"/>
  <c r="N6" i="45"/>
  <c r="O6" i="45" s="1"/>
  <c r="M5" i="45"/>
  <c r="L5" i="45"/>
  <c r="K5" i="45"/>
  <c r="J5" i="45"/>
  <c r="I5" i="45"/>
  <c r="H5" i="45"/>
  <c r="G5" i="45"/>
  <c r="G14" i="45" s="1"/>
  <c r="F5" i="45"/>
  <c r="F14" i="45" s="1"/>
  <c r="E5" i="45"/>
  <c r="D5" i="45"/>
  <c r="N13" i="44"/>
  <c r="O13" i="44" s="1"/>
  <c r="M12" i="44"/>
  <c r="M14" i="44" s="1"/>
  <c r="L12" i="44"/>
  <c r="K12" i="44"/>
  <c r="J12" i="44"/>
  <c r="I12" i="44"/>
  <c r="H12" i="44"/>
  <c r="G12" i="44"/>
  <c r="F12" i="44"/>
  <c r="E12" i="44"/>
  <c r="D12" i="44"/>
  <c r="D14" i="44" s="1"/>
  <c r="N11" i="44"/>
  <c r="O11" i="44" s="1"/>
  <c r="N10" i="44"/>
  <c r="O10" i="44" s="1"/>
  <c r="M9" i="44"/>
  <c r="L9" i="44"/>
  <c r="K9" i="44"/>
  <c r="J9" i="44"/>
  <c r="I9" i="44"/>
  <c r="H9" i="44"/>
  <c r="G9" i="44"/>
  <c r="F9" i="44"/>
  <c r="F14" i="44" s="1"/>
  <c r="E9" i="44"/>
  <c r="D9" i="44"/>
  <c r="N8" i="44"/>
  <c r="O8" i="44"/>
  <c r="M7" i="44"/>
  <c r="L7" i="44"/>
  <c r="K7" i="44"/>
  <c r="J7" i="44"/>
  <c r="I7" i="44"/>
  <c r="H7" i="44"/>
  <c r="N7" i="44" s="1"/>
  <c r="O7" i="44" s="1"/>
  <c r="G7" i="44"/>
  <c r="F7" i="44"/>
  <c r="E7" i="44"/>
  <c r="E14" i="44" s="1"/>
  <c r="D7" i="44"/>
  <c r="N6" i="44"/>
  <c r="O6" i="44"/>
  <c r="M5" i="44"/>
  <c r="L5" i="44"/>
  <c r="K5" i="44"/>
  <c r="K14" i="44" s="1"/>
  <c r="J5" i="44"/>
  <c r="J14" i="44" s="1"/>
  <c r="I5" i="44"/>
  <c r="H5" i="44"/>
  <c r="G5" i="44"/>
  <c r="F5" i="44"/>
  <c r="E5" i="44"/>
  <c r="D5" i="44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/>
  <c r="M9" i="43"/>
  <c r="L9" i="43"/>
  <c r="K9" i="43"/>
  <c r="J9" i="43"/>
  <c r="I9" i="43"/>
  <c r="H9" i="43"/>
  <c r="H16" i="43" s="1"/>
  <c r="G9" i="43"/>
  <c r="N9" i="43" s="1"/>
  <c r="O9" i="43" s="1"/>
  <c r="F9" i="43"/>
  <c r="E9" i="43"/>
  <c r="D9" i="43"/>
  <c r="N8" i="43"/>
  <c r="O8" i="43"/>
  <c r="N7" i="43"/>
  <c r="O7" i="43"/>
  <c r="N6" i="43"/>
  <c r="O6" i="43" s="1"/>
  <c r="M5" i="43"/>
  <c r="L5" i="43"/>
  <c r="L16" i="43" s="1"/>
  <c r="K5" i="43"/>
  <c r="J5" i="43"/>
  <c r="I5" i="43"/>
  <c r="H5" i="43"/>
  <c r="G5" i="43"/>
  <c r="F5" i="43"/>
  <c r="E5" i="43"/>
  <c r="E16" i="43" s="1"/>
  <c r="D5" i="43"/>
  <c r="H16" i="42"/>
  <c r="M16" i="42"/>
  <c r="N15" i="42"/>
  <c r="O15" i="42" s="1"/>
  <c r="M14" i="42"/>
  <c r="L14" i="42"/>
  <c r="K14" i="42"/>
  <c r="J14" i="42"/>
  <c r="I14" i="42"/>
  <c r="I16" i="42" s="1"/>
  <c r="H14" i="42"/>
  <c r="G14" i="42"/>
  <c r="F14" i="42"/>
  <c r="E14" i="42"/>
  <c r="D14" i="42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F16" i="42" s="1"/>
  <c r="E5" i="42"/>
  <c r="D5" i="42"/>
  <c r="D16" i="42" s="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10" i="41" s="1"/>
  <c r="O10" i="41" s="1"/>
  <c r="N9" i="41"/>
  <c r="O9" i="41" s="1"/>
  <c r="N8" i="41"/>
  <c r="O8" i="41" s="1"/>
  <c r="N7" i="41"/>
  <c r="O7" i="41" s="1"/>
  <c r="N6" i="41"/>
  <c r="O6" i="41"/>
  <c r="M5" i="41"/>
  <c r="L5" i="41"/>
  <c r="L17" i="41" s="1"/>
  <c r="K5" i="41"/>
  <c r="J5" i="41"/>
  <c r="J17" i="41" s="1"/>
  <c r="I5" i="41"/>
  <c r="I17" i="41" s="1"/>
  <c r="H5" i="41"/>
  <c r="H17" i="41" s="1"/>
  <c r="G5" i="41"/>
  <c r="F5" i="41"/>
  <c r="E5" i="41"/>
  <c r="D5" i="41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D14" i="40" s="1"/>
  <c r="N10" i="40"/>
  <c r="O10" i="40" s="1"/>
  <c r="M9" i="40"/>
  <c r="L9" i="40"/>
  <c r="K9" i="40"/>
  <c r="J9" i="40"/>
  <c r="I9" i="40"/>
  <c r="H9" i="40"/>
  <c r="G9" i="40"/>
  <c r="F9" i="40"/>
  <c r="E9" i="40"/>
  <c r="N9" i="40" s="1"/>
  <c r="O9" i="40" s="1"/>
  <c r="D9" i="40"/>
  <c r="N8" i="40"/>
  <c r="O8" i="40" s="1"/>
  <c r="N7" i="40"/>
  <c r="O7" i="40" s="1"/>
  <c r="N6" i="40"/>
  <c r="O6" i="40"/>
  <c r="M5" i="40"/>
  <c r="L5" i="40"/>
  <c r="L14" i="40" s="1"/>
  <c r="K5" i="40"/>
  <c r="K14" i="40"/>
  <c r="J5" i="40"/>
  <c r="J14" i="40" s="1"/>
  <c r="I5" i="40"/>
  <c r="I14" i="40" s="1"/>
  <c r="H5" i="40"/>
  <c r="H14" i="40" s="1"/>
  <c r="G5" i="40"/>
  <c r="F5" i="40"/>
  <c r="E5" i="40"/>
  <c r="D5" i="40"/>
  <c r="N12" i="39"/>
  <c r="O12" i="39"/>
  <c r="N11" i="39"/>
  <c r="O11" i="39" s="1"/>
  <c r="M10" i="39"/>
  <c r="L10" i="39"/>
  <c r="K10" i="39"/>
  <c r="J10" i="39"/>
  <c r="I10" i="39"/>
  <c r="H10" i="39"/>
  <c r="G10" i="39"/>
  <c r="F10" i="39"/>
  <c r="E10" i="39"/>
  <c r="E13" i="39" s="1"/>
  <c r="D10" i="39"/>
  <c r="N9" i="39"/>
  <c r="O9" i="39" s="1"/>
  <c r="M8" i="39"/>
  <c r="L8" i="39"/>
  <c r="K8" i="39"/>
  <c r="K13" i="39" s="1"/>
  <c r="J8" i="39"/>
  <c r="I8" i="39"/>
  <c r="H8" i="39"/>
  <c r="H13" i="39" s="1"/>
  <c r="G8" i="39"/>
  <c r="F8" i="39"/>
  <c r="F13" i="39" s="1"/>
  <c r="E8" i="39"/>
  <c r="D8" i="39"/>
  <c r="N7" i="39"/>
  <c r="O7" i="39" s="1"/>
  <c r="N6" i="39"/>
  <c r="O6" i="39" s="1"/>
  <c r="M5" i="39"/>
  <c r="M13" i="39"/>
  <c r="L5" i="39"/>
  <c r="L13" i="39" s="1"/>
  <c r="K5" i="39"/>
  <c r="J5" i="39"/>
  <c r="J13" i="39" s="1"/>
  <c r="I5" i="39"/>
  <c r="I13" i="39" s="1"/>
  <c r="H5" i="39"/>
  <c r="G5" i="39"/>
  <c r="F5" i="39"/>
  <c r="E5" i="39"/>
  <c r="D5" i="39"/>
  <c r="D13" i="39" s="1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M8" i="38"/>
  <c r="L8" i="38"/>
  <c r="K8" i="38"/>
  <c r="J8" i="38"/>
  <c r="I8" i="38"/>
  <c r="H8" i="38"/>
  <c r="G8" i="38"/>
  <c r="F8" i="38"/>
  <c r="E8" i="38"/>
  <c r="D8" i="38"/>
  <c r="N7" i="38"/>
  <c r="O7" i="38"/>
  <c r="N6" i="38"/>
  <c r="O6" i="38"/>
  <c r="M5" i="38"/>
  <c r="M13" i="38" s="1"/>
  <c r="L5" i="38"/>
  <c r="K5" i="38"/>
  <c r="J5" i="38"/>
  <c r="I5" i="38"/>
  <c r="I13" i="38" s="1"/>
  <c r="H5" i="38"/>
  <c r="H13" i="38" s="1"/>
  <c r="G5" i="38"/>
  <c r="F5" i="38"/>
  <c r="F13" i="38"/>
  <c r="E5" i="38"/>
  <c r="D5" i="38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/>
  <c r="M9" i="37"/>
  <c r="L9" i="37"/>
  <c r="K9" i="37"/>
  <c r="J9" i="37"/>
  <c r="I9" i="37"/>
  <c r="H9" i="37"/>
  <c r="G9" i="37"/>
  <c r="F9" i="37"/>
  <c r="E9" i="37"/>
  <c r="D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14" i="37" s="1"/>
  <c r="D5" i="37"/>
  <c r="D14" i="37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M10" i="36"/>
  <c r="L10" i="36"/>
  <c r="L15" i="36" s="1"/>
  <c r="K10" i="36"/>
  <c r="J10" i="36"/>
  <c r="I10" i="36"/>
  <c r="H10" i="36"/>
  <c r="G10" i="36"/>
  <c r="F10" i="36"/>
  <c r="E10" i="36"/>
  <c r="D10" i="36"/>
  <c r="N9" i="36"/>
  <c r="O9" i="36"/>
  <c r="M8" i="36"/>
  <c r="L8" i="36"/>
  <c r="K8" i="36"/>
  <c r="J8" i="36"/>
  <c r="I8" i="36"/>
  <c r="H8" i="36"/>
  <c r="G8" i="36"/>
  <c r="F8" i="36"/>
  <c r="E8" i="36"/>
  <c r="E15" i="36" s="1"/>
  <c r="D8" i="36"/>
  <c r="D15" i="36" s="1"/>
  <c r="N7" i="36"/>
  <c r="O7" i="36" s="1"/>
  <c r="N6" i="36"/>
  <c r="O6" i="36" s="1"/>
  <c r="M5" i="36"/>
  <c r="L5" i="36"/>
  <c r="K5" i="36"/>
  <c r="J5" i="36"/>
  <c r="J15" i="36"/>
  <c r="I5" i="36"/>
  <c r="H5" i="36"/>
  <c r="G5" i="36"/>
  <c r="F5" i="36"/>
  <c r="E5" i="36"/>
  <c r="D5" i="36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M9" i="35"/>
  <c r="L9" i="35"/>
  <c r="K9" i="35"/>
  <c r="J9" i="35"/>
  <c r="I9" i="35"/>
  <c r="H9" i="35"/>
  <c r="G9" i="35"/>
  <c r="F9" i="35"/>
  <c r="E9" i="35"/>
  <c r="D9" i="35"/>
  <c r="N8" i="35"/>
  <c r="O8" i="35" s="1"/>
  <c r="N7" i="35"/>
  <c r="O7" i="35" s="1"/>
  <c r="N6" i="35"/>
  <c r="O6" i="35" s="1"/>
  <c r="M5" i="35"/>
  <c r="L5" i="35"/>
  <c r="K5" i="35"/>
  <c r="J5" i="35"/>
  <c r="J16" i="35" s="1"/>
  <c r="I5" i="35"/>
  <c r="H5" i="35"/>
  <c r="G5" i="35"/>
  <c r="F5" i="35"/>
  <c r="E5" i="35"/>
  <c r="D5" i="35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/>
  <c r="N12" i="34"/>
  <c r="O12" i="34" s="1"/>
  <c r="M11" i="34"/>
  <c r="L11" i="34"/>
  <c r="K11" i="34"/>
  <c r="J11" i="34"/>
  <c r="I11" i="34"/>
  <c r="H11" i="34"/>
  <c r="G11" i="34"/>
  <c r="F11" i="34"/>
  <c r="F16" i="34" s="1"/>
  <c r="E11" i="34"/>
  <c r="D11" i="34"/>
  <c r="N10" i="34"/>
  <c r="O10" i="34" s="1"/>
  <c r="M9" i="34"/>
  <c r="L9" i="34"/>
  <c r="K9" i="34"/>
  <c r="J9" i="34"/>
  <c r="I9" i="34"/>
  <c r="H9" i="34"/>
  <c r="G9" i="34"/>
  <c r="F9" i="34"/>
  <c r="E9" i="34"/>
  <c r="D9" i="34"/>
  <c r="N8" i="34"/>
  <c r="O8" i="34" s="1"/>
  <c r="N7" i="34"/>
  <c r="O7" i="34" s="1"/>
  <c r="N6" i="34"/>
  <c r="O6" i="34"/>
  <c r="M5" i="34"/>
  <c r="L5" i="34"/>
  <c r="K5" i="34"/>
  <c r="J5" i="34"/>
  <c r="I5" i="34"/>
  <c r="I16" i="34" s="1"/>
  <c r="H5" i="34"/>
  <c r="G5" i="34"/>
  <c r="F5" i="34"/>
  <c r="E5" i="34"/>
  <c r="D5" i="34"/>
  <c r="E11" i="33"/>
  <c r="F11" i="33"/>
  <c r="G11" i="33"/>
  <c r="H11" i="33"/>
  <c r="I11" i="33"/>
  <c r="I14" i="33"/>
  <c r="J11" i="33"/>
  <c r="K11" i="33"/>
  <c r="L11" i="33"/>
  <c r="M11" i="33"/>
  <c r="E9" i="33"/>
  <c r="F9" i="33"/>
  <c r="F14" i="33"/>
  <c r="G9" i="33"/>
  <c r="H9" i="33"/>
  <c r="I9" i="33"/>
  <c r="J9" i="33"/>
  <c r="K9" i="33"/>
  <c r="L9" i="33"/>
  <c r="M9" i="33"/>
  <c r="E5" i="33"/>
  <c r="F5" i="33"/>
  <c r="G5" i="33"/>
  <c r="G14" i="33" s="1"/>
  <c r="H5" i="33"/>
  <c r="I5" i="33"/>
  <c r="J5" i="33"/>
  <c r="K5" i="33"/>
  <c r="K14" i="33" s="1"/>
  <c r="L5" i="33"/>
  <c r="M5" i="33"/>
  <c r="M14" i="33" s="1"/>
  <c r="D11" i="33"/>
  <c r="D9" i="33"/>
  <c r="D5" i="33"/>
  <c r="D14" i="33" s="1"/>
  <c r="N7" i="33"/>
  <c r="O7" i="33"/>
  <c r="N8" i="33"/>
  <c r="O8" i="33" s="1"/>
  <c r="N6" i="33"/>
  <c r="O6" i="33" s="1"/>
  <c r="N12" i="33"/>
  <c r="O12" i="33" s="1"/>
  <c r="N13" i="33"/>
  <c r="O13" i="33"/>
  <c r="N10" i="33"/>
  <c r="O10" i="33" s="1"/>
  <c r="G15" i="36"/>
  <c r="G14" i="37"/>
  <c r="O5" i="48" l="1"/>
  <c r="P5" i="48" s="1"/>
  <c r="K16" i="35"/>
  <c r="F14" i="37"/>
  <c r="J13" i="38"/>
  <c r="N10" i="39"/>
  <c r="O10" i="39" s="1"/>
  <c r="M14" i="40"/>
  <c r="N5" i="44"/>
  <c r="O5" i="44" s="1"/>
  <c r="F17" i="46"/>
  <c r="J16" i="34"/>
  <c r="N9" i="35"/>
  <c r="O9" i="35" s="1"/>
  <c r="L16" i="35"/>
  <c r="H15" i="36"/>
  <c r="K13" i="38"/>
  <c r="L14" i="44"/>
  <c r="M17" i="46"/>
  <c r="J17" i="48"/>
  <c r="N14" i="35"/>
  <c r="O14" i="35" s="1"/>
  <c r="K14" i="37"/>
  <c r="L17" i="46"/>
  <c r="N10" i="46"/>
  <c r="O10" i="46" s="1"/>
  <c r="I17" i="48"/>
  <c r="N8" i="39"/>
  <c r="O8" i="39" s="1"/>
  <c r="N9" i="42"/>
  <c r="O9" i="42" s="1"/>
  <c r="G16" i="43"/>
  <c r="D16" i="43"/>
  <c r="K15" i="36"/>
  <c r="N10" i="36"/>
  <c r="O10" i="36" s="1"/>
  <c r="N9" i="37"/>
  <c r="O9" i="37" s="1"/>
  <c r="N11" i="40"/>
  <c r="O11" i="40" s="1"/>
  <c r="M17" i="41"/>
  <c r="K17" i="46"/>
  <c r="D16" i="35"/>
  <c r="N16" i="35" s="1"/>
  <c r="O16" i="35" s="1"/>
  <c r="G14" i="40"/>
  <c r="N5" i="43"/>
  <c r="O5" i="43" s="1"/>
  <c r="N14" i="43"/>
  <c r="O14" i="43" s="1"/>
  <c r="N12" i="45"/>
  <c r="O12" i="45" s="1"/>
  <c r="N11" i="33"/>
  <c r="O11" i="33" s="1"/>
  <c r="K16" i="34"/>
  <c r="F16" i="35"/>
  <c r="G16" i="35"/>
  <c r="M15" i="36"/>
  <c r="N8" i="38"/>
  <c r="O8" i="38" s="1"/>
  <c r="N15" i="46"/>
  <c r="O15" i="46" s="1"/>
  <c r="K17" i="41"/>
  <c r="O13" i="48"/>
  <c r="P13" i="48" s="1"/>
  <c r="N14" i="42"/>
  <c r="O14" i="42" s="1"/>
  <c r="I16" i="43"/>
  <c r="K17" i="48"/>
  <c r="H14" i="33"/>
  <c r="H16" i="35"/>
  <c r="I15" i="36"/>
  <c r="E16" i="42"/>
  <c r="N16" i="42" s="1"/>
  <c r="O16" i="42" s="1"/>
  <c r="J16" i="43"/>
  <c r="H14" i="45"/>
  <c r="N14" i="45" s="1"/>
  <c r="O14" i="45" s="1"/>
  <c r="M17" i="48"/>
  <c r="N9" i="34"/>
  <c r="O9" i="34" s="1"/>
  <c r="L16" i="34"/>
  <c r="L17" i="48"/>
  <c r="I16" i="35"/>
  <c r="N5" i="42"/>
  <c r="O5" i="42" s="1"/>
  <c r="K16" i="43"/>
  <c r="I14" i="45"/>
  <c r="N17" i="48"/>
  <c r="O10" i="48"/>
  <c r="P10" i="48" s="1"/>
  <c r="I17" i="46"/>
  <c r="M16" i="34"/>
  <c r="J14" i="45"/>
  <c r="N8" i="36"/>
  <c r="O8" i="36" s="1"/>
  <c r="N8" i="46"/>
  <c r="O8" i="46" s="1"/>
  <c r="M16" i="35"/>
  <c r="N12" i="44"/>
  <c r="O12" i="44" s="1"/>
  <c r="O15" i="48"/>
  <c r="P15" i="48" s="1"/>
  <c r="G13" i="38"/>
  <c r="E14" i="40"/>
  <c r="N14" i="40" s="1"/>
  <c r="O14" i="40" s="1"/>
  <c r="L14" i="33"/>
  <c r="E16" i="34"/>
  <c r="I14" i="37"/>
  <c r="L13" i="38"/>
  <c r="G13" i="39"/>
  <c r="N13" i="39" s="1"/>
  <c r="O13" i="39" s="1"/>
  <c r="D17" i="41"/>
  <c r="N11" i="42"/>
  <c r="O11" i="42" s="1"/>
  <c r="N5" i="37"/>
  <c r="O5" i="37" s="1"/>
  <c r="M16" i="43"/>
  <c r="F14" i="40"/>
  <c r="E17" i="41"/>
  <c r="N17" i="41" s="1"/>
  <c r="O17" i="41" s="1"/>
  <c r="N15" i="41"/>
  <c r="O15" i="41" s="1"/>
  <c r="J16" i="42"/>
  <c r="N9" i="33"/>
  <c r="O9" i="33" s="1"/>
  <c r="N9" i="44"/>
  <c r="O9" i="44" s="1"/>
  <c r="N5" i="40"/>
  <c r="O5" i="40" s="1"/>
  <c r="G16" i="42"/>
  <c r="N11" i="43"/>
  <c r="O11" i="43" s="1"/>
  <c r="H14" i="37"/>
  <c r="N14" i="37" s="1"/>
  <c r="O14" i="37" s="1"/>
  <c r="J14" i="37"/>
  <c r="D17" i="46"/>
  <c r="N17" i="46" s="1"/>
  <c r="O17" i="46" s="1"/>
  <c r="G16" i="34"/>
  <c r="N14" i="34"/>
  <c r="O14" i="34" s="1"/>
  <c r="N5" i="36"/>
  <c r="O5" i="36" s="1"/>
  <c r="N13" i="36"/>
  <c r="O13" i="36" s="1"/>
  <c r="F17" i="41"/>
  <c r="K16" i="42"/>
  <c r="I14" i="44"/>
  <c r="J17" i="46"/>
  <c r="N5" i="38"/>
  <c r="O5" i="38" s="1"/>
  <c r="K14" i="45"/>
  <c r="E14" i="33"/>
  <c r="N14" i="33" s="1"/>
  <c r="O14" i="33" s="1"/>
  <c r="E16" i="35"/>
  <c r="M14" i="37"/>
  <c r="N9" i="45"/>
  <c r="O9" i="45" s="1"/>
  <c r="F15" i="36"/>
  <c r="N15" i="36" s="1"/>
  <c r="O15" i="36" s="1"/>
  <c r="L14" i="37"/>
  <c r="N10" i="38"/>
  <c r="O10" i="38" s="1"/>
  <c r="G17" i="41"/>
  <c r="L16" i="42"/>
  <c r="G14" i="44"/>
  <c r="N14" i="44" s="1"/>
  <c r="O14" i="44" s="1"/>
  <c r="E17" i="46"/>
  <c r="H17" i="46"/>
  <c r="O8" i="48"/>
  <c r="P8" i="48" s="1"/>
  <c r="O16" i="49"/>
  <c r="P16" i="49" s="1"/>
  <c r="F16" i="43"/>
  <c r="D17" i="48"/>
  <c r="D13" i="38"/>
  <c r="J14" i="33"/>
  <c r="H16" i="34"/>
  <c r="N13" i="46"/>
  <c r="O13" i="46" s="1"/>
  <c r="N5" i="45"/>
  <c r="O5" i="45" s="1"/>
  <c r="N5" i="35"/>
  <c r="O5" i="35" s="1"/>
  <c r="N5" i="39"/>
  <c r="O5" i="39" s="1"/>
  <c r="E13" i="38"/>
  <c r="N5" i="33"/>
  <c r="O5" i="33" s="1"/>
  <c r="N11" i="34"/>
  <c r="O11" i="34" s="1"/>
  <c r="N11" i="35"/>
  <c r="O11" i="35" s="1"/>
  <c r="N5" i="41"/>
  <c r="O5" i="41" s="1"/>
  <c r="D16" i="34"/>
  <c r="H14" i="44"/>
  <c r="F17" i="48"/>
  <c r="N5" i="34"/>
  <c r="O5" i="34" s="1"/>
  <c r="N16" i="43" l="1"/>
  <c r="O16" i="43" s="1"/>
  <c r="N16" i="34"/>
  <c r="O16" i="34" s="1"/>
  <c r="N13" i="38"/>
  <c r="O13" i="38" s="1"/>
  <c r="O17" i="48"/>
  <c r="P17" i="48" s="1"/>
</calcChain>
</file>

<file path=xl/sharedStrings.xml><?xml version="1.0" encoding="utf-8"?>
<sst xmlns="http://schemas.openxmlformats.org/spreadsheetml/2006/main" count="536" uniqueCount="78">
  <si>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</si>
  <si>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</si>
  <si>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</si>
  <si>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</si>
  <si>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</si>
  <si>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</si>
  <si>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</si>
  <si>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</si>
  <si>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</si>
  <si>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</si>
  <si>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</si>
  <si>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</si>
  <si>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</si>
  <si>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</si>
  <si>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</si>
  <si>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</si>
  <si>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</si>
  <si>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</si>
  <si>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</si>
  <si>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</si>
  <si>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</si>
  <si>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Debt Service Payments</t>
  </si>
  <si>
    <t>Public Safety</t>
  </si>
  <si>
    <t>Law Enforcement</t>
  </si>
  <si>
    <t>Physical Environment</t>
  </si>
  <si>
    <t>Water Utility Services</t>
  </si>
  <si>
    <t>Other Physical Environment</t>
  </si>
  <si>
    <t>2009 Municipal Population:</t>
  </si>
  <si>
    <t>Indian Creek Expenditures Reported by Account Code and Fund Type</t>
  </si>
  <si>
    <t>Local Fiscal Year Ended September 30, 2010</t>
  </si>
  <si>
    <t>Other Uses and Non-Operating</t>
  </si>
  <si>
    <t>Inter-Fund Group Transfers Out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</si>
  <si>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</si>
  <si>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</si>
  <si>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</si>
  <si>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</si>
  <si>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</si>
  <si>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</si>
  <si>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</si>
  <si>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</si>
  <si>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</si>
  <si>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</si>
  <si>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</si>
  <si>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2014 Municipal Population:</t>
  </si>
  <si>
    <t>Local Fiscal Year Ended September 30, 2007</t>
  </si>
  <si>
    <t>2007 Municipal Population:</t>
  </si>
  <si>
    <t>Local Fiscal Year Ended September 30, 2015</t>
  </si>
  <si>
    <t>Other General Government</t>
  </si>
  <si>
    <t>Other Uses</t>
  </si>
  <si>
    <t>Interfund Transfers Out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</si>
  <si>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</si>
  <si>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</si>
  <si>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</si>
  <si>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</si>
  <si>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</si>
  <si>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</si>
  <si>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</si>
  <si>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</si>
  <si>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</si>
  <si>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</si>
  <si>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Flood Control / Stormwater Control</t>
  </si>
  <si>
    <t>Transportation</t>
  </si>
  <si>
    <t>Road / Street Facilities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</si>
  <si>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</si>
  <si>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</si>
  <si>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</si>
  <si>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</si>
  <si>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</si>
  <si>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</si>
  <si>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Flood Control / Stormwater Management</t>
  </si>
  <si>
    <t>Road and Street Facilities</t>
  </si>
  <si>
    <t>Inter-fund Group Transfers Out</t>
  </si>
  <si>
    <t>Local Fiscal Year Ended September 30, 2022</t>
  </si>
  <si>
    <t>Water-Sewer Combination Services</t>
  </si>
  <si>
    <t>2022 Municipal Population:</t>
  </si>
  <si>
    <t>Local Fiscal Year Ended September 30, 2023</t>
  </si>
  <si>
    <t>Sewer / Wastewater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</si>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</sst>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99CB9-52E6-461B-844E-D316E58742DD}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28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66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67</v>
      </c>
      <c r="N4" s="95" t="s">
        <v>5</v>
      </c>
      <c r="O4" s="95" t="s">
        <v>68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SUM(D6:D8)</f>
        <v>2378893</v>
      </c>
      <c r="E5" s="100">
        <f>SUM(E6:E8)</f>
        <v>226422</v>
      </c>
      <c r="F5" s="100">
        <f>SUM(F6:F8)</f>
        <v>0</v>
      </c>
      <c r="G5" s="100">
        <f>SUM(G6:G8)</f>
        <v>947393</v>
      </c>
      <c r="H5" s="100">
        <f>SUM(H6:H8)</f>
        <v>0</v>
      </c>
      <c r="I5" s="100">
        <f>SUM(I6:I8)</f>
        <v>0</v>
      </c>
      <c r="J5" s="100">
        <f>SUM(J6:J8)</f>
        <v>0</v>
      </c>
      <c r="K5" s="100">
        <f>SUM(K6:K8)</f>
        <v>0</v>
      </c>
      <c r="L5" s="100">
        <f>SUM(L6:L8)</f>
        <v>0</v>
      </c>
      <c r="M5" s="100">
        <f>SUM(M6:M8)</f>
        <v>0</v>
      </c>
      <c r="N5" s="100">
        <f>SUM(N6:N8)</f>
        <v>0</v>
      </c>
      <c r="O5" s="101">
        <f>SUM(D5:N5)</f>
        <v>3552708</v>
      </c>
      <c r="P5" s="102">
        <f>(O5/P$21)</f>
        <v>38201.161290322583</v>
      </c>
      <c r="Q5" s="103"/>
    </row>
    <row r="6" spans="1:134">
      <c r="A6" s="105"/>
      <c r="B6" s="106">
        <v>511</v>
      </c>
      <c r="C6" s="107" t="s">
        <v>19</v>
      </c>
      <c r="D6" s="108">
        <v>303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303</v>
      </c>
      <c r="P6" s="109">
        <f>(O6/P$21)</f>
        <v>3.2580645161290325</v>
      </c>
      <c r="Q6" s="110"/>
    </row>
    <row r="7" spans="1:134">
      <c r="A7" s="105"/>
      <c r="B7" s="106">
        <v>513</v>
      </c>
      <c r="C7" s="107" t="s">
        <v>20</v>
      </c>
      <c r="D7" s="108">
        <v>741406</v>
      </c>
      <c r="E7" s="108">
        <v>226422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8" si="0">SUM(D7:N7)</f>
        <v>967828</v>
      </c>
      <c r="P7" s="109">
        <f>(O7/P$21)</f>
        <v>10406.752688172042</v>
      </c>
      <c r="Q7" s="110"/>
    </row>
    <row r="8" spans="1:134">
      <c r="A8" s="105"/>
      <c r="B8" s="106">
        <v>517</v>
      </c>
      <c r="C8" s="107" t="s">
        <v>21</v>
      </c>
      <c r="D8" s="108">
        <v>1637184</v>
      </c>
      <c r="E8" s="108">
        <v>0</v>
      </c>
      <c r="F8" s="108">
        <v>0</v>
      </c>
      <c r="G8" s="108">
        <v>947393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2584577</v>
      </c>
      <c r="P8" s="109">
        <f>(O8/P$21)</f>
        <v>27791.15053763441</v>
      </c>
      <c r="Q8" s="110"/>
    </row>
    <row r="9" spans="1:134" ht="15.75">
      <c r="A9" s="111" t="s">
        <v>22</v>
      </c>
      <c r="B9" s="112"/>
      <c r="C9" s="113"/>
      <c r="D9" s="114">
        <f>SUM(D10:D10)</f>
        <v>3568020</v>
      </c>
      <c r="E9" s="114">
        <f>SUM(E10:E10)</f>
        <v>41600</v>
      </c>
      <c r="F9" s="114">
        <f>SUM(F10:F10)</f>
        <v>0</v>
      </c>
      <c r="G9" s="114">
        <f>SUM(G10:G10)</f>
        <v>0</v>
      </c>
      <c r="H9" s="114">
        <f>SUM(H10:H10)</f>
        <v>0</v>
      </c>
      <c r="I9" s="114">
        <f>SUM(I10:I10)</f>
        <v>0</v>
      </c>
      <c r="J9" s="114">
        <f>SUM(J10:J10)</f>
        <v>0</v>
      </c>
      <c r="K9" s="114">
        <f>SUM(K10:K10)</f>
        <v>0</v>
      </c>
      <c r="L9" s="114">
        <f>SUM(L10:L10)</f>
        <v>0</v>
      </c>
      <c r="M9" s="114">
        <f>SUM(M10:M10)</f>
        <v>0</v>
      </c>
      <c r="N9" s="114">
        <f>SUM(N10:N10)</f>
        <v>0</v>
      </c>
      <c r="O9" s="115">
        <f>SUM(D9:N9)</f>
        <v>3609620</v>
      </c>
      <c r="P9" s="116">
        <f>(O9/P$21)</f>
        <v>38813.118279569891</v>
      </c>
      <c r="Q9" s="117"/>
    </row>
    <row r="10" spans="1:134">
      <c r="A10" s="105"/>
      <c r="B10" s="106">
        <v>521</v>
      </c>
      <c r="C10" s="107" t="s">
        <v>23</v>
      </c>
      <c r="D10" s="108">
        <v>3568020</v>
      </c>
      <c r="E10" s="108">
        <v>41600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>SUM(D10:N10)</f>
        <v>3609620</v>
      </c>
      <c r="P10" s="109">
        <f>(O10/P$21)</f>
        <v>38813.118279569891</v>
      </c>
      <c r="Q10" s="110"/>
    </row>
    <row r="11" spans="1:134" ht="15.75">
      <c r="A11" s="111" t="s">
        <v>24</v>
      </c>
      <c r="B11" s="112"/>
      <c r="C11" s="113"/>
      <c r="D11" s="114">
        <f>SUM(D12:D14)</f>
        <v>0</v>
      </c>
      <c r="E11" s="114">
        <f>SUM(E12:E14)</f>
        <v>0</v>
      </c>
      <c r="F11" s="114">
        <f>SUM(F12:F14)</f>
        <v>0</v>
      </c>
      <c r="G11" s="114">
        <f>SUM(G12:G14)</f>
        <v>179298</v>
      </c>
      <c r="H11" s="114">
        <f>SUM(H12:H14)</f>
        <v>0</v>
      </c>
      <c r="I11" s="114">
        <f>SUM(I12:I14)</f>
        <v>655760</v>
      </c>
      <c r="J11" s="114">
        <f>SUM(J12:J14)</f>
        <v>0</v>
      </c>
      <c r="K11" s="114">
        <f>SUM(K12:K14)</f>
        <v>0</v>
      </c>
      <c r="L11" s="114">
        <f>SUM(L12:L14)</f>
        <v>0</v>
      </c>
      <c r="M11" s="114">
        <f>SUM(M12:M14)</f>
        <v>0</v>
      </c>
      <c r="N11" s="114">
        <f>SUM(N12:N14)</f>
        <v>0</v>
      </c>
      <c r="O11" s="115">
        <f>SUM(D11:N11)</f>
        <v>835058</v>
      </c>
      <c r="P11" s="116">
        <f>(O11/P$21)</f>
        <v>8979.1182795698933</v>
      </c>
      <c r="Q11" s="117"/>
    </row>
    <row r="12" spans="1:134">
      <c r="A12" s="105"/>
      <c r="B12" s="106">
        <v>533</v>
      </c>
      <c r="C12" s="107" t="s">
        <v>25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569954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:O16" si="1">SUM(D12:N12)</f>
        <v>569954</v>
      </c>
      <c r="P12" s="109">
        <f>(O12/P$21)</f>
        <v>6128.5376344086026</v>
      </c>
      <c r="Q12" s="110"/>
    </row>
    <row r="13" spans="1:134">
      <c r="A13" s="105"/>
      <c r="B13" s="106">
        <v>535</v>
      </c>
      <c r="C13" s="107" t="s">
        <v>76</v>
      </c>
      <c r="D13" s="108">
        <v>0</v>
      </c>
      <c r="E13" s="108">
        <v>0</v>
      </c>
      <c r="F13" s="108">
        <v>0</v>
      </c>
      <c r="G13" s="108">
        <v>179298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179298</v>
      </c>
      <c r="P13" s="109">
        <f>(O13/P$21)</f>
        <v>1927.9354838709678</v>
      </c>
      <c r="Q13" s="110"/>
    </row>
    <row r="14" spans="1:134">
      <c r="A14" s="105"/>
      <c r="B14" s="106">
        <v>538</v>
      </c>
      <c r="C14" s="107" t="s">
        <v>69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85806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85806</v>
      </c>
      <c r="P14" s="109">
        <f>(O14/P$21)</f>
        <v>922.64516129032256</v>
      </c>
      <c r="Q14" s="110"/>
    </row>
    <row r="15" spans="1:134" ht="15.75">
      <c r="A15" s="111" t="s">
        <v>61</v>
      </c>
      <c r="B15" s="112"/>
      <c r="C15" s="113"/>
      <c r="D15" s="114">
        <f>SUM(D16:D16)</f>
        <v>0</v>
      </c>
      <c r="E15" s="114">
        <f>SUM(E16:E16)</f>
        <v>0</v>
      </c>
      <c r="F15" s="114">
        <f>SUM(F16:F16)</f>
        <v>0</v>
      </c>
      <c r="G15" s="114">
        <f>SUM(G16:G16)</f>
        <v>5883768</v>
      </c>
      <c r="H15" s="114">
        <f>SUM(H16:H16)</f>
        <v>0</v>
      </c>
      <c r="I15" s="114">
        <f>SUM(I16:I16)</f>
        <v>0</v>
      </c>
      <c r="J15" s="114">
        <f>SUM(J16:J16)</f>
        <v>0</v>
      </c>
      <c r="K15" s="114">
        <f>SUM(K16:K16)</f>
        <v>0</v>
      </c>
      <c r="L15" s="114">
        <f>SUM(L16:L16)</f>
        <v>0</v>
      </c>
      <c r="M15" s="114">
        <f>SUM(M16:M16)</f>
        <v>0</v>
      </c>
      <c r="N15" s="114">
        <f>SUM(N16:N16)</f>
        <v>0</v>
      </c>
      <c r="O15" s="114">
        <f t="shared" si="1"/>
        <v>5883768</v>
      </c>
      <c r="P15" s="116">
        <f>(O15/P$21)</f>
        <v>63266.322580645159</v>
      </c>
      <c r="Q15" s="117"/>
    </row>
    <row r="16" spans="1:134">
      <c r="A16" s="105"/>
      <c r="B16" s="106">
        <v>541</v>
      </c>
      <c r="C16" s="107" t="s">
        <v>70</v>
      </c>
      <c r="D16" s="108">
        <v>0</v>
      </c>
      <c r="E16" s="108">
        <v>0</v>
      </c>
      <c r="F16" s="108">
        <v>0</v>
      </c>
      <c r="G16" s="108">
        <v>5883768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1"/>
        <v>5883768</v>
      </c>
      <c r="P16" s="109">
        <f>(O16/P$21)</f>
        <v>63266.322580645159</v>
      </c>
      <c r="Q16" s="110"/>
    </row>
    <row r="17" spans="1:120" ht="15.75">
      <c r="A17" s="111" t="s">
        <v>30</v>
      </c>
      <c r="B17" s="112"/>
      <c r="C17" s="113"/>
      <c r="D17" s="114">
        <f>SUM(D18:D18)</f>
        <v>1882819</v>
      </c>
      <c r="E17" s="114">
        <f>SUM(E18:E18)</f>
        <v>427665</v>
      </c>
      <c r="F17" s="114">
        <f>SUM(F18:F18)</f>
        <v>0</v>
      </c>
      <c r="G17" s="114">
        <f>SUM(G18:G18)</f>
        <v>0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>SUM(D17:N17)</f>
        <v>2310484</v>
      </c>
      <c r="P17" s="116">
        <f>(O17/P$21)</f>
        <v>24843.913978494624</v>
      </c>
      <c r="Q17" s="110"/>
    </row>
    <row r="18" spans="1:120" ht="15.75" thickBot="1">
      <c r="A18" s="105"/>
      <c r="B18" s="106">
        <v>581</v>
      </c>
      <c r="C18" s="107" t="s">
        <v>71</v>
      </c>
      <c r="D18" s="108">
        <v>1882819</v>
      </c>
      <c r="E18" s="108">
        <v>427665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>SUM(D18:N18)</f>
        <v>2310484</v>
      </c>
      <c r="P18" s="109">
        <f>(O18/P$21)</f>
        <v>24843.913978494624</v>
      </c>
      <c r="Q18" s="110"/>
    </row>
    <row r="19" spans="1:120" ht="16.5" thickBot="1">
      <c r="A19" s="118" t="s">
        <v>10</v>
      </c>
      <c r="B19" s="119"/>
      <c r="C19" s="120"/>
      <c r="D19" s="121">
        <f>SUM(D5,D9,D11,D15,D17)</f>
        <v>7829732</v>
      </c>
      <c r="E19" s="121">
        <f t="shared" ref="E19:N19" si="2">SUM(E5,E9,E11,E15,E17)</f>
        <v>695687</v>
      </c>
      <c r="F19" s="121">
        <f t="shared" si="2"/>
        <v>0</v>
      </c>
      <c r="G19" s="121">
        <f t="shared" si="2"/>
        <v>7010459</v>
      </c>
      <c r="H19" s="121">
        <f t="shared" si="2"/>
        <v>0</v>
      </c>
      <c r="I19" s="121">
        <f t="shared" si="2"/>
        <v>655760</v>
      </c>
      <c r="J19" s="121">
        <f t="shared" si="2"/>
        <v>0</v>
      </c>
      <c r="K19" s="121">
        <f t="shared" si="2"/>
        <v>0</v>
      </c>
      <c r="L19" s="121">
        <f t="shared" si="2"/>
        <v>0</v>
      </c>
      <c r="M19" s="121">
        <f t="shared" si="2"/>
        <v>0</v>
      </c>
      <c r="N19" s="121">
        <f t="shared" si="2"/>
        <v>0</v>
      </c>
      <c r="O19" s="121">
        <f>SUM(D19:N19)</f>
        <v>16191638</v>
      </c>
      <c r="P19" s="122">
        <f>(O19/P$21)</f>
        <v>174103.63440860214</v>
      </c>
      <c r="Q19" s="103"/>
      <c r="R19" s="12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</row>
    <row r="20" spans="1:120">
      <c r="A20" s="124"/>
      <c r="B20" s="1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7"/>
    </row>
    <row r="21" spans="1:120">
      <c r="A21" s="128"/>
      <c r="B21" s="129"/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3" t="s">
        <v>77</v>
      </c>
      <c r="N21" s="133"/>
      <c r="O21" s="133"/>
      <c r="P21" s="131">
        <v>93</v>
      </c>
    </row>
    <row r="22" spans="1:120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37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28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1269976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3" si="1">SUM(D5:M5)</f>
        <v>1269976</v>
      </c>
      <c r="O5" s="58">
        <f t="shared" ref="O5:O13" si="2">(N5/O$15)</f>
        <v>14269.393258426966</v>
      </c>
      <c r="P5" s="59"/>
    </row>
    <row r="6" spans="1:133">
      <c r="A6" s="61"/>
      <c r="B6" s="62">
        <v>511</v>
      </c>
      <c r="C6" s="63" t="s">
        <v>19</v>
      </c>
      <c r="D6" s="64">
        <v>3258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3258</v>
      </c>
      <c r="O6" s="65">
        <f t="shared" si="2"/>
        <v>36.606741573033709</v>
      </c>
      <c r="P6" s="66"/>
    </row>
    <row r="7" spans="1:133">
      <c r="A7" s="61"/>
      <c r="B7" s="62">
        <v>513</v>
      </c>
      <c r="C7" s="63" t="s">
        <v>20</v>
      </c>
      <c r="D7" s="64">
        <v>1266718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1266718</v>
      </c>
      <c r="O7" s="65">
        <f t="shared" si="2"/>
        <v>14232.786516853932</v>
      </c>
      <c r="P7" s="66"/>
    </row>
    <row r="8" spans="1:133" ht="15.75">
      <c r="A8" s="67" t="s">
        <v>22</v>
      </c>
      <c r="B8" s="68"/>
      <c r="C8" s="69"/>
      <c r="D8" s="70">
        <f t="shared" ref="D8:M8" si="3">SUM(D9:D9)</f>
        <v>2609404</v>
      </c>
      <c r="E8" s="70">
        <f t="shared" si="3"/>
        <v>283347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2892751</v>
      </c>
      <c r="O8" s="72">
        <f t="shared" si="2"/>
        <v>32502.8202247191</v>
      </c>
      <c r="P8" s="73"/>
    </row>
    <row r="9" spans="1:133">
      <c r="A9" s="61"/>
      <c r="B9" s="62">
        <v>521</v>
      </c>
      <c r="C9" s="63" t="s">
        <v>23</v>
      </c>
      <c r="D9" s="64">
        <v>2609404</v>
      </c>
      <c r="E9" s="64">
        <v>283347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2892751</v>
      </c>
      <c r="O9" s="65">
        <f t="shared" si="2"/>
        <v>32502.8202247191</v>
      </c>
      <c r="P9" s="66"/>
    </row>
    <row r="10" spans="1:133" ht="15.75">
      <c r="A10" s="67" t="s">
        <v>24</v>
      </c>
      <c r="B10" s="68"/>
      <c r="C10" s="69"/>
      <c r="D10" s="70">
        <f t="shared" ref="D10:M10" si="4">SUM(D11:D12)</f>
        <v>0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498521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498521</v>
      </c>
      <c r="O10" s="72">
        <f t="shared" si="2"/>
        <v>5601.3595505617977</v>
      </c>
      <c r="P10" s="73"/>
    </row>
    <row r="11" spans="1:133">
      <c r="A11" s="61"/>
      <c r="B11" s="62">
        <v>533</v>
      </c>
      <c r="C11" s="63" t="s">
        <v>25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313102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313102</v>
      </c>
      <c r="O11" s="65">
        <f t="shared" si="2"/>
        <v>3518</v>
      </c>
      <c r="P11" s="66"/>
    </row>
    <row r="12" spans="1:133" ht="15.75" thickBot="1">
      <c r="A12" s="61"/>
      <c r="B12" s="62">
        <v>539</v>
      </c>
      <c r="C12" s="63" t="s">
        <v>26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185419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185419</v>
      </c>
      <c r="O12" s="65">
        <f t="shared" si="2"/>
        <v>2083.3595505617977</v>
      </c>
      <c r="P12" s="66"/>
    </row>
    <row r="13" spans="1:133" ht="16.5" thickBot="1">
      <c r="A13" s="74" t="s">
        <v>10</v>
      </c>
      <c r="B13" s="75"/>
      <c r="C13" s="76"/>
      <c r="D13" s="77">
        <f>SUM(D5,D8,D10)</f>
        <v>3879380</v>
      </c>
      <c r="E13" s="77">
        <f t="shared" ref="E13:M13" si="5">SUM(E5,E8,E10)</f>
        <v>283347</v>
      </c>
      <c r="F13" s="77">
        <f t="shared" si="5"/>
        <v>0</v>
      </c>
      <c r="G13" s="77">
        <f t="shared" si="5"/>
        <v>0</v>
      </c>
      <c r="H13" s="77">
        <f t="shared" si="5"/>
        <v>0</v>
      </c>
      <c r="I13" s="77">
        <f t="shared" si="5"/>
        <v>498521</v>
      </c>
      <c r="J13" s="77">
        <f t="shared" si="5"/>
        <v>0</v>
      </c>
      <c r="K13" s="77">
        <f t="shared" si="5"/>
        <v>0</v>
      </c>
      <c r="L13" s="77">
        <f t="shared" si="5"/>
        <v>0</v>
      </c>
      <c r="M13" s="77">
        <f t="shared" si="5"/>
        <v>0</v>
      </c>
      <c r="N13" s="77">
        <f t="shared" si="1"/>
        <v>4661248</v>
      </c>
      <c r="O13" s="78">
        <f t="shared" si="2"/>
        <v>52373.573033707864</v>
      </c>
      <c r="P13" s="59"/>
      <c r="Q13" s="79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</row>
    <row r="14" spans="1:133">
      <c r="A14" s="81"/>
      <c r="B14" s="82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/>
    </row>
    <row r="15" spans="1:133">
      <c r="A15" s="85"/>
      <c r="B15" s="86"/>
      <c r="C15" s="86"/>
      <c r="D15" s="87"/>
      <c r="E15" s="87"/>
      <c r="F15" s="87"/>
      <c r="G15" s="87"/>
      <c r="H15" s="87"/>
      <c r="I15" s="87"/>
      <c r="J15" s="87"/>
      <c r="K15" s="87"/>
      <c r="L15" s="171" t="s">
        <v>43</v>
      </c>
      <c r="M15" s="171"/>
      <c r="N15" s="171"/>
      <c r="O15" s="88">
        <v>89</v>
      </c>
    </row>
    <row r="16" spans="1:133">
      <c r="A16" s="172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4"/>
    </row>
    <row r="17" spans="1:15" ht="15.75" customHeight="1" thickBot="1">
      <c r="A17" s="175" t="s">
        <v>35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7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777574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777574</v>
      </c>
      <c r="O5" s="30">
        <f t="shared" ref="O5:O13" si="2">(N5/O$15)</f>
        <v>8736.786516853932</v>
      </c>
      <c r="P5" s="6"/>
    </row>
    <row r="6" spans="1:133">
      <c r="A6" s="12"/>
      <c r="B6" s="42">
        <v>511</v>
      </c>
      <c r="C6" s="19" t="s">
        <v>19</v>
      </c>
      <c r="D6" s="43">
        <v>8138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8138</v>
      </c>
      <c r="O6" s="44">
        <f t="shared" si="2"/>
        <v>91.438202247191015</v>
      </c>
      <c r="P6" s="9"/>
    </row>
    <row r="7" spans="1:133">
      <c r="A7" s="12"/>
      <c r="B7" s="42">
        <v>513</v>
      </c>
      <c r="C7" s="19" t="s">
        <v>20</v>
      </c>
      <c r="D7" s="43">
        <v>769436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769436</v>
      </c>
      <c r="O7" s="44">
        <f t="shared" si="2"/>
        <v>8645.348314606741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2370441</v>
      </c>
      <c r="E8" s="29">
        <f t="shared" si="3"/>
        <v>417627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2788068</v>
      </c>
      <c r="O8" s="41">
        <f t="shared" si="2"/>
        <v>31326.606741573032</v>
      </c>
      <c r="P8" s="10"/>
    </row>
    <row r="9" spans="1:133">
      <c r="A9" s="12"/>
      <c r="B9" s="42">
        <v>521</v>
      </c>
      <c r="C9" s="19" t="s">
        <v>23</v>
      </c>
      <c r="D9" s="43">
        <v>2370441</v>
      </c>
      <c r="E9" s="43">
        <v>417627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2788068</v>
      </c>
      <c r="O9" s="44">
        <f t="shared" si="2"/>
        <v>31326.606741573032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673412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673412</v>
      </c>
      <c r="O10" s="41">
        <f t="shared" si="2"/>
        <v>7566.4269662921351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368125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368125</v>
      </c>
      <c r="O11" s="44">
        <f t="shared" si="2"/>
        <v>4136.2359550561796</v>
      </c>
      <c r="P11" s="9"/>
    </row>
    <row r="12" spans="1:133" ht="15.75" thickBot="1">
      <c r="A12" s="12"/>
      <c r="B12" s="42">
        <v>539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305287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305287</v>
      </c>
      <c r="O12" s="44">
        <f t="shared" si="2"/>
        <v>3430.1910112359551</v>
      </c>
      <c r="P12" s="9"/>
    </row>
    <row r="13" spans="1:133" ht="16.5" thickBot="1">
      <c r="A13" s="13" t="s">
        <v>10</v>
      </c>
      <c r="B13" s="21"/>
      <c r="C13" s="20"/>
      <c r="D13" s="14">
        <f>SUM(D5,D8,D10)</f>
        <v>3148015</v>
      </c>
      <c r="E13" s="14">
        <f t="shared" ref="E13:M13" si="5">SUM(E5,E8,E10)</f>
        <v>417627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673412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4239054</v>
      </c>
      <c r="O13" s="35">
        <f t="shared" si="2"/>
        <v>47629.8202247191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41</v>
      </c>
      <c r="M15" s="157"/>
      <c r="N15" s="157"/>
      <c r="O15" s="39">
        <v>89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35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880549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880549</v>
      </c>
      <c r="O5" s="30">
        <f t="shared" ref="O5:O15" si="2">(N5/O$17)</f>
        <v>9571.184782608696</v>
      </c>
      <c r="P5" s="6"/>
    </row>
    <row r="6" spans="1:133">
      <c r="A6" s="12"/>
      <c r="B6" s="42">
        <v>511</v>
      </c>
      <c r="C6" s="19" t="s">
        <v>19</v>
      </c>
      <c r="D6" s="43">
        <v>3282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3282</v>
      </c>
      <c r="O6" s="44">
        <f t="shared" si="2"/>
        <v>35.673913043478258</v>
      </c>
      <c r="P6" s="9"/>
    </row>
    <row r="7" spans="1:133">
      <c r="A7" s="12"/>
      <c r="B7" s="42">
        <v>513</v>
      </c>
      <c r="C7" s="19" t="s">
        <v>20</v>
      </c>
      <c r="D7" s="43">
        <v>877267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877267</v>
      </c>
      <c r="O7" s="44">
        <f t="shared" si="2"/>
        <v>9535.5108695652179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2045557</v>
      </c>
      <c r="E8" s="29">
        <f t="shared" si="3"/>
        <v>381242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2426799</v>
      </c>
      <c r="O8" s="41">
        <f t="shared" si="2"/>
        <v>26378.25</v>
      </c>
      <c r="P8" s="10"/>
    </row>
    <row r="9" spans="1:133">
      <c r="A9" s="12"/>
      <c r="B9" s="42">
        <v>521</v>
      </c>
      <c r="C9" s="19" t="s">
        <v>23</v>
      </c>
      <c r="D9" s="43">
        <v>2045557</v>
      </c>
      <c r="E9" s="43">
        <v>381242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2426799</v>
      </c>
      <c r="O9" s="44">
        <f t="shared" si="2"/>
        <v>26378.25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381304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381304</v>
      </c>
      <c r="O10" s="41">
        <f t="shared" si="2"/>
        <v>4144.608695652174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322887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322887</v>
      </c>
      <c r="O11" s="44">
        <f t="shared" si="2"/>
        <v>3509.641304347826</v>
      </c>
      <c r="P11" s="9"/>
    </row>
    <row r="12" spans="1:133">
      <c r="A12" s="12"/>
      <c r="B12" s="42">
        <v>539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58417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58417</v>
      </c>
      <c r="O12" s="44">
        <f t="shared" si="2"/>
        <v>634.96739130434787</v>
      </c>
      <c r="P12" s="9"/>
    </row>
    <row r="13" spans="1:133" ht="15.75">
      <c r="A13" s="26" t="s">
        <v>30</v>
      </c>
      <c r="B13" s="27"/>
      <c r="C13" s="28"/>
      <c r="D13" s="29">
        <f t="shared" ref="D13:M13" si="5">SUM(D14:D14)</f>
        <v>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80000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80000</v>
      </c>
      <c r="O13" s="41">
        <f t="shared" si="2"/>
        <v>869.56521739130437</v>
      </c>
      <c r="P13" s="9"/>
    </row>
    <row r="14" spans="1:133" ht="15.75" thickBot="1">
      <c r="A14" s="12"/>
      <c r="B14" s="42">
        <v>581</v>
      </c>
      <c r="C14" s="19" t="s">
        <v>31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80000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80000</v>
      </c>
      <c r="O14" s="44">
        <f t="shared" si="2"/>
        <v>869.56521739130437</v>
      </c>
      <c r="P14" s="9"/>
    </row>
    <row r="15" spans="1:133" ht="16.5" thickBot="1">
      <c r="A15" s="13" t="s">
        <v>10</v>
      </c>
      <c r="B15" s="21"/>
      <c r="C15" s="20"/>
      <c r="D15" s="14">
        <f>SUM(D5,D8,D10,D13)</f>
        <v>2926106</v>
      </c>
      <c r="E15" s="14">
        <f t="shared" ref="E15:M15" si="6">SUM(E5,E8,E10,E13)</f>
        <v>381242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461304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3768652</v>
      </c>
      <c r="O15" s="35">
        <f t="shared" si="2"/>
        <v>40963.608695652176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37</v>
      </c>
      <c r="M17" s="157"/>
      <c r="N17" s="157"/>
      <c r="O17" s="39">
        <v>92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35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2007667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2007667</v>
      </c>
      <c r="O5" s="30">
        <f t="shared" ref="O5:O16" si="2">(N5/O$18)</f>
        <v>22558.056179775282</v>
      </c>
      <c r="P5" s="6"/>
    </row>
    <row r="6" spans="1:133">
      <c r="A6" s="12"/>
      <c r="B6" s="42">
        <v>511</v>
      </c>
      <c r="C6" s="19" t="s">
        <v>19</v>
      </c>
      <c r="D6" s="43">
        <v>3544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3544</v>
      </c>
      <c r="O6" s="44">
        <f t="shared" si="2"/>
        <v>39.820224719101127</v>
      </c>
      <c r="P6" s="9"/>
    </row>
    <row r="7" spans="1:133">
      <c r="A7" s="12"/>
      <c r="B7" s="42">
        <v>513</v>
      </c>
      <c r="C7" s="19" t="s">
        <v>20</v>
      </c>
      <c r="D7" s="43">
        <v>1135931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1135931</v>
      </c>
      <c r="O7" s="44">
        <f t="shared" si="2"/>
        <v>12763.269662921348</v>
      </c>
      <c r="P7" s="9"/>
    </row>
    <row r="8" spans="1:133">
      <c r="A8" s="12"/>
      <c r="B8" s="42">
        <v>517</v>
      </c>
      <c r="C8" s="19" t="s">
        <v>21</v>
      </c>
      <c r="D8" s="43">
        <v>868192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868192</v>
      </c>
      <c r="O8" s="44">
        <f t="shared" si="2"/>
        <v>9754.9662921348317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1876671</v>
      </c>
      <c r="E9" s="29">
        <f t="shared" si="3"/>
        <v>375921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2252592</v>
      </c>
      <c r="O9" s="41">
        <f t="shared" si="2"/>
        <v>25310.022471910113</v>
      </c>
      <c r="P9" s="10"/>
    </row>
    <row r="10" spans="1:133">
      <c r="A10" s="12"/>
      <c r="B10" s="42">
        <v>521</v>
      </c>
      <c r="C10" s="19" t="s">
        <v>23</v>
      </c>
      <c r="D10" s="43">
        <v>1876671</v>
      </c>
      <c r="E10" s="43">
        <v>375921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2252592</v>
      </c>
      <c r="O10" s="44">
        <f t="shared" si="2"/>
        <v>25310.022471910113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359149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359149</v>
      </c>
      <c r="O11" s="41">
        <f t="shared" si="2"/>
        <v>4035.3820224719102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295310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295310</v>
      </c>
      <c r="O12" s="44">
        <f t="shared" si="2"/>
        <v>3318.0898876404494</v>
      </c>
      <c r="P12" s="9"/>
    </row>
    <row r="13" spans="1:133">
      <c r="A13" s="12"/>
      <c r="B13" s="42">
        <v>539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63839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63839</v>
      </c>
      <c r="O13" s="44">
        <f t="shared" si="2"/>
        <v>717.29213483146066</v>
      </c>
      <c r="P13" s="9"/>
    </row>
    <row r="14" spans="1:133" ht="15.75">
      <c r="A14" s="26" t="s">
        <v>30</v>
      </c>
      <c r="B14" s="27"/>
      <c r="C14" s="28"/>
      <c r="D14" s="29">
        <f t="shared" ref="D14:M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80000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80000</v>
      </c>
      <c r="O14" s="41">
        <f t="shared" si="2"/>
        <v>898.87640449438197</v>
      </c>
      <c r="P14" s="9"/>
    </row>
    <row r="15" spans="1:133" ht="15.75" thickBot="1">
      <c r="A15" s="12"/>
      <c r="B15" s="42">
        <v>581</v>
      </c>
      <c r="C15" s="19" t="s">
        <v>31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80000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80000</v>
      </c>
      <c r="O15" s="44">
        <f t="shared" si="2"/>
        <v>898.87640449438197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3884338</v>
      </c>
      <c r="E16" s="14">
        <f t="shared" ref="E16:M16" si="6">SUM(E5,E9,E11,E14)</f>
        <v>375921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439149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4699408</v>
      </c>
      <c r="O16" s="35">
        <f t="shared" si="2"/>
        <v>52802.337078651683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34</v>
      </c>
      <c r="M18" s="157"/>
      <c r="N18" s="157"/>
      <c r="O18" s="39">
        <v>89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35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29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1215101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1215101</v>
      </c>
      <c r="O5" s="30">
        <f t="shared" ref="O5:O16" si="2">(N5/O$18)</f>
        <v>14129.081395348838</v>
      </c>
      <c r="P5" s="6"/>
    </row>
    <row r="6" spans="1:133">
      <c r="A6" s="12"/>
      <c r="B6" s="42">
        <v>511</v>
      </c>
      <c r="C6" s="19" t="s">
        <v>19</v>
      </c>
      <c r="D6" s="43">
        <v>5636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5636</v>
      </c>
      <c r="O6" s="44">
        <f t="shared" si="2"/>
        <v>65.534883720930239</v>
      </c>
      <c r="P6" s="9"/>
    </row>
    <row r="7" spans="1:133">
      <c r="A7" s="12"/>
      <c r="B7" s="42">
        <v>513</v>
      </c>
      <c r="C7" s="19" t="s">
        <v>20</v>
      </c>
      <c r="D7" s="43">
        <v>1021290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1021290</v>
      </c>
      <c r="O7" s="44">
        <f t="shared" si="2"/>
        <v>11875.465116279071</v>
      </c>
      <c r="P7" s="9"/>
    </row>
    <row r="8" spans="1:133">
      <c r="A8" s="12"/>
      <c r="B8" s="42">
        <v>517</v>
      </c>
      <c r="C8" s="19" t="s">
        <v>21</v>
      </c>
      <c r="D8" s="43">
        <v>188175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188175</v>
      </c>
      <c r="O8" s="44">
        <f t="shared" si="2"/>
        <v>2188.0813953488373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1769261</v>
      </c>
      <c r="E9" s="29">
        <f t="shared" si="3"/>
        <v>188574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1957835</v>
      </c>
      <c r="O9" s="41">
        <f t="shared" si="2"/>
        <v>22765.523255813954</v>
      </c>
      <c r="P9" s="10"/>
    </row>
    <row r="10" spans="1:133">
      <c r="A10" s="12"/>
      <c r="B10" s="42">
        <v>521</v>
      </c>
      <c r="C10" s="19" t="s">
        <v>23</v>
      </c>
      <c r="D10" s="43">
        <v>1769261</v>
      </c>
      <c r="E10" s="43">
        <v>188574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1957835</v>
      </c>
      <c r="O10" s="44">
        <f t="shared" si="2"/>
        <v>22765.523255813954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501241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501241</v>
      </c>
      <c r="O11" s="41">
        <f t="shared" si="2"/>
        <v>5828.3837209302328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386842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386842</v>
      </c>
      <c r="O12" s="44">
        <f t="shared" si="2"/>
        <v>4498.1627906976746</v>
      </c>
      <c r="P12" s="9"/>
    </row>
    <row r="13" spans="1:133">
      <c r="A13" s="12"/>
      <c r="B13" s="42">
        <v>539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114399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114399</v>
      </c>
      <c r="O13" s="44">
        <f t="shared" si="2"/>
        <v>1330.2209302325582</v>
      </c>
      <c r="P13" s="9"/>
    </row>
    <row r="14" spans="1:133" ht="15.75">
      <c r="A14" s="26" t="s">
        <v>30</v>
      </c>
      <c r="B14" s="27"/>
      <c r="C14" s="28"/>
      <c r="D14" s="29">
        <f t="shared" ref="D14:M14" si="5">SUM(D15:D15)</f>
        <v>527706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80000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607706</v>
      </c>
      <c r="O14" s="41">
        <f t="shared" si="2"/>
        <v>7066.3488372093025</v>
      </c>
      <c r="P14" s="9"/>
    </row>
    <row r="15" spans="1:133" ht="15.75" thickBot="1">
      <c r="A15" s="12"/>
      <c r="B15" s="42">
        <v>581</v>
      </c>
      <c r="C15" s="19" t="s">
        <v>31</v>
      </c>
      <c r="D15" s="43">
        <v>527706</v>
      </c>
      <c r="E15" s="43">
        <v>0</v>
      </c>
      <c r="F15" s="43">
        <v>0</v>
      </c>
      <c r="G15" s="43">
        <v>0</v>
      </c>
      <c r="H15" s="43">
        <v>0</v>
      </c>
      <c r="I15" s="43">
        <v>80000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607706</v>
      </c>
      <c r="O15" s="44">
        <f t="shared" si="2"/>
        <v>7066.3488372093025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3512068</v>
      </c>
      <c r="E16" s="14">
        <f t="shared" ref="E16:M16" si="6">SUM(E5,E9,E11,E14)</f>
        <v>188574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581241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4281883</v>
      </c>
      <c r="O16" s="35">
        <f t="shared" si="2"/>
        <v>49789.337209302328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32</v>
      </c>
      <c r="M18" s="157"/>
      <c r="N18" s="157"/>
      <c r="O18" s="39">
        <v>86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thickBot="1">
      <c r="A20" s="159" t="s">
        <v>35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A20:O20"/>
    <mergeCell ref="L18:N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1157583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1157583</v>
      </c>
      <c r="O5" s="30">
        <f t="shared" ref="O5:O14" si="2">(N5/O$16)</f>
        <v>19293.05</v>
      </c>
      <c r="P5" s="6"/>
    </row>
    <row r="6" spans="1:133">
      <c r="A6" s="12"/>
      <c r="B6" s="42">
        <v>511</v>
      </c>
      <c r="C6" s="19" t="s">
        <v>19</v>
      </c>
      <c r="D6" s="43">
        <v>4739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4739</v>
      </c>
      <c r="O6" s="44">
        <f t="shared" si="2"/>
        <v>78.983333333333334</v>
      </c>
      <c r="P6" s="9"/>
    </row>
    <row r="7" spans="1:133">
      <c r="A7" s="12"/>
      <c r="B7" s="42">
        <v>513</v>
      </c>
      <c r="C7" s="19" t="s">
        <v>20</v>
      </c>
      <c r="D7" s="43">
        <v>965330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965330</v>
      </c>
      <c r="O7" s="44">
        <f t="shared" si="2"/>
        <v>16088.833333333334</v>
      </c>
      <c r="P7" s="9"/>
    </row>
    <row r="8" spans="1:133">
      <c r="A8" s="12"/>
      <c r="B8" s="42">
        <v>517</v>
      </c>
      <c r="C8" s="19" t="s">
        <v>21</v>
      </c>
      <c r="D8" s="43">
        <v>187514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187514</v>
      </c>
      <c r="O8" s="44">
        <f t="shared" si="2"/>
        <v>3125.2333333333331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2084744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2084744</v>
      </c>
      <c r="O9" s="41">
        <f t="shared" si="2"/>
        <v>34745.73333333333</v>
      </c>
      <c r="P9" s="10"/>
    </row>
    <row r="10" spans="1:133">
      <c r="A10" s="12"/>
      <c r="B10" s="42">
        <v>521</v>
      </c>
      <c r="C10" s="19" t="s">
        <v>23</v>
      </c>
      <c r="D10" s="43">
        <v>2084744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2084744</v>
      </c>
      <c r="O10" s="44">
        <f t="shared" si="2"/>
        <v>34745.73333333333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444215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444215</v>
      </c>
      <c r="O11" s="41">
        <f t="shared" si="2"/>
        <v>7403.583333333333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284300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284300</v>
      </c>
      <c r="O12" s="44">
        <f t="shared" si="2"/>
        <v>4738.333333333333</v>
      </c>
      <c r="P12" s="9"/>
    </row>
    <row r="13" spans="1:133" ht="15.75" thickBot="1">
      <c r="A13" s="12"/>
      <c r="B13" s="42">
        <v>539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159915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159915</v>
      </c>
      <c r="O13" s="44">
        <f t="shared" si="2"/>
        <v>2665.25</v>
      </c>
      <c r="P13" s="9"/>
    </row>
    <row r="14" spans="1:133" ht="16.5" thickBot="1">
      <c r="A14" s="13" t="s">
        <v>10</v>
      </c>
      <c r="B14" s="21"/>
      <c r="C14" s="20"/>
      <c r="D14" s="14">
        <f>SUM(D5,D9,D11)</f>
        <v>3242327</v>
      </c>
      <c r="E14" s="14">
        <f t="shared" ref="E14:M14" si="5">SUM(E5,E9,E11)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444215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3686542</v>
      </c>
      <c r="O14" s="35">
        <f t="shared" si="2"/>
        <v>61442.366666666669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27</v>
      </c>
      <c r="M16" s="157"/>
      <c r="N16" s="157"/>
      <c r="O16" s="39">
        <v>60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thickBot="1">
      <c r="A18" s="159" t="s">
        <v>35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A18:O18"/>
    <mergeCell ref="A17:O17"/>
    <mergeCell ref="L16:N1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1090900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1090900</v>
      </c>
      <c r="O5" s="30">
        <f t="shared" ref="O5:O14" si="2">(N5/O$16)</f>
        <v>18808.620689655174</v>
      </c>
      <c r="P5" s="6"/>
    </row>
    <row r="6" spans="1:133">
      <c r="A6" s="12"/>
      <c r="B6" s="42">
        <v>511</v>
      </c>
      <c r="C6" s="19" t="s">
        <v>19</v>
      </c>
      <c r="D6" s="43">
        <v>1766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1766</v>
      </c>
      <c r="O6" s="44">
        <f t="shared" si="2"/>
        <v>30.448275862068964</v>
      </c>
      <c r="P6" s="9"/>
    </row>
    <row r="7" spans="1:133">
      <c r="A7" s="12"/>
      <c r="B7" s="42">
        <v>513</v>
      </c>
      <c r="C7" s="19" t="s">
        <v>20</v>
      </c>
      <c r="D7" s="43">
        <v>901005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901005</v>
      </c>
      <c r="O7" s="44">
        <f t="shared" si="2"/>
        <v>15534.568965517241</v>
      </c>
      <c r="P7" s="9"/>
    </row>
    <row r="8" spans="1:133">
      <c r="A8" s="12"/>
      <c r="B8" s="42">
        <v>517</v>
      </c>
      <c r="C8" s="19" t="s">
        <v>21</v>
      </c>
      <c r="D8" s="43">
        <v>188129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188129</v>
      </c>
      <c r="O8" s="44">
        <f t="shared" si="2"/>
        <v>3243.6034482758619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2173261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2173261</v>
      </c>
      <c r="O9" s="41">
        <f t="shared" si="2"/>
        <v>37470.017241379312</v>
      </c>
      <c r="P9" s="10"/>
    </row>
    <row r="10" spans="1:133">
      <c r="A10" s="12"/>
      <c r="B10" s="42">
        <v>521</v>
      </c>
      <c r="C10" s="19" t="s">
        <v>23</v>
      </c>
      <c r="D10" s="43">
        <v>2173261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2173261</v>
      </c>
      <c r="O10" s="44">
        <f t="shared" si="2"/>
        <v>37470.017241379312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299680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299680</v>
      </c>
      <c r="O11" s="41">
        <f t="shared" si="2"/>
        <v>5166.8965517241377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260277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260277</v>
      </c>
      <c r="O12" s="44">
        <f t="shared" si="2"/>
        <v>4487.5344827586205</v>
      </c>
      <c r="P12" s="9"/>
    </row>
    <row r="13" spans="1:133" ht="15.75" thickBot="1">
      <c r="A13" s="12"/>
      <c r="B13" s="42">
        <v>539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39403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39403</v>
      </c>
      <c r="O13" s="44">
        <f t="shared" si="2"/>
        <v>679.36206896551721</v>
      </c>
      <c r="P13" s="9"/>
    </row>
    <row r="14" spans="1:133" ht="16.5" thickBot="1">
      <c r="A14" s="13" t="s">
        <v>10</v>
      </c>
      <c r="B14" s="21"/>
      <c r="C14" s="20"/>
      <c r="D14" s="14">
        <f>SUM(D5,D9,D11)</f>
        <v>3264161</v>
      </c>
      <c r="E14" s="14">
        <f t="shared" ref="E14:M14" si="5">SUM(E5,E9,E11)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299680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3563841</v>
      </c>
      <c r="O14" s="35">
        <f t="shared" si="2"/>
        <v>61445.534482758623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39</v>
      </c>
      <c r="M16" s="157"/>
      <c r="N16" s="157"/>
      <c r="O16" s="39">
        <v>58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35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1461259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1461259</v>
      </c>
      <c r="O5" s="30">
        <f t="shared" ref="O5:O14" si="2">(N5/O$16)</f>
        <v>24767.101694915254</v>
      </c>
      <c r="P5" s="6"/>
    </row>
    <row r="6" spans="1:133">
      <c r="A6" s="12"/>
      <c r="B6" s="42">
        <v>511</v>
      </c>
      <c r="C6" s="19" t="s">
        <v>19</v>
      </c>
      <c r="D6" s="43">
        <v>846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846</v>
      </c>
      <c r="O6" s="44">
        <f t="shared" si="2"/>
        <v>14.338983050847459</v>
      </c>
      <c r="P6" s="9"/>
    </row>
    <row r="7" spans="1:133">
      <c r="A7" s="12"/>
      <c r="B7" s="42">
        <v>513</v>
      </c>
      <c r="C7" s="19" t="s">
        <v>20</v>
      </c>
      <c r="D7" s="43">
        <v>1288661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1288661</v>
      </c>
      <c r="O7" s="44">
        <f t="shared" si="2"/>
        <v>21841.711864406781</v>
      </c>
      <c r="P7" s="9"/>
    </row>
    <row r="8" spans="1:133">
      <c r="A8" s="12"/>
      <c r="B8" s="42">
        <v>517</v>
      </c>
      <c r="C8" s="19" t="s">
        <v>21</v>
      </c>
      <c r="D8" s="43">
        <v>171752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171752</v>
      </c>
      <c r="O8" s="44">
        <f t="shared" si="2"/>
        <v>2911.0508474576272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1649035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1649035</v>
      </c>
      <c r="O9" s="41">
        <f t="shared" si="2"/>
        <v>27949.745762711864</v>
      </c>
      <c r="P9" s="10"/>
    </row>
    <row r="10" spans="1:133">
      <c r="A10" s="12"/>
      <c r="B10" s="42">
        <v>521</v>
      </c>
      <c r="C10" s="19" t="s">
        <v>23</v>
      </c>
      <c r="D10" s="43">
        <v>1649035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1649035</v>
      </c>
      <c r="O10" s="44">
        <f t="shared" si="2"/>
        <v>27949.745762711864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479598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479598</v>
      </c>
      <c r="O11" s="41">
        <f t="shared" si="2"/>
        <v>8128.7796610169489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207834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207834</v>
      </c>
      <c r="O12" s="44">
        <f t="shared" si="2"/>
        <v>3522.6101694915255</v>
      </c>
      <c r="P12" s="9"/>
    </row>
    <row r="13" spans="1:133" ht="15.75" thickBot="1">
      <c r="A13" s="12"/>
      <c r="B13" s="42">
        <v>539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271764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271764</v>
      </c>
      <c r="O13" s="44">
        <f t="shared" si="2"/>
        <v>4606.1694915254238</v>
      </c>
      <c r="P13" s="9"/>
    </row>
    <row r="14" spans="1:133" ht="16.5" thickBot="1">
      <c r="A14" s="13" t="s">
        <v>10</v>
      </c>
      <c r="B14" s="21"/>
      <c r="C14" s="20"/>
      <c r="D14" s="14">
        <f>SUM(D5,D9,D11)</f>
        <v>3110294</v>
      </c>
      <c r="E14" s="14">
        <f t="shared" ref="E14:M14" si="5">SUM(E5,E9,E11)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479598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3589892</v>
      </c>
      <c r="O14" s="35">
        <f t="shared" si="2"/>
        <v>60845.627118644064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45</v>
      </c>
      <c r="M16" s="157"/>
      <c r="N16" s="157"/>
      <c r="O16" s="39">
        <v>59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35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67</v>
      </c>
      <c r="N4" s="32" t="s">
        <v>5</v>
      </c>
      <c r="O4" s="32" t="s">
        <v>68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865788</v>
      </c>
      <c r="E5" s="24">
        <f t="shared" si="0"/>
        <v>0</v>
      </c>
      <c r="F5" s="24">
        <f t="shared" si="0"/>
        <v>0</v>
      </c>
      <c r="G5" s="24">
        <f t="shared" si="0"/>
        <v>238891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1104679</v>
      </c>
      <c r="P5" s="30">
        <f t="shared" ref="P5:P16" si="1">(O5/P$18)</f>
        <v>12412.123595505618</v>
      </c>
      <c r="Q5" s="6"/>
    </row>
    <row r="6" spans="1:134">
      <c r="A6" s="12"/>
      <c r="B6" s="42">
        <v>511</v>
      </c>
      <c r="C6" s="19" t="s">
        <v>19</v>
      </c>
      <c r="D6" s="43">
        <v>7079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7079</v>
      </c>
      <c r="P6" s="44">
        <f t="shared" si="1"/>
        <v>79.539325842696627</v>
      </c>
      <c r="Q6" s="9"/>
    </row>
    <row r="7" spans="1:134">
      <c r="A7" s="12"/>
      <c r="B7" s="42">
        <v>513</v>
      </c>
      <c r="C7" s="19" t="s">
        <v>20</v>
      </c>
      <c r="D7" s="43">
        <v>822521</v>
      </c>
      <c r="E7" s="43">
        <v>0</v>
      </c>
      <c r="F7" s="43">
        <v>0</v>
      </c>
      <c r="G7" s="43">
        <v>86200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908721</v>
      </c>
      <c r="P7" s="44">
        <f t="shared" si="1"/>
        <v>10210.348314606741</v>
      </c>
      <c r="Q7" s="9"/>
    </row>
    <row r="8" spans="1:134">
      <c r="A8" s="12"/>
      <c r="B8" s="42">
        <v>517</v>
      </c>
      <c r="C8" s="19" t="s">
        <v>21</v>
      </c>
      <c r="D8" s="43">
        <v>36188</v>
      </c>
      <c r="E8" s="43">
        <v>0</v>
      </c>
      <c r="F8" s="43">
        <v>0</v>
      </c>
      <c r="G8" s="43">
        <v>152691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188879</v>
      </c>
      <c r="P8" s="44">
        <f t="shared" si="1"/>
        <v>2122.2359550561796</v>
      </c>
      <c r="Q8" s="9"/>
    </row>
    <row r="9" spans="1:134" ht="15.75">
      <c r="A9" s="26" t="s">
        <v>22</v>
      </c>
      <c r="B9" s="27"/>
      <c r="C9" s="28"/>
      <c r="D9" s="29">
        <f t="shared" ref="D9:N9" si="3">SUM(D10:D10)</f>
        <v>3794085</v>
      </c>
      <c r="E9" s="29">
        <f t="shared" si="3"/>
        <v>833300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4627385</v>
      </c>
      <c r="P9" s="41">
        <f t="shared" si="1"/>
        <v>51993.089887640446</v>
      </c>
      <c r="Q9" s="10"/>
    </row>
    <row r="10" spans="1:134">
      <c r="A10" s="12"/>
      <c r="B10" s="42">
        <v>521</v>
      </c>
      <c r="C10" s="19" t="s">
        <v>23</v>
      </c>
      <c r="D10" s="43">
        <v>3794085</v>
      </c>
      <c r="E10" s="43">
        <v>833300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4627385</v>
      </c>
      <c r="P10" s="44">
        <f t="shared" si="1"/>
        <v>51993.089887640446</v>
      </c>
      <c r="Q10" s="9"/>
    </row>
    <row r="11" spans="1:134" ht="15.75">
      <c r="A11" s="26" t="s">
        <v>24</v>
      </c>
      <c r="B11" s="27"/>
      <c r="C11" s="28"/>
      <c r="D11" s="29">
        <f t="shared" ref="D11:N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668631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>SUM(D11:N11)</f>
        <v>668631</v>
      </c>
      <c r="P11" s="41">
        <f t="shared" si="1"/>
        <v>7512.7078651685397</v>
      </c>
      <c r="Q11" s="10"/>
    </row>
    <row r="12" spans="1:134">
      <c r="A12" s="12"/>
      <c r="B12" s="42">
        <v>536</v>
      </c>
      <c r="C12" s="19" t="s">
        <v>73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81222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5">SUM(D12:N12)</f>
        <v>81222</v>
      </c>
      <c r="P12" s="44">
        <f t="shared" si="1"/>
        <v>912.60674157303367</v>
      </c>
      <c r="Q12" s="9"/>
    </row>
    <row r="13" spans="1:134">
      <c r="A13" s="12"/>
      <c r="B13" s="42">
        <v>538</v>
      </c>
      <c r="C13" s="19" t="s">
        <v>69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587409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5"/>
        <v>587409</v>
      </c>
      <c r="P13" s="44">
        <f t="shared" si="1"/>
        <v>6600.1011235955057</v>
      </c>
      <c r="Q13" s="9"/>
    </row>
    <row r="14" spans="1:134" ht="15.75">
      <c r="A14" s="26" t="s">
        <v>30</v>
      </c>
      <c r="B14" s="27"/>
      <c r="C14" s="28"/>
      <c r="D14" s="29">
        <f t="shared" ref="D14:N14" si="6">SUM(D15:D15)</f>
        <v>213757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9">
        <f>SUM(D14:N14)</f>
        <v>213757</v>
      </c>
      <c r="P14" s="41">
        <f t="shared" si="1"/>
        <v>2401.7640449438204</v>
      </c>
      <c r="Q14" s="9"/>
    </row>
    <row r="15" spans="1:134" ht="15.75" thickBot="1">
      <c r="A15" s="12"/>
      <c r="B15" s="42">
        <v>581</v>
      </c>
      <c r="C15" s="19" t="s">
        <v>71</v>
      </c>
      <c r="D15" s="43">
        <v>213757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213757</v>
      </c>
      <c r="P15" s="44">
        <f t="shared" si="1"/>
        <v>2401.7640449438204</v>
      </c>
      <c r="Q15" s="9"/>
    </row>
    <row r="16" spans="1:134" ht="16.5" thickBot="1">
      <c r="A16" s="13" t="s">
        <v>10</v>
      </c>
      <c r="B16" s="21"/>
      <c r="C16" s="20"/>
      <c r="D16" s="14">
        <f>SUM(D5,D9,D11,D14)</f>
        <v>4873630</v>
      </c>
      <c r="E16" s="14">
        <f t="shared" ref="E16:N16" si="7">SUM(E5,E9,E11,E14)</f>
        <v>833300</v>
      </c>
      <c r="F16" s="14">
        <f t="shared" si="7"/>
        <v>0</v>
      </c>
      <c r="G16" s="14">
        <f t="shared" si="7"/>
        <v>238891</v>
      </c>
      <c r="H16" s="14">
        <f t="shared" si="7"/>
        <v>0</v>
      </c>
      <c r="I16" s="14">
        <f t="shared" si="7"/>
        <v>668631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7"/>
        <v>0</v>
      </c>
      <c r="O16" s="14">
        <f>SUM(D16:N16)</f>
        <v>6614452</v>
      </c>
      <c r="P16" s="35">
        <f t="shared" si="1"/>
        <v>74319.68539325842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157" t="s">
        <v>74</v>
      </c>
      <c r="N18" s="157"/>
      <c r="O18" s="157"/>
      <c r="P18" s="39">
        <v>89</v>
      </c>
    </row>
    <row r="19" spans="1:16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</row>
    <row r="20" spans="1:16" ht="15.75" customHeight="1" thickBot="1">
      <c r="A20" s="159" t="s">
        <v>35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67</v>
      </c>
      <c r="N4" s="32" t="s">
        <v>5</v>
      </c>
      <c r="O4" s="32" t="s">
        <v>68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655264</v>
      </c>
      <c r="E5" s="24">
        <f t="shared" si="0"/>
        <v>175490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830754</v>
      </c>
      <c r="P5" s="30">
        <f t="shared" ref="P5:P17" si="2">(O5/P$19)</f>
        <v>9889.9285714285706</v>
      </c>
      <c r="Q5" s="6"/>
    </row>
    <row r="6" spans="1:134">
      <c r="A6" s="12"/>
      <c r="B6" s="42">
        <v>513</v>
      </c>
      <c r="C6" s="19" t="s">
        <v>20</v>
      </c>
      <c r="D6" s="43">
        <v>654768</v>
      </c>
      <c r="E6" s="43">
        <v>175490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830258</v>
      </c>
      <c r="P6" s="44">
        <f t="shared" si="2"/>
        <v>9884.0238095238092</v>
      </c>
      <c r="Q6" s="9"/>
    </row>
    <row r="7" spans="1:134">
      <c r="A7" s="12"/>
      <c r="B7" s="42">
        <v>517</v>
      </c>
      <c r="C7" s="19" t="s">
        <v>21</v>
      </c>
      <c r="D7" s="43">
        <v>496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496</v>
      </c>
      <c r="P7" s="44">
        <f t="shared" si="2"/>
        <v>5.9047619047619051</v>
      </c>
      <c r="Q7" s="9"/>
    </row>
    <row r="8" spans="1:134" ht="15.75">
      <c r="A8" s="26" t="s">
        <v>22</v>
      </c>
      <c r="B8" s="27"/>
      <c r="C8" s="28"/>
      <c r="D8" s="29">
        <f t="shared" ref="D8:N8" si="3">SUM(D9:D9)</f>
        <v>3070912</v>
      </c>
      <c r="E8" s="29">
        <f t="shared" si="3"/>
        <v>77155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3148067</v>
      </c>
      <c r="P8" s="41">
        <f t="shared" si="2"/>
        <v>37476.988095238092</v>
      </c>
      <c r="Q8" s="10"/>
    </row>
    <row r="9" spans="1:134">
      <c r="A9" s="12"/>
      <c r="B9" s="42">
        <v>521</v>
      </c>
      <c r="C9" s="19" t="s">
        <v>23</v>
      </c>
      <c r="D9" s="43">
        <v>3070912</v>
      </c>
      <c r="E9" s="43">
        <v>77155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3148067</v>
      </c>
      <c r="P9" s="44">
        <f t="shared" si="2"/>
        <v>37476.988095238092</v>
      </c>
      <c r="Q9" s="9"/>
    </row>
    <row r="10" spans="1:134" ht="15.75">
      <c r="A10" s="26" t="s">
        <v>24</v>
      </c>
      <c r="B10" s="27"/>
      <c r="C10" s="28"/>
      <c r="D10" s="29">
        <f t="shared" ref="D10:N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418822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418822</v>
      </c>
      <c r="P10" s="41">
        <f t="shared" si="2"/>
        <v>4985.9761904761908</v>
      </c>
      <c r="Q10" s="10"/>
    </row>
    <row r="11" spans="1:134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374782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374782</v>
      </c>
      <c r="P11" s="44">
        <f t="shared" si="2"/>
        <v>4461.6904761904761</v>
      </c>
      <c r="Q11" s="9"/>
    </row>
    <row r="12" spans="1:134">
      <c r="A12" s="12"/>
      <c r="B12" s="42">
        <v>538</v>
      </c>
      <c r="C12" s="19" t="s">
        <v>69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44040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44040</v>
      </c>
      <c r="P12" s="44">
        <f t="shared" si="2"/>
        <v>524.28571428571433</v>
      </c>
      <c r="Q12" s="9"/>
    </row>
    <row r="13" spans="1:134" ht="15.75">
      <c r="A13" s="26" t="s">
        <v>61</v>
      </c>
      <c r="B13" s="27"/>
      <c r="C13" s="28"/>
      <c r="D13" s="29">
        <f t="shared" ref="D13:N13" si="5">SUM(D14:D14)</f>
        <v>3536578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3536578</v>
      </c>
      <c r="P13" s="41">
        <f t="shared" si="2"/>
        <v>42102.119047619046</v>
      </c>
      <c r="Q13" s="10"/>
    </row>
    <row r="14" spans="1:134">
      <c r="A14" s="12"/>
      <c r="B14" s="42">
        <v>541</v>
      </c>
      <c r="C14" s="19" t="s">
        <v>70</v>
      </c>
      <c r="D14" s="43">
        <v>3536578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3536578</v>
      </c>
      <c r="P14" s="44">
        <f t="shared" si="2"/>
        <v>42102.119047619046</v>
      </c>
      <c r="Q14" s="9"/>
    </row>
    <row r="15" spans="1:134" ht="15.75">
      <c r="A15" s="26" t="s">
        <v>30</v>
      </c>
      <c r="B15" s="27"/>
      <c r="C15" s="28"/>
      <c r="D15" s="29">
        <f t="shared" ref="D15:N15" si="6">SUM(D16:D16)</f>
        <v>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85000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85000</v>
      </c>
      <c r="P15" s="41">
        <f t="shared" si="2"/>
        <v>1011.9047619047619</v>
      </c>
      <c r="Q15" s="9"/>
    </row>
    <row r="16" spans="1:134" ht="15.75" thickBot="1">
      <c r="A16" s="12"/>
      <c r="B16" s="42">
        <v>581</v>
      </c>
      <c r="C16" s="19" t="s">
        <v>71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85000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85000</v>
      </c>
      <c r="P16" s="44">
        <f t="shared" si="2"/>
        <v>1011.9047619047619</v>
      </c>
      <c r="Q16" s="9"/>
    </row>
    <row r="17" spans="1:120" ht="16.5" thickBot="1">
      <c r="A17" s="13" t="s">
        <v>10</v>
      </c>
      <c r="B17" s="21"/>
      <c r="C17" s="20"/>
      <c r="D17" s="14">
        <f>SUM(D5,D8,D10,D13,D15)</f>
        <v>7262754</v>
      </c>
      <c r="E17" s="14">
        <f t="shared" ref="E17:N17" si="7">SUM(E5,E8,E10,E13,E15)</f>
        <v>252645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503822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0</v>
      </c>
      <c r="O17" s="14">
        <f t="shared" si="1"/>
        <v>8019221</v>
      </c>
      <c r="P17" s="35">
        <f t="shared" si="2"/>
        <v>95466.916666666672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57" t="s">
        <v>65</v>
      </c>
      <c r="N19" s="157"/>
      <c r="O19" s="157"/>
      <c r="P19" s="39">
        <v>84</v>
      </c>
    </row>
    <row r="20" spans="1:120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</row>
    <row r="21" spans="1:120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595482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595482</v>
      </c>
      <c r="O5" s="30">
        <f t="shared" ref="O5:O17" si="2">(N5/O$19)</f>
        <v>6844.6206896551721</v>
      </c>
      <c r="P5" s="6"/>
    </row>
    <row r="6" spans="1:133">
      <c r="A6" s="12"/>
      <c r="B6" s="42">
        <v>511</v>
      </c>
      <c r="C6" s="19" t="s">
        <v>19</v>
      </c>
      <c r="D6" s="43">
        <v>597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597</v>
      </c>
      <c r="O6" s="44">
        <f t="shared" si="2"/>
        <v>6.8620689655172411</v>
      </c>
      <c r="P6" s="9"/>
    </row>
    <row r="7" spans="1:133">
      <c r="A7" s="12"/>
      <c r="B7" s="42">
        <v>513</v>
      </c>
      <c r="C7" s="19" t="s">
        <v>20</v>
      </c>
      <c r="D7" s="43">
        <v>594885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594885</v>
      </c>
      <c r="O7" s="44">
        <f t="shared" si="2"/>
        <v>6837.7586206896549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2896280</v>
      </c>
      <c r="E8" s="29">
        <f t="shared" si="3"/>
        <v>60381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2956661</v>
      </c>
      <c r="O8" s="41">
        <f t="shared" si="2"/>
        <v>33984.6091954023</v>
      </c>
      <c r="P8" s="10"/>
    </row>
    <row r="9" spans="1:133">
      <c r="A9" s="12"/>
      <c r="B9" s="42">
        <v>521</v>
      </c>
      <c r="C9" s="19" t="s">
        <v>23</v>
      </c>
      <c r="D9" s="43">
        <v>2896280</v>
      </c>
      <c r="E9" s="43">
        <v>60381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2956661</v>
      </c>
      <c r="O9" s="44">
        <f t="shared" si="2"/>
        <v>33984.6091954023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406114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406114</v>
      </c>
      <c r="O10" s="41">
        <f t="shared" si="2"/>
        <v>4667.977011494253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361105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361105</v>
      </c>
      <c r="O11" s="44">
        <f t="shared" si="2"/>
        <v>4150.6321839080456</v>
      </c>
      <c r="P11" s="9"/>
    </row>
    <row r="12" spans="1:133">
      <c r="A12" s="12"/>
      <c r="B12" s="42">
        <v>538</v>
      </c>
      <c r="C12" s="19" t="s">
        <v>60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45009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45009</v>
      </c>
      <c r="O12" s="44">
        <f t="shared" si="2"/>
        <v>517.34482758620686</v>
      </c>
      <c r="P12" s="9"/>
    </row>
    <row r="13" spans="1:133" ht="15.75">
      <c r="A13" s="26" t="s">
        <v>61</v>
      </c>
      <c r="B13" s="27"/>
      <c r="C13" s="28"/>
      <c r="D13" s="29">
        <f t="shared" ref="D13:M13" si="5">SUM(D14:D14)</f>
        <v>243154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243154</v>
      </c>
      <c r="O13" s="41">
        <f t="shared" si="2"/>
        <v>2794.8735632183907</v>
      </c>
      <c r="P13" s="10"/>
    </row>
    <row r="14" spans="1:133">
      <c r="A14" s="12"/>
      <c r="B14" s="42">
        <v>541</v>
      </c>
      <c r="C14" s="19" t="s">
        <v>62</v>
      </c>
      <c r="D14" s="43">
        <v>243154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243154</v>
      </c>
      <c r="O14" s="44">
        <f t="shared" si="2"/>
        <v>2794.8735632183907</v>
      </c>
      <c r="P14" s="9"/>
    </row>
    <row r="15" spans="1:133" ht="15.75">
      <c r="A15" s="26" t="s">
        <v>48</v>
      </c>
      <c r="B15" s="27"/>
      <c r="C15" s="28"/>
      <c r="D15" s="29">
        <f t="shared" ref="D15:M15" si="6">SUM(D16:D16)</f>
        <v>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85000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85000</v>
      </c>
      <c r="O15" s="41">
        <f t="shared" si="2"/>
        <v>977.0114942528736</v>
      </c>
      <c r="P15" s="9"/>
    </row>
    <row r="16" spans="1:133" ht="15.75" thickBot="1">
      <c r="A16" s="12"/>
      <c r="B16" s="42">
        <v>581</v>
      </c>
      <c r="C16" s="19" t="s">
        <v>49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85000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85000</v>
      </c>
      <c r="O16" s="44">
        <f t="shared" si="2"/>
        <v>977.0114942528736</v>
      </c>
      <c r="P16" s="9"/>
    </row>
    <row r="17" spans="1:119" ht="16.5" thickBot="1">
      <c r="A17" s="13" t="s">
        <v>10</v>
      </c>
      <c r="B17" s="21"/>
      <c r="C17" s="20"/>
      <c r="D17" s="14">
        <f>SUM(D5,D8,D10,D13,D15)</f>
        <v>3734916</v>
      </c>
      <c r="E17" s="14">
        <f t="shared" ref="E17:M17" si="7">SUM(E5,E8,E10,E13,E15)</f>
        <v>60381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491114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4286411</v>
      </c>
      <c r="O17" s="35">
        <f t="shared" si="2"/>
        <v>49269.091954022988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63</v>
      </c>
      <c r="M19" s="157"/>
      <c r="N19" s="157"/>
      <c r="O19" s="39">
        <v>87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757661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757661</v>
      </c>
      <c r="O5" s="30">
        <f t="shared" ref="O5:O14" si="2">(N5/O$16)</f>
        <v>8708.7471264367814</v>
      </c>
      <c r="P5" s="6"/>
    </row>
    <row r="6" spans="1:133">
      <c r="A6" s="12"/>
      <c r="B6" s="42">
        <v>513</v>
      </c>
      <c r="C6" s="19" t="s">
        <v>20</v>
      </c>
      <c r="D6" s="43">
        <v>757661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757661</v>
      </c>
      <c r="O6" s="44">
        <f t="shared" si="2"/>
        <v>8708.7471264367814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2931225</v>
      </c>
      <c r="E7" s="29">
        <f t="shared" si="3"/>
        <v>95870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3027095</v>
      </c>
      <c r="O7" s="41">
        <f t="shared" si="2"/>
        <v>34794.19540229885</v>
      </c>
      <c r="P7" s="10"/>
    </row>
    <row r="8" spans="1:133">
      <c r="A8" s="12"/>
      <c r="B8" s="42">
        <v>521</v>
      </c>
      <c r="C8" s="19" t="s">
        <v>23</v>
      </c>
      <c r="D8" s="43">
        <v>2931225</v>
      </c>
      <c r="E8" s="43">
        <v>95870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3027095</v>
      </c>
      <c r="O8" s="44">
        <f t="shared" si="2"/>
        <v>34794.19540229885</v>
      </c>
      <c r="P8" s="9"/>
    </row>
    <row r="9" spans="1:133" ht="15.75">
      <c r="A9" s="26" t="s">
        <v>24</v>
      </c>
      <c r="B9" s="27"/>
      <c r="C9" s="28"/>
      <c r="D9" s="29">
        <f t="shared" ref="D9:M9" si="4">SUM(D10:D11)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452566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452566</v>
      </c>
      <c r="O9" s="41">
        <f t="shared" si="2"/>
        <v>5201.9080459770112</v>
      </c>
      <c r="P9" s="10"/>
    </row>
    <row r="10" spans="1:133">
      <c r="A10" s="12"/>
      <c r="B10" s="42">
        <v>533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378308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378308</v>
      </c>
      <c r="O10" s="44">
        <f t="shared" si="2"/>
        <v>4348.3678160919544</v>
      </c>
      <c r="P10" s="9"/>
    </row>
    <row r="11" spans="1:133">
      <c r="A11" s="12"/>
      <c r="B11" s="42">
        <v>539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74258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74258</v>
      </c>
      <c r="O11" s="44">
        <f t="shared" si="2"/>
        <v>853.54022988505744</v>
      </c>
      <c r="P11" s="9"/>
    </row>
    <row r="12" spans="1:133" ht="15.75">
      <c r="A12" s="26" t="s">
        <v>48</v>
      </c>
      <c r="B12" s="27"/>
      <c r="C12" s="28"/>
      <c r="D12" s="29">
        <f t="shared" ref="D12:M12" si="5">SUM(D13:D13)</f>
        <v>0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85000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85000</v>
      </c>
      <c r="O12" s="41">
        <f t="shared" si="2"/>
        <v>977.0114942528736</v>
      </c>
      <c r="P12" s="9"/>
    </row>
    <row r="13" spans="1:133" ht="15.75" thickBot="1">
      <c r="A13" s="12"/>
      <c r="B13" s="42">
        <v>581</v>
      </c>
      <c r="C13" s="19" t="s">
        <v>49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85000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85000</v>
      </c>
      <c r="O13" s="44">
        <f t="shared" si="2"/>
        <v>977.0114942528736</v>
      </c>
      <c r="P13" s="9"/>
    </row>
    <row r="14" spans="1:133" ht="16.5" thickBot="1">
      <c r="A14" s="13" t="s">
        <v>10</v>
      </c>
      <c r="B14" s="21"/>
      <c r="C14" s="20"/>
      <c r="D14" s="14">
        <f>SUM(D5,D7,D9,D12)</f>
        <v>3688886</v>
      </c>
      <c r="E14" s="14">
        <f t="shared" ref="E14:M14" si="6">SUM(E5,E7,E9,E12)</f>
        <v>95870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537566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4322322</v>
      </c>
      <c r="O14" s="35">
        <f t="shared" si="2"/>
        <v>49681.862068965514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58</v>
      </c>
      <c r="M16" s="157"/>
      <c r="N16" s="157"/>
      <c r="O16" s="39">
        <v>87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35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756637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756637</v>
      </c>
      <c r="O5" s="30">
        <f t="shared" ref="O5:O14" si="2">(N5/O$16)</f>
        <v>9007.5833333333339</v>
      </c>
      <c r="P5" s="6"/>
    </row>
    <row r="6" spans="1:133">
      <c r="A6" s="12"/>
      <c r="B6" s="42">
        <v>513</v>
      </c>
      <c r="C6" s="19" t="s">
        <v>20</v>
      </c>
      <c r="D6" s="43">
        <v>756637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756637</v>
      </c>
      <c r="O6" s="44">
        <f t="shared" si="2"/>
        <v>9007.5833333333339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2956192</v>
      </c>
      <c r="E7" s="29">
        <f t="shared" si="3"/>
        <v>133658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3089850</v>
      </c>
      <c r="O7" s="41">
        <f t="shared" si="2"/>
        <v>36783.928571428572</v>
      </c>
      <c r="P7" s="10"/>
    </row>
    <row r="8" spans="1:133">
      <c r="A8" s="12"/>
      <c r="B8" s="42">
        <v>521</v>
      </c>
      <c r="C8" s="19" t="s">
        <v>23</v>
      </c>
      <c r="D8" s="43">
        <v>2956192</v>
      </c>
      <c r="E8" s="43">
        <v>133658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3089850</v>
      </c>
      <c r="O8" s="44">
        <f t="shared" si="2"/>
        <v>36783.928571428572</v>
      </c>
      <c r="P8" s="9"/>
    </row>
    <row r="9" spans="1:133" ht="15.75">
      <c r="A9" s="26" t="s">
        <v>24</v>
      </c>
      <c r="B9" s="27"/>
      <c r="C9" s="28"/>
      <c r="D9" s="29">
        <f t="shared" ref="D9:M9" si="4">SUM(D10:D11)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503148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503148</v>
      </c>
      <c r="O9" s="41">
        <f t="shared" si="2"/>
        <v>5989.8571428571431</v>
      </c>
      <c r="P9" s="10"/>
    </row>
    <row r="10" spans="1:133">
      <c r="A10" s="12"/>
      <c r="B10" s="42">
        <v>533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368405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368405</v>
      </c>
      <c r="O10" s="44">
        <f t="shared" si="2"/>
        <v>4385.7738095238092</v>
      </c>
      <c r="P10" s="9"/>
    </row>
    <row r="11" spans="1:133">
      <c r="A11" s="12"/>
      <c r="B11" s="42">
        <v>539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134743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134743</v>
      </c>
      <c r="O11" s="44">
        <f t="shared" si="2"/>
        <v>1604.0833333333333</v>
      </c>
      <c r="P11" s="9"/>
    </row>
    <row r="12" spans="1:133" ht="15.75">
      <c r="A12" s="26" t="s">
        <v>48</v>
      </c>
      <c r="B12" s="27"/>
      <c r="C12" s="28"/>
      <c r="D12" s="29">
        <f t="shared" ref="D12:M12" si="5">SUM(D13:D13)</f>
        <v>0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90000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90000</v>
      </c>
      <c r="O12" s="41">
        <f t="shared" si="2"/>
        <v>1071.4285714285713</v>
      </c>
      <c r="P12" s="9"/>
    </row>
    <row r="13" spans="1:133" ht="15.75" thickBot="1">
      <c r="A13" s="12"/>
      <c r="B13" s="42">
        <v>581</v>
      </c>
      <c r="C13" s="19" t="s">
        <v>49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90000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90000</v>
      </c>
      <c r="O13" s="44">
        <f t="shared" si="2"/>
        <v>1071.4285714285713</v>
      </c>
      <c r="P13" s="9"/>
    </row>
    <row r="14" spans="1:133" ht="16.5" thickBot="1">
      <c r="A14" s="13" t="s">
        <v>10</v>
      </c>
      <c r="B14" s="21"/>
      <c r="C14" s="20"/>
      <c r="D14" s="14">
        <f>SUM(D5,D7,D9,D12)</f>
        <v>3712829</v>
      </c>
      <c r="E14" s="14">
        <f t="shared" ref="E14:M14" si="6">SUM(E5,E7,E9,E12)</f>
        <v>133658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593148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4439635</v>
      </c>
      <c r="O14" s="35">
        <f t="shared" si="2"/>
        <v>52852.797619047618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56</v>
      </c>
      <c r="M16" s="157"/>
      <c r="N16" s="157"/>
      <c r="O16" s="39">
        <v>84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35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2153682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2153682</v>
      </c>
      <c r="O5" s="30">
        <f t="shared" ref="O5:O16" si="2">(N5/O$18)</f>
        <v>25639.071428571428</v>
      </c>
      <c r="P5" s="6"/>
    </row>
    <row r="6" spans="1:133">
      <c r="A6" s="12"/>
      <c r="B6" s="42">
        <v>511</v>
      </c>
      <c r="C6" s="19" t="s">
        <v>19</v>
      </c>
      <c r="D6" s="43">
        <v>3804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3804</v>
      </c>
      <c r="O6" s="44">
        <f t="shared" si="2"/>
        <v>45.285714285714285</v>
      </c>
      <c r="P6" s="9"/>
    </row>
    <row r="7" spans="1:133">
      <c r="A7" s="12"/>
      <c r="B7" s="42">
        <v>513</v>
      </c>
      <c r="C7" s="19" t="s">
        <v>20</v>
      </c>
      <c r="D7" s="43">
        <v>635272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635272</v>
      </c>
      <c r="O7" s="44">
        <f t="shared" si="2"/>
        <v>7562.7619047619046</v>
      </c>
      <c r="P7" s="9"/>
    </row>
    <row r="8" spans="1:133">
      <c r="A8" s="12"/>
      <c r="B8" s="42">
        <v>519</v>
      </c>
      <c r="C8" s="19" t="s">
        <v>47</v>
      </c>
      <c r="D8" s="43">
        <v>1514606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1514606</v>
      </c>
      <c r="O8" s="44">
        <f t="shared" si="2"/>
        <v>18031.023809523809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2586931</v>
      </c>
      <c r="E9" s="29">
        <f t="shared" si="3"/>
        <v>116241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2703172</v>
      </c>
      <c r="O9" s="41">
        <f t="shared" si="2"/>
        <v>32180.619047619046</v>
      </c>
      <c r="P9" s="10"/>
    </row>
    <row r="10" spans="1:133">
      <c r="A10" s="12"/>
      <c r="B10" s="42">
        <v>521</v>
      </c>
      <c r="C10" s="19" t="s">
        <v>23</v>
      </c>
      <c r="D10" s="43">
        <v>2586931</v>
      </c>
      <c r="E10" s="43">
        <v>116241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2703172</v>
      </c>
      <c r="O10" s="44">
        <f t="shared" si="2"/>
        <v>32180.619047619046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457443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457443</v>
      </c>
      <c r="O11" s="41">
        <f t="shared" si="2"/>
        <v>5445.75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345214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345214</v>
      </c>
      <c r="O12" s="44">
        <f t="shared" si="2"/>
        <v>4109.6904761904761</v>
      </c>
      <c r="P12" s="9"/>
    </row>
    <row r="13" spans="1:133">
      <c r="A13" s="12"/>
      <c r="B13" s="42">
        <v>539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112229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112229</v>
      </c>
      <c r="O13" s="44">
        <f t="shared" si="2"/>
        <v>1336.0595238095239</v>
      </c>
      <c r="P13" s="9"/>
    </row>
    <row r="14" spans="1:133" ht="15.75">
      <c r="A14" s="26" t="s">
        <v>48</v>
      </c>
      <c r="B14" s="27"/>
      <c r="C14" s="28"/>
      <c r="D14" s="29">
        <f t="shared" ref="D14:M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85000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85000</v>
      </c>
      <c r="O14" s="41">
        <f t="shared" si="2"/>
        <v>1011.9047619047619</v>
      </c>
      <c r="P14" s="9"/>
    </row>
    <row r="15" spans="1:133" ht="15.75" thickBot="1">
      <c r="A15" s="12"/>
      <c r="B15" s="42">
        <v>581</v>
      </c>
      <c r="C15" s="19" t="s">
        <v>49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85000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85000</v>
      </c>
      <c r="O15" s="44">
        <f t="shared" si="2"/>
        <v>1011.9047619047619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4740613</v>
      </c>
      <c r="E16" s="14">
        <f t="shared" ref="E16:M16" si="6">SUM(E5,E9,E11,E14)</f>
        <v>116241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542443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5399297</v>
      </c>
      <c r="O16" s="35">
        <f t="shared" si="2"/>
        <v>64277.345238095237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54</v>
      </c>
      <c r="M18" s="157"/>
      <c r="N18" s="157"/>
      <c r="O18" s="39">
        <v>84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35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1164863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1164863</v>
      </c>
      <c r="O5" s="30">
        <f t="shared" ref="O5:O16" si="2">(N5/O$18)</f>
        <v>13867.416666666666</v>
      </c>
      <c r="P5" s="6"/>
    </row>
    <row r="6" spans="1:133">
      <c r="A6" s="12"/>
      <c r="B6" s="42">
        <v>511</v>
      </c>
      <c r="C6" s="19" t="s">
        <v>19</v>
      </c>
      <c r="D6" s="43">
        <v>3765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3765</v>
      </c>
      <c r="O6" s="44">
        <f t="shared" si="2"/>
        <v>44.821428571428569</v>
      </c>
      <c r="P6" s="9"/>
    </row>
    <row r="7" spans="1:133">
      <c r="A7" s="12"/>
      <c r="B7" s="42">
        <v>513</v>
      </c>
      <c r="C7" s="19" t="s">
        <v>20</v>
      </c>
      <c r="D7" s="43">
        <v>593512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593512</v>
      </c>
      <c r="O7" s="44">
        <f t="shared" si="2"/>
        <v>7065.6190476190477</v>
      </c>
      <c r="P7" s="9"/>
    </row>
    <row r="8" spans="1:133">
      <c r="A8" s="12"/>
      <c r="B8" s="42">
        <v>519</v>
      </c>
      <c r="C8" s="19" t="s">
        <v>47</v>
      </c>
      <c r="D8" s="43">
        <v>567586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567586</v>
      </c>
      <c r="O8" s="44">
        <f t="shared" si="2"/>
        <v>6756.9761904761908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2872825</v>
      </c>
      <c r="E9" s="29">
        <f t="shared" si="3"/>
        <v>237176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3110001</v>
      </c>
      <c r="O9" s="41">
        <f t="shared" si="2"/>
        <v>37023.821428571428</v>
      </c>
      <c r="P9" s="10"/>
    </row>
    <row r="10" spans="1:133">
      <c r="A10" s="12"/>
      <c r="B10" s="42">
        <v>521</v>
      </c>
      <c r="C10" s="19" t="s">
        <v>23</v>
      </c>
      <c r="D10" s="43">
        <v>2872825</v>
      </c>
      <c r="E10" s="43">
        <v>237176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3110001</v>
      </c>
      <c r="O10" s="44">
        <f t="shared" si="2"/>
        <v>37023.821428571428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321131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321131</v>
      </c>
      <c r="O11" s="41">
        <f t="shared" si="2"/>
        <v>3822.9880952380954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270856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270856</v>
      </c>
      <c r="O12" s="44">
        <f t="shared" si="2"/>
        <v>3224.4761904761904</v>
      </c>
      <c r="P12" s="9"/>
    </row>
    <row r="13" spans="1:133">
      <c r="A13" s="12"/>
      <c r="B13" s="42">
        <v>539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50275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50275</v>
      </c>
      <c r="O13" s="44">
        <f t="shared" si="2"/>
        <v>598.51190476190482</v>
      </c>
      <c r="P13" s="9"/>
    </row>
    <row r="14" spans="1:133" ht="15.75">
      <c r="A14" s="26" t="s">
        <v>48</v>
      </c>
      <c r="B14" s="27"/>
      <c r="C14" s="28"/>
      <c r="D14" s="29">
        <f t="shared" ref="D14:M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85000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85000</v>
      </c>
      <c r="O14" s="41">
        <f t="shared" si="2"/>
        <v>1011.9047619047619</v>
      </c>
      <c r="P14" s="9"/>
    </row>
    <row r="15" spans="1:133" ht="15.75" thickBot="1">
      <c r="A15" s="12"/>
      <c r="B15" s="42">
        <v>581</v>
      </c>
      <c r="C15" s="19" t="s">
        <v>49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85000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85000</v>
      </c>
      <c r="O15" s="44">
        <f t="shared" si="2"/>
        <v>1011.9047619047619</v>
      </c>
      <c r="P15" s="9"/>
    </row>
    <row r="16" spans="1:133" ht="16.5" thickBot="1">
      <c r="A16" s="13" t="s">
        <v>10</v>
      </c>
      <c r="B16" s="21"/>
      <c r="C16" s="20"/>
      <c r="D16" s="14">
        <f>SUM(D5,D9,D11,D14)</f>
        <v>4037688</v>
      </c>
      <c r="E16" s="14">
        <f t="shared" ref="E16:M16" si="6">SUM(E5,E9,E11,E14)</f>
        <v>237176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406131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4680995</v>
      </c>
      <c r="O16" s="35">
        <f t="shared" si="2"/>
        <v>55726.130952380954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52</v>
      </c>
      <c r="M18" s="157"/>
      <c r="N18" s="157"/>
      <c r="O18" s="39">
        <v>84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35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1"/>
  <sheetViews>
    <sheetView topLeftCell="B1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738960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738960</v>
      </c>
      <c r="O5" s="30">
        <f t="shared" ref="O5:O17" si="2">(N5/O$19)</f>
        <v>8592.5581395348836</v>
      </c>
      <c r="P5" s="6"/>
    </row>
    <row r="6" spans="1:133">
      <c r="A6" s="12"/>
      <c r="B6" s="42">
        <v>511</v>
      </c>
      <c r="C6" s="19" t="s">
        <v>19</v>
      </c>
      <c r="D6" s="43">
        <v>3382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3382</v>
      </c>
      <c r="O6" s="44">
        <f t="shared" si="2"/>
        <v>39.325581395348834</v>
      </c>
      <c r="P6" s="9"/>
    </row>
    <row r="7" spans="1:133">
      <c r="A7" s="12"/>
      <c r="B7" s="42">
        <v>513</v>
      </c>
      <c r="C7" s="19" t="s">
        <v>20</v>
      </c>
      <c r="D7" s="43">
        <v>577869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577869</v>
      </c>
      <c r="O7" s="44">
        <f t="shared" si="2"/>
        <v>6719.4069767441861</v>
      </c>
      <c r="P7" s="9"/>
    </row>
    <row r="8" spans="1:133">
      <c r="A8" s="12"/>
      <c r="B8" s="42">
        <v>517</v>
      </c>
      <c r="C8" s="19" t="s">
        <v>21</v>
      </c>
      <c r="D8" s="43">
        <v>206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206</v>
      </c>
      <c r="O8" s="44">
        <f t="shared" si="2"/>
        <v>2.3953488372093021</v>
      </c>
      <c r="P8" s="9"/>
    </row>
    <row r="9" spans="1:133">
      <c r="A9" s="12"/>
      <c r="B9" s="42">
        <v>519</v>
      </c>
      <c r="C9" s="19" t="s">
        <v>47</v>
      </c>
      <c r="D9" s="43">
        <v>157503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157503</v>
      </c>
      <c r="O9" s="44">
        <f t="shared" si="2"/>
        <v>1831.4302325581396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2302298</v>
      </c>
      <c r="E10" s="29">
        <f t="shared" si="3"/>
        <v>622153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2924451</v>
      </c>
      <c r="O10" s="41">
        <f t="shared" si="2"/>
        <v>34005.244186046511</v>
      </c>
      <c r="P10" s="10"/>
    </row>
    <row r="11" spans="1:133">
      <c r="A11" s="12"/>
      <c r="B11" s="42">
        <v>521</v>
      </c>
      <c r="C11" s="19" t="s">
        <v>23</v>
      </c>
      <c r="D11" s="43">
        <v>2302298</v>
      </c>
      <c r="E11" s="43">
        <v>622153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2924451</v>
      </c>
      <c r="O11" s="44">
        <f t="shared" si="2"/>
        <v>34005.244186046511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385430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385430</v>
      </c>
      <c r="O12" s="41">
        <f t="shared" si="2"/>
        <v>4481.7441860465115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321366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321366</v>
      </c>
      <c r="O13" s="44">
        <f t="shared" si="2"/>
        <v>3736.8139534883721</v>
      </c>
      <c r="P13" s="9"/>
    </row>
    <row r="14" spans="1:133">
      <c r="A14" s="12"/>
      <c r="B14" s="42">
        <v>539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64064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64064</v>
      </c>
      <c r="O14" s="44">
        <f t="shared" si="2"/>
        <v>744.93023255813955</v>
      </c>
      <c r="P14" s="9"/>
    </row>
    <row r="15" spans="1:133" ht="15.75">
      <c r="A15" s="26" t="s">
        <v>48</v>
      </c>
      <c r="B15" s="27"/>
      <c r="C15" s="28"/>
      <c r="D15" s="29">
        <f t="shared" ref="D15:M15" si="5">SUM(D16:D16)</f>
        <v>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85000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85000</v>
      </c>
      <c r="O15" s="41">
        <f t="shared" si="2"/>
        <v>988.37209302325584</v>
      </c>
      <c r="P15" s="9"/>
    </row>
    <row r="16" spans="1:133" ht="15.75" thickBot="1">
      <c r="A16" s="12"/>
      <c r="B16" s="42">
        <v>581</v>
      </c>
      <c r="C16" s="19" t="s">
        <v>49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85000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85000</v>
      </c>
      <c r="O16" s="44">
        <f t="shared" si="2"/>
        <v>988.37209302325584</v>
      </c>
      <c r="P16" s="9"/>
    </row>
    <row r="17" spans="1:119" ht="16.5" thickBot="1">
      <c r="A17" s="13" t="s">
        <v>10</v>
      </c>
      <c r="B17" s="21"/>
      <c r="C17" s="20"/>
      <c r="D17" s="14">
        <f>SUM(D5,D10,D12,D15)</f>
        <v>3041258</v>
      </c>
      <c r="E17" s="14">
        <f t="shared" ref="E17:M17" si="6">SUM(E5,E10,E12,E15)</f>
        <v>622153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470430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4133841</v>
      </c>
      <c r="O17" s="35">
        <f t="shared" si="2"/>
        <v>48067.91860465116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50</v>
      </c>
      <c r="M19" s="157"/>
      <c r="N19" s="157"/>
      <c r="O19" s="39">
        <v>86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2024-10-23T16:39:36Z</cp:lastPrinted>
  <dcterms:created xsi:type="dcterms:W3CDTF">2000-08-31T21:26:31Z</dcterms:created>
  <dcterms:modified xsi:type="dcterms:W3CDTF">2024-10-23T16:39:44Z</dcterms:modified>
</cp:coreProperties>
</file>