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'2008'!$A$1:$O$27</definedName>
    <definedName name="_xlnm.Print_Area" localSheetId="14">'2009'!$A$1:$O$25</definedName>
    <definedName name="_xlnm.Print_Area" localSheetId="13">'2010'!$A$1:$O$26</definedName>
    <definedName name="_xlnm.Print_Area" localSheetId="12">'2011'!$A$1:$O$23</definedName>
    <definedName name="_xlnm.Print_Area" localSheetId="11">'2012'!$A$1:$O$25</definedName>
    <definedName name="_xlnm.Print_Area" localSheetId="10">'2013'!$A$1:$O$25</definedName>
    <definedName name="_xlnm.Print_Area" localSheetId="9">'2014'!$A$1:$O$24</definedName>
    <definedName name="_xlnm.Print_Area" localSheetId="8">'2015'!$A$1:$O$25</definedName>
    <definedName name="_xlnm.Print_Area" localSheetId="7">'2016'!$A$1:$O$26</definedName>
    <definedName name="_xlnm.Print_Area" localSheetId="6">'2017'!$A$1:$O$28</definedName>
    <definedName name="_xlnm.Print_Area" localSheetId="5">'2018'!$A$1:$O$27</definedName>
    <definedName name="_xlnm.Print_Area" localSheetId="4">'2019'!$A$1:$O$29</definedName>
    <definedName name="_xlnm.Print_Area" localSheetId="3">'2020'!$A$1:$O$29</definedName>
    <definedName name="_xlnm.Print_Area" localSheetId="2">'2021'!$A$1:$P$29</definedName>
    <definedName name="_xlnm.Print_Area" localSheetId="1">'2022'!$A$1:$P$29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50" l="1"/>
  <c r="F25" i="50"/>
  <c r="G25" i="50"/>
  <c r="H25" i="50"/>
  <c r="I25" i="50"/>
  <c r="J25" i="50"/>
  <c r="K25" i="50"/>
  <c r="L25" i="50"/>
  <c r="M25" i="50"/>
  <c r="N25" i="50"/>
  <c r="D25" i="50"/>
  <c r="O24" i="50" l="1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3" i="50" l="1"/>
  <c r="P23" i="50" s="1"/>
  <c r="O21" i="50"/>
  <c r="P21" i="50" s="1"/>
  <c r="O18" i="50"/>
  <c r="P18" i="50" s="1"/>
  <c r="O14" i="50"/>
  <c r="P14" i="50" s="1"/>
  <c r="O5" i="50"/>
  <c r="P5" i="50" s="1"/>
  <c r="E25" i="49"/>
  <c r="F25" i="49"/>
  <c r="G25" i="49"/>
  <c r="H25" i="49"/>
  <c r="I25" i="49"/>
  <c r="J25" i="49"/>
  <c r="K25" i="49"/>
  <c r="L25" i="49"/>
  <c r="M25" i="49"/>
  <c r="N25" i="49"/>
  <c r="D25" i="49"/>
  <c r="O25" i="50" l="1"/>
  <c r="P25" i="50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1" i="49"/>
  <c r="P21" i="49" s="1"/>
  <c r="O18" i="49"/>
  <c r="P18" i="49" s="1"/>
  <c r="O14" i="49"/>
  <c r="P14" i="49" s="1"/>
  <c r="O5" i="49"/>
  <c r="P5" i="49" s="1"/>
  <c r="M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O23" i="48" s="1"/>
  <c r="P23" i="48" s="1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/>
  <c r="N18" i="48"/>
  <c r="M18" i="48"/>
  <c r="L18" i="48"/>
  <c r="K18" i="48"/>
  <c r="K25" i="48" s="1"/>
  <c r="J18" i="48"/>
  <c r="I18" i="48"/>
  <c r="O18" i="48" s="1"/>
  <c r="P18" i="48" s="1"/>
  <c r="H18" i="48"/>
  <c r="G18" i="48"/>
  <c r="F18" i="48"/>
  <c r="E18" i="48"/>
  <c r="D18" i="48"/>
  <c r="O17" i="48"/>
  <c r="P17" i="48"/>
  <c r="O16" i="48"/>
  <c r="P16" i="48" s="1"/>
  <c r="O15" i="48"/>
  <c r="P15" i="48" s="1"/>
  <c r="N14" i="48"/>
  <c r="N25" i="48" s="1"/>
  <c r="M14" i="48"/>
  <c r="L14" i="48"/>
  <c r="K14" i="48"/>
  <c r="J14" i="48"/>
  <c r="I14" i="48"/>
  <c r="H14" i="48"/>
  <c r="G14" i="48"/>
  <c r="F14" i="48"/>
  <c r="E14" i="48"/>
  <c r="D14" i="48"/>
  <c r="O14" i="48" s="1"/>
  <c r="P14" i="48" s="1"/>
  <c r="O13" i="48"/>
  <c r="P13" i="48"/>
  <c r="O12" i="48"/>
  <c r="P12" i="48" s="1"/>
  <c r="O11" i="48"/>
  <c r="P11" i="48" s="1"/>
  <c r="O10" i="48"/>
  <c r="P10" i="48"/>
  <c r="O9" i="48"/>
  <c r="P9" i="48" s="1"/>
  <c r="O8" i="48"/>
  <c r="P8" i="48"/>
  <c r="O7" i="48"/>
  <c r="P7" i="48"/>
  <c r="O6" i="48"/>
  <c r="P6" i="48" s="1"/>
  <c r="N5" i="48"/>
  <c r="M5" i="48"/>
  <c r="L5" i="48"/>
  <c r="L25" i="48" s="1"/>
  <c r="K5" i="48"/>
  <c r="J5" i="48"/>
  <c r="J25" i="48" s="1"/>
  <c r="I5" i="48"/>
  <c r="I25" i="48" s="1"/>
  <c r="H5" i="48"/>
  <c r="H25" i="48" s="1"/>
  <c r="G5" i="48"/>
  <c r="G25" i="48" s="1"/>
  <c r="F5" i="48"/>
  <c r="F25" i="48" s="1"/>
  <c r="E5" i="48"/>
  <c r="E25" i="48" s="1"/>
  <c r="D5" i="48"/>
  <c r="N24" i="46"/>
  <c r="O24" i="46" s="1"/>
  <c r="M23" i="46"/>
  <c r="L23" i="46"/>
  <c r="K23" i="46"/>
  <c r="J23" i="46"/>
  <c r="I23" i="46"/>
  <c r="H23" i="46"/>
  <c r="G23" i="46"/>
  <c r="F23" i="46"/>
  <c r="E23" i="46"/>
  <c r="N23" i="46" s="1"/>
  <c r="O23" i="46" s="1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M18" i="46"/>
  <c r="L18" i="46"/>
  <c r="K18" i="46"/>
  <c r="J18" i="46"/>
  <c r="J25" i="46" s="1"/>
  <c r="I18" i="46"/>
  <c r="H18" i="46"/>
  <c r="G18" i="46"/>
  <c r="F18" i="46"/>
  <c r="E18" i="46"/>
  <c r="E25" i="46" s="1"/>
  <c r="D18" i="46"/>
  <c r="N17" i="46"/>
  <c r="O17" i="46" s="1"/>
  <c r="N16" i="46"/>
  <c r="O16" i="46" s="1"/>
  <c r="N15" i="46"/>
  <c r="O15" i="46"/>
  <c r="M14" i="46"/>
  <c r="L14" i="46"/>
  <c r="K14" i="46"/>
  <c r="J14" i="46"/>
  <c r="I14" i="46"/>
  <c r="N14" i="46" s="1"/>
  <c r="O14" i="46" s="1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M25" i="46" s="1"/>
  <c r="L5" i="46"/>
  <c r="L25" i="46" s="1"/>
  <c r="K5" i="46"/>
  <c r="N5" i="46" s="1"/>
  <c r="O5" i="46" s="1"/>
  <c r="J5" i="46"/>
  <c r="I5" i="46"/>
  <c r="I25" i="46" s="1"/>
  <c r="H5" i="46"/>
  <c r="H25" i="46" s="1"/>
  <c r="G5" i="46"/>
  <c r="G25" i="46" s="1"/>
  <c r="F5" i="46"/>
  <c r="F25" i="46" s="1"/>
  <c r="E5" i="46"/>
  <c r="D5" i="46"/>
  <c r="D25" i="46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M21" i="45"/>
  <c r="L21" i="45"/>
  <c r="K21" i="45"/>
  <c r="J21" i="45"/>
  <c r="I21" i="45"/>
  <c r="I25" i="45" s="1"/>
  <c r="H21" i="45"/>
  <c r="G21" i="45"/>
  <c r="F21" i="45"/>
  <c r="E21" i="45"/>
  <c r="D21" i="45"/>
  <c r="N20" i="45"/>
  <c r="O20" i="45"/>
  <c r="N19" i="45"/>
  <c r="O19" i="45" s="1"/>
  <c r="M18" i="45"/>
  <c r="L18" i="45"/>
  <c r="K18" i="45"/>
  <c r="K25" i="45" s="1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H25" i="45" s="1"/>
  <c r="G14" i="45"/>
  <c r="F14" i="45"/>
  <c r="E14" i="45"/>
  <c r="N14" i="45" s="1"/>
  <c r="O14" i="45" s="1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M25" i="45" s="1"/>
  <c r="L5" i="45"/>
  <c r="L25" i="45" s="1"/>
  <c r="K5" i="45"/>
  <c r="J5" i="45"/>
  <c r="J25" i="45" s="1"/>
  <c r="I5" i="45"/>
  <c r="H5" i="45"/>
  <c r="G5" i="45"/>
  <c r="G25" i="45" s="1"/>
  <c r="F5" i="45"/>
  <c r="F25" i="45" s="1"/>
  <c r="E5" i="45"/>
  <c r="E25" i="45" s="1"/>
  <c r="D5" i="45"/>
  <c r="D25" i="45" s="1"/>
  <c r="M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 s="1"/>
  <c r="N17" i="44"/>
  <c r="O17" i="44" s="1"/>
  <c r="M16" i="44"/>
  <c r="L16" i="44"/>
  <c r="K16" i="44"/>
  <c r="J16" i="44"/>
  <c r="J23" i="44" s="1"/>
  <c r="I16" i="44"/>
  <c r="H16" i="44"/>
  <c r="G16" i="44"/>
  <c r="F16" i="44"/>
  <c r="E16" i="44"/>
  <c r="N16" i="44" s="1"/>
  <c r="O16" i="44" s="1"/>
  <c r="D16" i="44"/>
  <c r="N15" i="44"/>
  <c r="O15" i="44" s="1"/>
  <c r="N14" i="44"/>
  <c r="O14" i="44" s="1"/>
  <c r="N13" i="44"/>
  <c r="O13" i="44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23" i="44" s="1"/>
  <c r="K5" i="44"/>
  <c r="K23" i="44" s="1"/>
  <c r="J5" i="44"/>
  <c r="I5" i="44"/>
  <c r="I23" i="44" s="1"/>
  <c r="H5" i="44"/>
  <c r="H23" i="44" s="1"/>
  <c r="G5" i="44"/>
  <c r="G23" i="44" s="1"/>
  <c r="F5" i="44"/>
  <c r="F23" i="44" s="1"/>
  <c r="E5" i="44"/>
  <c r="E23" i="44" s="1"/>
  <c r="D5" i="44"/>
  <c r="D23" i="44" s="1"/>
  <c r="H24" i="43"/>
  <c r="M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N18" i="43"/>
  <c r="O18" i="43" s="1"/>
  <c r="M17" i="43"/>
  <c r="L17" i="43"/>
  <c r="K17" i="43"/>
  <c r="J17" i="43"/>
  <c r="I17" i="43"/>
  <c r="H17" i="43"/>
  <c r="G17" i="43"/>
  <c r="N17" i="43" s="1"/>
  <c r="O17" i="43" s="1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N13" i="43" s="1"/>
  <c r="O13" i="43" s="1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24" i="43" s="1"/>
  <c r="K5" i="43"/>
  <c r="N5" i="43" s="1"/>
  <c r="O5" i="43" s="1"/>
  <c r="J5" i="43"/>
  <c r="J24" i="43" s="1"/>
  <c r="I5" i="43"/>
  <c r="I24" i="43" s="1"/>
  <c r="H5" i="43"/>
  <c r="G5" i="43"/>
  <c r="F5" i="43"/>
  <c r="F24" i="43" s="1"/>
  <c r="E5" i="43"/>
  <c r="E24" i="43" s="1"/>
  <c r="D5" i="43"/>
  <c r="D24" i="43" s="1"/>
  <c r="G22" i="42"/>
  <c r="I22" i="42"/>
  <c r="N21" i="42"/>
  <c r="O21" i="42"/>
  <c r="M20" i="42"/>
  <c r="L20" i="42"/>
  <c r="K20" i="42"/>
  <c r="J20" i="42"/>
  <c r="I20" i="42"/>
  <c r="N20" i="42" s="1"/>
  <c r="O20" i="42" s="1"/>
  <c r="H20" i="42"/>
  <c r="G20" i="42"/>
  <c r="F20" i="42"/>
  <c r="E20" i="42"/>
  <c r="D20" i="42"/>
  <c r="N19" i="42"/>
  <c r="O19" i="42"/>
  <c r="N18" i="42"/>
  <c r="O18" i="42" s="1"/>
  <c r="M17" i="42"/>
  <c r="L17" i="42"/>
  <c r="K17" i="42"/>
  <c r="K22" i="42" s="1"/>
  <c r="J17" i="42"/>
  <c r="J22" i="42" s="1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22" i="42" s="1"/>
  <c r="L5" i="42"/>
  <c r="L22" i="42" s="1"/>
  <c r="K5" i="42"/>
  <c r="J5" i="42"/>
  <c r="I5" i="42"/>
  <c r="H5" i="42"/>
  <c r="H22" i="42" s="1"/>
  <c r="G5" i="42"/>
  <c r="F5" i="42"/>
  <c r="F22" i="42" s="1"/>
  <c r="E5" i="42"/>
  <c r="E22" i="42" s="1"/>
  <c r="D5" i="42"/>
  <c r="D22" i="42" s="1"/>
  <c r="N20" i="41"/>
  <c r="O20" i="41" s="1"/>
  <c r="M19" i="41"/>
  <c r="N19" i="41" s="1"/>
  <c r="O19" i="41" s="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M21" i="41" s="1"/>
  <c r="L12" i="41"/>
  <c r="L21" i="41" s="1"/>
  <c r="K12" i="41"/>
  <c r="J12" i="41"/>
  <c r="I12" i="41"/>
  <c r="H12" i="41"/>
  <c r="G12" i="41"/>
  <c r="N12" i="41" s="1"/>
  <c r="O12" i="41" s="1"/>
  <c r="F12" i="41"/>
  <c r="F21" i="41" s="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K21" i="41" s="1"/>
  <c r="J5" i="41"/>
  <c r="J21" i="41" s="1"/>
  <c r="I5" i="41"/>
  <c r="I21" i="41" s="1"/>
  <c r="H5" i="41"/>
  <c r="H21" i="41" s="1"/>
  <c r="G5" i="41"/>
  <c r="G21" i="41" s="1"/>
  <c r="F5" i="41"/>
  <c r="E5" i="41"/>
  <c r="N5" i="41" s="1"/>
  <c r="O5" i="41" s="1"/>
  <c r="D5" i="41"/>
  <c r="D21" i="41" s="1"/>
  <c r="N21" i="40"/>
  <c r="O21" i="40" s="1"/>
  <c r="N20" i="40"/>
  <c r="O20" i="40" s="1"/>
  <c r="M19" i="40"/>
  <c r="L19" i="40"/>
  <c r="K19" i="40"/>
  <c r="J19" i="40"/>
  <c r="I19" i="40"/>
  <c r="I22" i="40" s="1"/>
  <c r="H19" i="40"/>
  <c r="G19" i="40"/>
  <c r="F19" i="40"/>
  <c r="E19" i="40"/>
  <c r="D19" i="40"/>
  <c r="N19" i="40" s="1"/>
  <c r="O19" i="40" s="1"/>
  <c r="N18" i="40"/>
  <c r="O18" i="40"/>
  <c r="N17" i="40"/>
  <c r="O17" i="40" s="1"/>
  <c r="M16" i="40"/>
  <c r="L16" i="40"/>
  <c r="K16" i="40"/>
  <c r="K22" i="40" s="1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M22" i="40" s="1"/>
  <c r="L5" i="40"/>
  <c r="L22" i="40" s="1"/>
  <c r="K5" i="40"/>
  <c r="J5" i="40"/>
  <c r="J22" i="40"/>
  <c r="I5" i="40"/>
  <c r="H5" i="40"/>
  <c r="H22" i="40" s="1"/>
  <c r="G5" i="40"/>
  <c r="G22" i="40" s="1"/>
  <c r="F5" i="40"/>
  <c r="F22" i="40"/>
  <c r="E5" i="40"/>
  <c r="E22" i="40" s="1"/>
  <c r="D5" i="40"/>
  <c r="N5" i="40" s="1"/>
  <c r="O5" i="40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/>
  <c r="O18" i="39" s="1"/>
  <c r="N17" i="39"/>
  <c r="O17" i="39" s="1"/>
  <c r="N16" i="39"/>
  <c r="O16" i="39" s="1"/>
  <c r="M15" i="39"/>
  <c r="L15" i="39"/>
  <c r="K15" i="39"/>
  <c r="J15" i="39"/>
  <c r="I15" i="39"/>
  <c r="I20" i="39" s="1"/>
  <c r="H15" i="39"/>
  <c r="G15" i="39"/>
  <c r="F15" i="39"/>
  <c r="E15" i="39"/>
  <c r="N15" i="39" s="1"/>
  <c r="O15" i="39" s="1"/>
  <c r="D15" i="39"/>
  <c r="N14" i="39"/>
  <c r="O14" i="39"/>
  <c r="N13" i="39"/>
  <c r="O13" i="39" s="1"/>
  <c r="N12" i="39"/>
  <c r="O12" i="39" s="1"/>
  <c r="M11" i="39"/>
  <c r="N11" i="39" s="1"/>
  <c r="O11" i="39" s="1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 s="1"/>
  <c r="M5" i="39"/>
  <c r="M20" i="39" s="1"/>
  <c r="L5" i="39"/>
  <c r="L20" i="39" s="1"/>
  <c r="K5" i="39"/>
  <c r="K20" i="39" s="1"/>
  <c r="J5" i="39"/>
  <c r="J20" i="39" s="1"/>
  <c r="I5" i="39"/>
  <c r="H5" i="39"/>
  <c r="H20" i="39" s="1"/>
  <c r="G5" i="39"/>
  <c r="G20" i="39" s="1"/>
  <c r="F5" i="39"/>
  <c r="F20" i="39" s="1"/>
  <c r="E5" i="39"/>
  <c r="E20" i="39" s="1"/>
  <c r="D5" i="39"/>
  <c r="N5" i="39" s="1"/>
  <c r="O5" i="39" s="1"/>
  <c r="N20" i="38"/>
  <c r="O20" i="38" s="1"/>
  <c r="M19" i="38"/>
  <c r="L19" i="38"/>
  <c r="K19" i="38"/>
  <c r="J19" i="38"/>
  <c r="N19" i="38" s="1"/>
  <c r="O19" i="38" s="1"/>
  <c r="I19" i="38"/>
  <c r="H19" i="38"/>
  <c r="G19" i="38"/>
  <c r="F19" i="38"/>
  <c r="E19" i="38"/>
  <c r="D19" i="38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N12" i="38" s="1"/>
  <c r="O12" i="38" s="1"/>
  <c r="F12" i="38"/>
  <c r="E12" i="38"/>
  <c r="D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21" i="38" s="1"/>
  <c r="L5" i="38"/>
  <c r="L21" i="38"/>
  <c r="K5" i="38"/>
  <c r="K21" i="38"/>
  <c r="J5" i="38"/>
  <c r="J21" i="38" s="1"/>
  <c r="I5" i="38"/>
  <c r="I21" i="38" s="1"/>
  <c r="H5" i="38"/>
  <c r="H21" i="38" s="1"/>
  <c r="G5" i="38"/>
  <c r="G21" i="38" s="1"/>
  <c r="F5" i="38"/>
  <c r="F21" i="38"/>
  <c r="E5" i="38"/>
  <c r="E21" i="38"/>
  <c r="D5" i="38"/>
  <c r="D21" i="38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N19" i="37" s="1"/>
  <c r="O19" i="37" s="1"/>
  <c r="I19" i="37"/>
  <c r="H19" i="37"/>
  <c r="G19" i="37"/>
  <c r="F19" i="37"/>
  <c r="E19" i="37"/>
  <c r="D19" i="37"/>
  <c r="N18" i="37"/>
  <c r="O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D23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N12" i="37" s="1"/>
  <c r="O12" i="37" s="1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M23" i="37" s="1"/>
  <c r="L5" i="37"/>
  <c r="L23" i="37"/>
  <c r="K5" i="37"/>
  <c r="K23" i="37"/>
  <c r="J5" i="37"/>
  <c r="J23" i="37" s="1"/>
  <c r="I5" i="37"/>
  <c r="I23" i="37" s="1"/>
  <c r="H5" i="37"/>
  <c r="G5" i="37"/>
  <c r="G23" i="37" s="1"/>
  <c r="F5" i="37"/>
  <c r="F23" i="37"/>
  <c r="E5" i="37"/>
  <c r="E23" i="37"/>
  <c r="D5" i="37"/>
  <c r="N20" i="36"/>
  <c r="O20" i="36" s="1"/>
  <c r="M19" i="36"/>
  <c r="L19" i="36"/>
  <c r="K19" i="36"/>
  <c r="J19" i="36"/>
  <c r="I19" i="36"/>
  <c r="H19" i="36"/>
  <c r="H21" i="36" s="1"/>
  <c r="G19" i="36"/>
  <c r="F19" i="36"/>
  <c r="N19" i="36" s="1"/>
  <c r="O19" i="36" s="1"/>
  <c r="E19" i="36"/>
  <c r="D19" i="36"/>
  <c r="N18" i="36"/>
  <c r="O18" i="36" s="1"/>
  <c r="N17" i="36"/>
  <c r="O17" i="36" s="1"/>
  <c r="M16" i="36"/>
  <c r="L16" i="36"/>
  <c r="K16" i="36"/>
  <c r="J16" i="36"/>
  <c r="N16" i="36" s="1"/>
  <c r="O16" i="36" s="1"/>
  <c r="I16" i="36"/>
  <c r="H16" i="36"/>
  <c r="G16" i="36"/>
  <c r="F16" i="36"/>
  <c r="E16" i="36"/>
  <c r="D16" i="36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21" i="36" s="1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21" i="36" s="1"/>
  <c r="L5" i="36"/>
  <c r="L21" i="36" s="1"/>
  <c r="K5" i="36"/>
  <c r="K21" i="36" s="1"/>
  <c r="J5" i="36"/>
  <c r="I5" i="36"/>
  <c r="I21" i="36"/>
  <c r="H5" i="36"/>
  <c r="G5" i="36"/>
  <c r="G21" i="36" s="1"/>
  <c r="F5" i="36"/>
  <c r="F21" i="36" s="1"/>
  <c r="E5" i="36"/>
  <c r="E21" i="36" s="1"/>
  <c r="D5" i="36"/>
  <c r="N18" i="35"/>
  <c r="O18" i="35" s="1"/>
  <c r="N17" i="35"/>
  <c r="O17" i="35" s="1"/>
  <c r="M16" i="35"/>
  <c r="L16" i="35"/>
  <c r="K16" i="35"/>
  <c r="K19" i="35" s="1"/>
  <c r="J16" i="35"/>
  <c r="I16" i="35"/>
  <c r="H16" i="35"/>
  <c r="G16" i="35"/>
  <c r="F16" i="35"/>
  <c r="N16" i="35" s="1"/>
  <c r="O16" i="35" s="1"/>
  <c r="E16" i="35"/>
  <c r="D16" i="35"/>
  <c r="N15" i="35"/>
  <c r="O15" i="35" s="1"/>
  <c r="N14" i="35"/>
  <c r="O14" i="35" s="1"/>
  <c r="N13" i="35"/>
  <c r="O13" i="35"/>
  <c r="M12" i="35"/>
  <c r="L12" i="35"/>
  <c r="N12" i="35" s="1"/>
  <c r="O12" i="35" s="1"/>
  <c r="K12" i="35"/>
  <c r="J12" i="35"/>
  <c r="I12" i="35"/>
  <c r="H12" i="35"/>
  <c r="G12" i="35"/>
  <c r="F12" i="35"/>
  <c r="E12" i="35"/>
  <c r="E19" i="35" s="1"/>
  <c r="D12" i="35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M19" i="35"/>
  <c r="L5" i="35"/>
  <c r="L19" i="35"/>
  <c r="K5" i="35"/>
  <c r="J5" i="35"/>
  <c r="J19" i="35" s="1"/>
  <c r="I5" i="35"/>
  <c r="I19" i="35" s="1"/>
  <c r="H5" i="35"/>
  <c r="H19" i="35" s="1"/>
  <c r="G5" i="35"/>
  <c r="G19" i="35"/>
  <c r="F5" i="35"/>
  <c r="F19" i="35"/>
  <c r="E5" i="35"/>
  <c r="D5" i="35"/>
  <c r="D19" i="35" s="1"/>
  <c r="N19" i="35" s="1"/>
  <c r="O19" i="35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G22" i="34" s="1"/>
  <c r="F13" i="34"/>
  <c r="N13" i="34" s="1"/>
  <c r="O13" i="34" s="1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22" i="34" s="1"/>
  <c r="L5" i="34"/>
  <c r="L22" i="34" s="1"/>
  <c r="K5" i="34"/>
  <c r="K22" i="34" s="1"/>
  <c r="J5" i="34"/>
  <c r="J22" i="34" s="1"/>
  <c r="I5" i="34"/>
  <c r="I22" i="34"/>
  <c r="H5" i="34"/>
  <c r="H22" i="34" s="1"/>
  <c r="G5" i="34"/>
  <c r="F5" i="34"/>
  <c r="E5" i="34"/>
  <c r="E22" i="34"/>
  <c r="D5" i="34"/>
  <c r="D22" i="34"/>
  <c r="N22" i="34" s="1"/>
  <c r="O22" i="34" s="1"/>
  <c r="E19" i="33"/>
  <c r="F19" i="33"/>
  <c r="G19" i="33"/>
  <c r="H19" i="33"/>
  <c r="I19" i="33"/>
  <c r="J19" i="33"/>
  <c r="K19" i="33"/>
  <c r="L19" i="33"/>
  <c r="M19" i="33"/>
  <c r="M21" i="33"/>
  <c r="E16" i="33"/>
  <c r="F16" i="33"/>
  <c r="G16" i="33"/>
  <c r="H16" i="33"/>
  <c r="I16" i="33"/>
  <c r="J16" i="33"/>
  <c r="K16" i="33"/>
  <c r="L16" i="33"/>
  <c r="M16" i="33"/>
  <c r="E12" i="33"/>
  <c r="E21" i="33" s="1"/>
  <c r="F12" i="33"/>
  <c r="G12" i="33"/>
  <c r="H12" i="33"/>
  <c r="I12" i="33"/>
  <c r="J12" i="33"/>
  <c r="K12" i="33"/>
  <c r="L12" i="33"/>
  <c r="M12" i="33"/>
  <c r="E5" i="33"/>
  <c r="F5" i="33"/>
  <c r="N5" i="33" s="1"/>
  <c r="O5" i="33" s="1"/>
  <c r="G5" i="33"/>
  <c r="G21" i="33" s="1"/>
  <c r="H5" i="33"/>
  <c r="H21" i="33"/>
  <c r="I5" i="33"/>
  <c r="I21" i="33" s="1"/>
  <c r="J5" i="33"/>
  <c r="J21" i="33" s="1"/>
  <c r="K5" i="33"/>
  <c r="K21" i="33"/>
  <c r="L5" i="33"/>
  <c r="L21" i="33" s="1"/>
  <c r="M5" i="33"/>
  <c r="D19" i="33"/>
  <c r="D21" i="33" s="1"/>
  <c r="D16" i="33"/>
  <c r="N16" i="33" s="1"/>
  <c r="O16" i="33" s="1"/>
  <c r="D12" i="33"/>
  <c r="N12" i="33" s="1"/>
  <c r="O12" i="33" s="1"/>
  <c r="D5" i="33"/>
  <c r="N20" i="33"/>
  <c r="O20" i="33"/>
  <c r="N18" i="33"/>
  <c r="O18" i="33" s="1"/>
  <c r="N17" i="33"/>
  <c r="O17" i="33" s="1"/>
  <c r="N14" i="33"/>
  <c r="O14" i="33"/>
  <c r="N15" i="33"/>
  <c r="O15" i="33" s="1"/>
  <c r="N7" i="33"/>
  <c r="O7" i="33" s="1"/>
  <c r="N8" i="33"/>
  <c r="O8" i="33"/>
  <c r="N9" i="33"/>
  <c r="O9" i="33" s="1"/>
  <c r="N10" i="33"/>
  <c r="O10" i="33" s="1"/>
  <c r="N11" i="33"/>
  <c r="O11" i="33"/>
  <c r="N6" i="33"/>
  <c r="O6" i="33" s="1"/>
  <c r="N13" i="33"/>
  <c r="O13" i="33" s="1"/>
  <c r="F22" i="34"/>
  <c r="N20" i="34"/>
  <c r="O20" i="34" s="1"/>
  <c r="N5" i="36"/>
  <c r="O5" i="36" s="1"/>
  <c r="N5" i="38"/>
  <c r="O5" i="38"/>
  <c r="N5" i="35"/>
  <c r="O5" i="35"/>
  <c r="N5" i="37"/>
  <c r="O5" i="37"/>
  <c r="D20" i="39"/>
  <c r="N16" i="41"/>
  <c r="O16" i="41" s="1"/>
  <c r="N22" i="43"/>
  <c r="O22" i="43" s="1"/>
  <c r="N21" i="44"/>
  <c r="O21" i="44" s="1"/>
  <c r="N23" i="45"/>
  <c r="O23" i="45" s="1"/>
  <c r="N21" i="46"/>
  <c r="O21" i="46" s="1"/>
  <c r="O21" i="48"/>
  <c r="P21" i="48" s="1"/>
  <c r="O25" i="49" l="1"/>
  <c r="P25" i="49" s="1"/>
  <c r="N22" i="42"/>
  <c r="O22" i="42" s="1"/>
  <c r="N25" i="45"/>
  <c r="O25" i="45" s="1"/>
  <c r="N23" i="37"/>
  <c r="O23" i="37" s="1"/>
  <c r="N21" i="38"/>
  <c r="O21" i="38" s="1"/>
  <c r="N23" i="44"/>
  <c r="O23" i="44" s="1"/>
  <c r="N20" i="39"/>
  <c r="O20" i="39" s="1"/>
  <c r="N21" i="41"/>
  <c r="O21" i="41" s="1"/>
  <c r="N16" i="37"/>
  <c r="O16" i="37" s="1"/>
  <c r="N21" i="45"/>
  <c r="O21" i="45" s="1"/>
  <c r="N19" i="33"/>
  <c r="O19" i="33" s="1"/>
  <c r="N12" i="36"/>
  <c r="O12" i="36" s="1"/>
  <c r="E21" i="41"/>
  <c r="D25" i="48"/>
  <c r="O25" i="48" s="1"/>
  <c r="P25" i="48" s="1"/>
  <c r="F21" i="33"/>
  <c r="N21" i="33" s="1"/>
  <c r="O21" i="33" s="1"/>
  <c r="D22" i="40"/>
  <c r="N22" i="40" s="1"/>
  <c r="O22" i="40" s="1"/>
  <c r="N5" i="34"/>
  <c r="O5" i="34" s="1"/>
  <c r="K24" i="43"/>
  <c r="O5" i="48"/>
  <c r="P5" i="48" s="1"/>
  <c r="N5" i="45"/>
  <c r="O5" i="45" s="1"/>
  <c r="N5" i="42"/>
  <c r="O5" i="42" s="1"/>
  <c r="K25" i="46"/>
  <c r="N25" i="46" s="1"/>
  <c r="O25" i="46" s="1"/>
  <c r="J21" i="36"/>
  <c r="N21" i="36" s="1"/>
  <c r="O21" i="36" s="1"/>
  <c r="N5" i="44"/>
  <c r="O5" i="44" s="1"/>
  <c r="H23" i="37"/>
  <c r="G24" i="43"/>
  <c r="N24" i="43" s="1"/>
  <c r="O24" i="43" s="1"/>
  <c r="N18" i="46"/>
  <c r="O18" i="46" s="1"/>
  <c r="N18" i="45"/>
  <c r="O18" i="45" s="1"/>
  <c r="N17" i="42"/>
  <c r="O17" i="42" s="1"/>
</calcChain>
</file>

<file path=xl/sharedStrings.xml><?xml version="1.0" encoding="utf-8"?>
<sst xmlns="http://schemas.openxmlformats.org/spreadsheetml/2006/main" count="659" uniqueCount="82">
  <si>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</si>
  <si>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</si>
  <si>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</si>
  <si>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</si>
  <si>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</si>
  <si>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</si>
  <si>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</si>
  <si>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</si>
  <si>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</si>
  <si>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</si>
  <si>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</si>
  <si>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</si>
  <si>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</si>
  <si>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</si>
  <si>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</si>
  <si>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</si>
  <si>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</si>
  <si>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</si>
  <si>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</si>
  <si>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</si>
  <si>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</si>
  <si>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</si>
  <si>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</si>
  <si>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</si>
  <si>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</si>
  <si>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</si>
  <si>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</si>
  <si>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</si>
  <si>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</si>
  <si>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Transportation</t>
  </si>
  <si>
    <t>Road and Street Facilities</t>
  </si>
  <si>
    <t>Parking Facilities</t>
  </si>
  <si>
    <t>Culture / Recreation</t>
  </si>
  <si>
    <t>Parks and Recreation</t>
  </si>
  <si>
    <t>2009 Municipal Population:</t>
  </si>
  <si>
    <t>Indialantic Expenditures Reported by Account Code and Fund Type</t>
  </si>
  <si>
    <t>Local Fiscal Year Ended September 30, 2010</t>
  </si>
  <si>
    <t>Non-Court Information Systems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</si>
  <si>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</si>
  <si>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</si>
  <si>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</si>
  <si>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</si>
  <si>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</si>
  <si>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</si>
  <si>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</si>
  <si>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Other Uses and Non-Operating</t>
  </si>
  <si>
    <t>Proprietary - Other Non-Operating Disbursements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</si>
  <si>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</si>
  <si>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</si>
  <si>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</si>
  <si>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</si>
  <si>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</si>
  <si>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</si>
  <si>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</si>
  <si>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</si>
  <si>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2007</t>
  </si>
  <si>
    <t>Cultural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</si>
  <si>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</si>
  <si>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</si>
  <si>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</si>
  <si>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</si>
  <si>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</si>
  <si>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</si>
  <si>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Economic Environment</t>
  </si>
  <si>
    <t>Industry Development</t>
  </si>
  <si>
    <t>2017 Municipal Population:</t>
  </si>
  <si>
    <t>Local Fiscal Year Ended September 30, 2018</t>
  </si>
  <si>
    <t>2018 Municipal Population:</t>
  </si>
  <si>
    <t>Local Fiscal Year Ended September 30, 2019</t>
  </si>
  <si>
    <t>Debt Service Payments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</si>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</sst>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816395</v>
      </c>
      <c r="E5" s="24">
        <f t="shared" si="0"/>
        <v>0</v>
      </c>
      <c r="F5" s="24">
        <f t="shared" si="0"/>
        <v>506972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736751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2060118</v>
      </c>
      <c r="P5" s="30">
        <f t="shared" ref="P5:P25" si="1">(O5/P$27)</f>
        <v>685.56339434276208</v>
      </c>
      <c r="Q5" s="6"/>
    </row>
    <row r="6" spans="1:134">
      <c r="A6" s="12"/>
      <c r="B6" s="42">
        <v>511</v>
      </c>
      <c r="C6" s="19" t="s">
        <v>19</v>
      </c>
      <c r="D6" s="43">
        <v>9809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9809</v>
      </c>
      <c r="P6" s="44">
        <f t="shared" si="1"/>
        <v>3.2642262895174707</v>
      </c>
      <c r="Q6" s="9"/>
    </row>
    <row r="7" spans="1:134">
      <c r="A7" s="12"/>
      <c r="B7" s="42">
        <v>513</v>
      </c>
      <c r="C7" s="19" t="s">
        <v>20</v>
      </c>
      <c r="D7" s="43">
        <v>396815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396815</v>
      </c>
      <c r="P7" s="44">
        <f t="shared" si="1"/>
        <v>132.05158069883527</v>
      </c>
      <c r="Q7" s="9"/>
    </row>
    <row r="8" spans="1:134">
      <c r="A8" s="12"/>
      <c r="B8" s="42">
        <v>514</v>
      </c>
      <c r="C8" s="19" t="s">
        <v>21</v>
      </c>
      <c r="D8" s="43">
        <v>59364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59364</v>
      </c>
      <c r="P8" s="44">
        <f t="shared" si="1"/>
        <v>19.755074875207988</v>
      </c>
      <c r="Q8" s="9"/>
    </row>
    <row r="9" spans="1:134">
      <c r="A9" s="12"/>
      <c r="B9" s="42">
        <v>515</v>
      </c>
      <c r="C9" s="19" t="s">
        <v>22</v>
      </c>
      <c r="D9" s="43">
        <v>12875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12875</v>
      </c>
      <c r="P9" s="44">
        <f t="shared" si="1"/>
        <v>4.2845257903494174</v>
      </c>
      <c r="Q9" s="9"/>
    </row>
    <row r="10" spans="1:134">
      <c r="A10" s="12"/>
      <c r="B10" s="42">
        <v>516</v>
      </c>
      <c r="C10" s="19" t="s">
        <v>37</v>
      </c>
      <c r="D10" s="43">
        <v>1200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1200</v>
      </c>
      <c r="P10" s="44">
        <f t="shared" si="1"/>
        <v>0.39933444259567386</v>
      </c>
      <c r="Q10" s="9"/>
    </row>
    <row r="11" spans="1:134">
      <c r="A11" s="12"/>
      <c r="B11" s="42">
        <v>517</v>
      </c>
      <c r="C11" s="19" t="s">
        <v>69</v>
      </c>
      <c r="D11" s="43">
        <v>0</v>
      </c>
      <c r="E11" s="43">
        <v>0</v>
      </c>
      <c r="F11" s="43">
        <v>506972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506972</v>
      </c>
      <c r="P11" s="44">
        <f t="shared" si="1"/>
        <v>168.70948419301163</v>
      </c>
      <c r="Q11" s="9"/>
    </row>
    <row r="12" spans="1:134">
      <c r="A12" s="12"/>
      <c r="B12" s="42">
        <v>518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736751</v>
      </c>
      <c r="L12" s="43">
        <v>0</v>
      </c>
      <c r="M12" s="43">
        <v>0</v>
      </c>
      <c r="N12" s="43">
        <v>0</v>
      </c>
      <c r="O12" s="43">
        <f t="shared" si="2"/>
        <v>736751</v>
      </c>
      <c r="P12" s="44">
        <f t="shared" si="1"/>
        <v>245.17504159733778</v>
      </c>
      <c r="Q12" s="9"/>
    </row>
    <row r="13" spans="1:134">
      <c r="A13" s="12"/>
      <c r="B13" s="42">
        <v>519</v>
      </c>
      <c r="C13" s="19" t="s">
        <v>24</v>
      </c>
      <c r="D13" s="43">
        <v>336332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336332</v>
      </c>
      <c r="P13" s="44">
        <f t="shared" si="1"/>
        <v>111.92412645590682</v>
      </c>
      <c r="Q13" s="9"/>
    </row>
    <row r="14" spans="1:134" ht="15.75">
      <c r="A14" s="26" t="s">
        <v>25</v>
      </c>
      <c r="B14" s="27"/>
      <c r="C14" s="28"/>
      <c r="D14" s="29">
        <f t="shared" ref="D14:N14" si="3">SUM(D15:D17)</f>
        <v>2886775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2886775</v>
      </c>
      <c r="P14" s="41">
        <f t="shared" si="1"/>
        <v>960.65723793677205</v>
      </c>
      <c r="Q14" s="10"/>
    </row>
    <row r="15" spans="1:134">
      <c r="A15" s="12"/>
      <c r="B15" s="42">
        <v>521</v>
      </c>
      <c r="C15" s="19" t="s">
        <v>26</v>
      </c>
      <c r="D15" s="43">
        <v>1793621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1793621</v>
      </c>
      <c r="P15" s="44">
        <f t="shared" si="1"/>
        <v>596.87886855241265</v>
      </c>
      <c r="Q15" s="9"/>
    </row>
    <row r="16" spans="1:134">
      <c r="A16" s="12"/>
      <c r="B16" s="42">
        <v>522</v>
      </c>
      <c r="C16" s="19" t="s">
        <v>27</v>
      </c>
      <c r="D16" s="43">
        <v>909937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909937</v>
      </c>
      <c r="P16" s="44">
        <f t="shared" si="1"/>
        <v>302.80765391014972</v>
      </c>
      <c r="Q16" s="9"/>
    </row>
    <row r="17" spans="1:120">
      <c r="A17" s="12"/>
      <c r="B17" s="42">
        <v>524</v>
      </c>
      <c r="C17" s="19" t="s">
        <v>28</v>
      </c>
      <c r="D17" s="43">
        <v>183217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183217</v>
      </c>
      <c r="P17" s="44">
        <f t="shared" si="1"/>
        <v>60.970715474209648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SUM(D19:D20)</f>
        <v>847070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545513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ref="O18:O24" si="6">SUM(D18:N18)</f>
        <v>1392583</v>
      </c>
      <c r="P18" s="41">
        <f t="shared" si="1"/>
        <v>463.42196339434275</v>
      </c>
      <c r="Q18" s="10"/>
    </row>
    <row r="19" spans="1:120">
      <c r="A19" s="12"/>
      <c r="B19" s="42">
        <v>541</v>
      </c>
      <c r="C19" s="19" t="s">
        <v>30</v>
      </c>
      <c r="D19" s="43">
        <v>847070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847070</v>
      </c>
      <c r="P19" s="44">
        <f t="shared" si="1"/>
        <v>281.88685524126458</v>
      </c>
      <c r="Q19" s="9"/>
    </row>
    <row r="20" spans="1:120">
      <c r="A20" s="12"/>
      <c r="B20" s="42">
        <v>545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545513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545513</v>
      </c>
      <c r="P20" s="44">
        <f t="shared" si="1"/>
        <v>181.5351081530782</v>
      </c>
      <c r="Q20" s="9"/>
    </row>
    <row r="21" spans="1:120" ht="15.75">
      <c r="A21" s="26" t="s">
        <v>63</v>
      </c>
      <c r="B21" s="27"/>
      <c r="C21" s="28"/>
      <c r="D21" s="29">
        <f t="shared" ref="D21:N21" si="7">SUM(D22:D22)</f>
        <v>8506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8506</v>
      </c>
      <c r="P21" s="41">
        <f t="shared" si="1"/>
        <v>2.8306156405990017</v>
      </c>
      <c r="Q21" s="10"/>
    </row>
    <row r="22" spans="1:120">
      <c r="A22" s="90"/>
      <c r="B22" s="91">
        <v>552</v>
      </c>
      <c r="C22" s="92" t="s">
        <v>64</v>
      </c>
      <c r="D22" s="43">
        <v>8506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8506</v>
      </c>
      <c r="P22" s="44">
        <f t="shared" si="1"/>
        <v>2.8306156405990017</v>
      </c>
      <c r="Q22" s="9"/>
    </row>
    <row r="23" spans="1:120" ht="15.75">
      <c r="A23" s="26" t="s">
        <v>32</v>
      </c>
      <c r="B23" s="27"/>
      <c r="C23" s="28"/>
      <c r="D23" s="29">
        <f t="shared" ref="D23:N23" si="8">SUM(D24:D24)</f>
        <v>22402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22402</v>
      </c>
      <c r="P23" s="41">
        <f t="shared" si="1"/>
        <v>7.4549084858569055</v>
      </c>
      <c r="Q23" s="9"/>
    </row>
    <row r="24" spans="1:120" ht="15.75" thickBot="1">
      <c r="A24" s="12"/>
      <c r="B24" s="42">
        <v>572</v>
      </c>
      <c r="C24" s="19" t="s">
        <v>33</v>
      </c>
      <c r="D24" s="43">
        <v>22402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22402</v>
      </c>
      <c r="P24" s="44">
        <f t="shared" si="1"/>
        <v>7.4549084858569055</v>
      </c>
      <c r="Q24" s="9"/>
    </row>
    <row r="25" spans="1:120" ht="16.5" thickBot="1">
      <c r="A25" s="13" t="s">
        <v>10</v>
      </c>
      <c r="B25" s="21"/>
      <c r="C25" s="20"/>
      <c r="D25" s="14">
        <f>SUM(D5,D14,D18,D21,D23)</f>
        <v>4581148</v>
      </c>
      <c r="E25" s="14">
        <f t="shared" ref="E25:N25" si="9">SUM(E5,E14,E18,E21,E23)</f>
        <v>0</v>
      </c>
      <c r="F25" s="14">
        <f t="shared" si="9"/>
        <v>506972</v>
      </c>
      <c r="G25" s="14">
        <f t="shared" si="9"/>
        <v>0</v>
      </c>
      <c r="H25" s="14">
        <f t="shared" si="9"/>
        <v>0</v>
      </c>
      <c r="I25" s="14">
        <f t="shared" si="9"/>
        <v>545513</v>
      </c>
      <c r="J25" s="14">
        <f t="shared" si="9"/>
        <v>0</v>
      </c>
      <c r="K25" s="14">
        <f t="shared" si="9"/>
        <v>736751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6370384</v>
      </c>
      <c r="P25" s="35">
        <f t="shared" si="1"/>
        <v>2119.9281198003328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81</v>
      </c>
      <c r="N27" s="93"/>
      <c r="O27" s="93"/>
      <c r="P27" s="39">
        <v>3005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370728</v>
      </c>
      <c r="E5" s="56">
        <f t="shared" si="0"/>
        <v>241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367715</v>
      </c>
      <c r="L5" s="56">
        <f t="shared" si="0"/>
        <v>0</v>
      </c>
      <c r="M5" s="56">
        <f t="shared" si="0"/>
        <v>0</v>
      </c>
      <c r="N5" s="57">
        <f t="shared" ref="N5:N20" si="1">SUM(D5:M5)</f>
        <v>738684</v>
      </c>
      <c r="O5" s="58">
        <f t="shared" ref="O5:O20" si="2">(N5/O$22)</f>
        <v>267.15515370705242</v>
      </c>
      <c r="P5" s="59"/>
    </row>
    <row r="6" spans="1:133">
      <c r="A6" s="61"/>
      <c r="B6" s="62">
        <v>511</v>
      </c>
      <c r="C6" s="63" t="s">
        <v>19</v>
      </c>
      <c r="D6" s="64">
        <v>11971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11971</v>
      </c>
      <c r="O6" s="65">
        <f t="shared" si="2"/>
        <v>4.3294755877034357</v>
      </c>
      <c r="P6" s="66"/>
    </row>
    <row r="7" spans="1:133">
      <c r="A7" s="61"/>
      <c r="B7" s="62">
        <v>513</v>
      </c>
      <c r="C7" s="63" t="s">
        <v>20</v>
      </c>
      <c r="D7" s="64">
        <v>195688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195688</v>
      </c>
      <c r="O7" s="65">
        <f t="shared" si="2"/>
        <v>70.773236889692583</v>
      </c>
      <c r="P7" s="66"/>
    </row>
    <row r="8" spans="1:133">
      <c r="A8" s="61"/>
      <c r="B8" s="62">
        <v>514</v>
      </c>
      <c r="C8" s="63" t="s">
        <v>21</v>
      </c>
      <c r="D8" s="64">
        <v>9467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9467</v>
      </c>
      <c r="O8" s="65">
        <f t="shared" si="2"/>
        <v>3.4238698010849911</v>
      </c>
      <c r="P8" s="66"/>
    </row>
    <row r="9" spans="1:133">
      <c r="A9" s="61"/>
      <c r="B9" s="62">
        <v>518</v>
      </c>
      <c r="C9" s="63" t="s">
        <v>23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367715</v>
      </c>
      <c r="L9" s="64">
        <v>0</v>
      </c>
      <c r="M9" s="64">
        <v>0</v>
      </c>
      <c r="N9" s="64">
        <f t="shared" si="1"/>
        <v>367715</v>
      </c>
      <c r="O9" s="65">
        <f t="shared" si="2"/>
        <v>132.9891500904159</v>
      </c>
      <c r="P9" s="66"/>
    </row>
    <row r="10" spans="1:133">
      <c r="A10" s="61"/>
      <c r="B10" s="62">
        <v>519</v>
      </c>
      <c r="C10" s="63" t="s">
        <v>51</v>
      </c>
      <c r="D10" s="64">
        <v>153602</v>
      </c>
      <c r="E10" s="64">
        <v>241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153843</v>
      </c>
      <c r="O10" s="65">
        <f t="shared" si="2"/>
        <v>55.639421338155515</v>
      </c>
      <c r="P10" s="66"/>
    </row>
    <row r="11" spans="1:133" ht="15.75">
      <c r="A11" s="67" t="s">
        <v>25</v>
      </c>
      <c r="B11" s="68"/>
      <c r="C11" s="69"/>
      <c r="D11" s="70">
        <f t="shared" ref="D11:M11" si="3">SUM(D12:D14)</f>
        <v>2166705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2166705</v>
      </c>
      <c r="O11" s="72">
        <f t="shared" si="2"/>
        <v>783.61844484629296</v>
      </c>
      <c r="P11" s="73"/>
    </row>
    <row r="12" spans="1:133">
      <c r="A12" s="61"/>
      <c r="B12" s="62">
        <v>521</v>
      </c>
      <c r="C12" s="63" t="s">
        <v>26</v>
      </c>
      <c r="D12" s="64">
        <v>1355423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1355423</v>
      </c>
      <c r="O12" s="65">
        <f t="shared" si="2"/>
        <v>490.20723327305603</v>
      </c>
      <c r="P12" s="66"/>
    </row>
    <row r="13" spans="1:133">
      <c r="A13" s="61"/>
      <c r="B13" s="62">
        <v>522</v>
      </c>
      <c r="C13" s="63" t="s">
        <v>27</v>
      </c>
      <c r="D13" s="64">
        <v>703675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703675</v>
      </c>
      <c r="O13" s="65">
        <f t="shared" si="2"/>
        <v>254.49367088607596</v>
      </c>
      <c r="P13" s="66"/>
    </row>
    <row r="14" spans="1:133">
      <c r="A14" s="61"/>
      <c r="B14" s="62">
        <v>524</v>
      </c>
      <c r="C14" s="63" t="s">
        <v>28</v>
      </c>
      <c r="D14" s="64">
        <v>107607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107607</v>
      </c>
      <c r="O14" s="65">
        <f t="shared" si="2"/>
        <v>38.917540687160937</v>
      </c>
      <c r="P14" s="66"/>
    </row>
    <row r="15" spans="1:133" ht="15.75">
      <c r="A15" s="67" t="s">
        <v>29</v>
      </c>
      <c r="B15" s="68"/>
      <c r="C15" s="69"/>
      <c r="D15" s="70">
        <f t="shared" ref="D15:M15" si="4">SUM(D16:D17)</f>
        <v>453270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364491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0">
        <f t="shared" si="1"/>
        <v>817761</v>
      </c>
      <c r="O15" s="72">
        <f t="shared" si="2"/>
        <v>295.75443037974685</v>
      </c>
      <c r="P15" s="73"/>
    </row>
    <row r="16" spans="1:133">
      <c r="A16" s="61"/>
      <c r="B16" s="62">
        <v>541</v>
      </c>
      <c r="C16" s="63" t="s">
        <v>52</v>
      </c>
      <c r="D16" s="64">
        <v>453270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453270</v>
      </c>
      <c r="O16" s="65">
        <f t="shared" si="2"/>
        <v>163.93128390596746</v>
      </c>
      <c r="P16" s="66"/>
    </row>
    <row r="17" spans="1:119">
      <c r="A17" s="61"/>
      <c r="B17" s="62">
        <v>545</v>
      </c>
      <c r="C17" s="63" t="s">
        <v>31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364491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364491</v>
      </c>
      <c r="O17" s="65">
        <f t="shared" si="2"/>
        <v>131.82314647377939</v>
      </c>
      <c r="P17" s="66"/>
    </row>
    <row r="18" spans="1:119" ht="15.75">
      <c r="A18" s="67" t="s">
        <v>32</v>
      </c>
      <c r="B18" s="68"/>
      <c r="C18" s="69"/>
      <c r="D18" s="70">
        <f t="shared" ref="D18:M18" si="5">SUM(D19:D19)</f>
        <v>31373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31373</v>
      </c>
      <c r="O18" s="72">
        <f t="shared" si="2"/>
        <v>11.346473779385171</v>
      </c>
      <c r="P18" s="66"/>
    </row>
    <row r="19" spans="1:119" ht="15.75" thickBot="1">
      <c r="A19" s="61"/>
      <c r="B19" s="62">
        <v>572</v>
      </c>
      <c r="C19" s="63" t="s">
        <v>53</v>
      </c>
      <c r="D19" s="64">
        <v>31373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31373</v>
      </c>
      <c r="O19" s="65">
        <f t="shared" si="2"/>
        <v>11.346473779385171</v>
      </c>
      <c r="P19" s="66"/>
    </row>
    <row r="20" spans="1:119" ht="16.5" thickBot="1">
      <c r="A20" s="74" t="s">
        <v>10</v>
      </c>
      <c r="B20" s="75"/>
      <c r="C20" s="76"/>
      <c r="D20" s="77">
        <f>SUM(D5,D11,D15,D18)</f>
        <v>3022076</v>
      </c>
      <c r="E20" s="77">
        <f t="shared" ref="E20:M20" si="6">SUM(E5,E11,E15,E18)</f>
        <v>241</v>
      </c>
      <c r="F20" s="77">
        <f t="shared" si="6"/>
        <v>0</v>
      </c>
      <c r="G20" s="77">
        <f t="shared" si="6"/>
        <v>0</v>
      </c>
      <c r="H20" s="77">
        <f t="shared" si="6"/>
        <v>0</v>
      </c>
      <c r="I20" s="77">
        <f t="shared" si="6"/>
        <v>364491</v>
      </c>
      <c r="J20" s="77">
        <f t="shared" si="6"/>
        <v>0</v>
      </c>
      <c r="K20" s="77">
        <f t="shared" si="6"/>
        <v>367715</v>
      </c>
      <c r="L20" s="77">
        <f t="shared" si="6"/>
        <v>0</v>
      </c>
      <c r="M20" s="77">
        <f t="shared" si="6"/>
        <v>0</v>
      </c>
      <c r="N20" s="77">
        <f t="shared" si="1"/>
        <v>3754523</v>
      </c>
      <c r="O20" s="78">
        <f t="shared" si="2"/>
        <v>1357.8745027124774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17" t="s">
        <v>54</v>
      </c>
      <c r="M22" s="117"/>
      <c r="N22" s="117"/>
      <c r="O22" s="88">
        <v>2765</v>
      </c>
    </row>
    <row r="23" spans="1:119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  <row r="24" spans="1:119" ht="15.75" customHeight="1" thickBot="1">
      <c r="A24" s="121" t="s">
        <v>41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3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350978</v>
      </c>
      <c r="E5" s="24">
        <f t="shared" si="0"/>
        <v>961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364121</v>
      </c>
      <c r="L5" s="24">
        <f t="shared" si="0"/>
        <v>0</v>
      </c>
      <c r="M5" s="24">
        <f t="shared" si="0"/>
        <v>0</v>
      </c>
      <c r="N5" s="25">
        <f t="shared" ref="N5:N21" si="1">SUM(D5:M5)</f>
        <v>716060</v>
      </c>
      <c r="O5" s="30">
        <f t="shared" ref="O5:O21" si="2">(N5/O$23)</f>
        <v>257.57553956834533</v>
      </c>
      <c r="P5" s="6"/>
    </row>
    <row r="6" spans="1:133">
      <c r="A6" s="12"/>
      <c r="B6" s="42">
        <v>511</v>
      </c>
      <c r="C6" s="19" t="s">
        <v>19</v>
      </c>
      <c r="D6" s="43">
        <v>11577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11577</v>
      </c>
      <c r="O6" s="44">
        <f t="shared" si="2"/>
        <v>4.1643884892086334</v>
      </c>
      <c r="P6" s="9"/>
    </row>
    <row r="7" spans="1:133">
      <c r="A7" s="12"/>
      <c r="B7" s="42">
        <v>513</v>
      </c>
      <c r="C7" s="19" t="s">
        <v>20</v>
      </c>
      <c r="D7" s="43">
        <v>187156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187156</v>
      </c>
      <c r="O7" s="44">
        <f t="shared" si="2"/>
        <v>67.322302158273388</v>
      </c>
      <c r="P7" s="9"/>
    </row>
    <row r="8" spans="1:133">
      <c r="A8" s="12"/>
      <c r="B8" s="42">
        <v>514</v>
      </c>
      <c r="C8" s="19" t="s">
        <v>21</v>
      </c>
      <c r="D8" s="43">
        <v>15495</v>
      </c>
      <c r="E8" s="43">
        <v>961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16456</v>
      </c>
      <c r="O8" s="44">
        <f t="shared" si="2"/>
        <v>5.9194244604316548</v>
      </c>
      <c r="P8" s="9"/>
    </row>
    <row r="9" spans="1:133">
      <c r="A9" s="12"/>
      <c r="B9" s="42">
        <v>515</v>
      </c>
      <c r="C9" s="19" t="s">
        <v>22</v>
      </c>
      <c r="D9" s="43">
        <v>-125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-125</v>
      </c>
      <c r="O9" s="44">
        <f t="shared" si="2"/>
        <v>-4.4964028776978415E-2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364121</v>
      </c>
      <c r="L10" s="43">
        <v>0</v>
      </c>
      <c r="M10" s="43">
        <v>0</v>
      </c>
      <c r="N10" s="43">
        <f t="shared" si="1"/>
        <v>364121</v>
      </c>
      <c r="O10" s="44">
        <f t="shared" si="2"/>
        <v>130.97877697841727</v>
      </c>
      <c r="P10" s="9"/>
    </row>
    <row r="11" spans="1:133">
      <c r="A11" s="12"/>
      <c r="B11" s="42">
        <v>519</v>
      </c>
      <c r="C11" s="19" t="s">
        <v>24</v>
      </c>
      <c r="D11" s="43">
        <v>136875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136875</v>
      </c>
      <c r="O11" s="44">
        <f t="shared" si="2"/>
        <v>49.235611510791365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2186299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2186299</v>
      </c>
      <c r="O12" s="41">
        <f t="shared" si="2"/>
        <v>786.43848920863309</v>
      </c>
      <c r="P12" s="10"/>
    </row>
    <row r="13" spans="1:133">
      <c r="A13" s="12"/>
      <c r="B13" s="42">
        <v>521</v>
      </c>
      <c r="C13" s="19" t="s">
        <v>26</v>
      </c>
      <c r="D13" s="43">
        <v>1420720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1420720</v>
      </c>
      <c r="O13" s="44">
        <f t="shared" si="2"/>
        <v>511.0503597122302</v>
      </c>
      <c r="P13" s="9"/>
    </row>
    <row r="14" spans="1:133">
      <c r="A14" s="12"/>
      <c r="B14" s="42">
        <v>522</v>
      </c>
      <c r="C14" s="19" t="s">
        <v>27</v>
      </c>
      <c r="D14" s="43">
        <v>663020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663020</v>
      </c>
      <c r="O14" s="44">
        <f t="shared" si="2"/>
        <v>238.49640287769785</v>
      </c>
      <c r="P14" s="9"/>
    </row>
    <row r="15" spans="1:133">
      <c r="A15" s="12"/>
      <c r="B15" s="42">
        <v>524</v>
      </c>
      <c r="C15" s="19" t="s">
        <v>28</v>
      </c>
      <c r="D15" s="43">
        <v>102559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102559</v>
      </c>
      <c r="O15" s="44">
        <f t="shared" si="2"/>
        <v>36.891726618705036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413422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360182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773604</v>
      </c>
      <c r="O16" s="41">
        <f t="shared" si="2"/>
        <v>278.27482014388488</v>
      </c>
      <c r="P16" s="10"/>
    </row>
    <row r="17" spans="1:119">
      <c r="A17" s="12"/>
      <c r="B17" s="42">
        <v>541</v>
      </c>
      <c r="C17" s="19" t="s">
        <v>30</v>
      </c>
      <c r="D17" s="43">
        <v>413422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413422</v>
      </c>
      <c r="O17" s="44">
        <f t="shared" si="2"/>
        <v>148.71294964028777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360182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360182</v>
      </c>
      <c r="O18" s="44">
        <f t="shared" si="2"/>
        <v>129.56187050359713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41014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41014</v>
      </c>
      <c r="O19" s="41">
        <f t="shared" si="2"/>
        <v>14.753237410071943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41014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41014</v>
      </c>
      <c r="O20" s="44">
        <f t="shared" si="2"/>
        <v>14.753237410071943</v>
      </c>
      <c r="P20" s="9"/>
    </row>
    <row r="21" spans="1:119" ht="16.5" thickBot="1">
      <c r="A21" s="13" t="s">
        <v>10</v>
      </c>
      <c r="B21" s="21"/>
      <c r="C21" s="20"/>
      <c r="D21" s="14">
        <f>SUM(D5,D12,D16,D19)</f>
        <v>2991713</v>
      </c>
      <c r="E21" s="14">
        <f t="shared" ref="E21:M21" si="6">SUM(E5,E12,E16,E19)</f>
        <v>961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360182</v>
      </c>
      <c r="J21" s="14">
        <f t="shared" si="6"/>
        <v>0</v>
      </c>
      <c r="K21" s="14">
        <f t="shared" si="6"/>
        <v>364121</v>
      </c>
      <c r="L21" s="14">
        <f t="shared" si="6"/>
        <v>0</v>
      </c>
      <c r="M21" s="14">
        <f t="shared" si="6"/>
        <v>0</v>
      </c>
      <c r="N21" s="14">
        <f t="shared" si="1"/>
        <v>3716977</v>
      </c>
      <c r="O21" s="35">
        <f t="shared" si="2"/>
        <v>1337.0420863309353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49</v>
      </c>
      <c r="M23" s="93"/>
      <c r="N23" s="93"/>
      <c r="O23" s="39">
        <v>2780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364724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337846</v>
      </c>
      <c r="L5" s="24">
        <f t="shared" si="0"/>
        <v>0</v>
      </c>
      <c r="M5" s="24">
        <f t="shared" si="0"/>
        <v>0</v>
      </c>
      <c r="N5" s="25">
        <f t="shared" ref="N5:N21" si="1">SUM(D5:M5)</f>
        <v>702570</v>
      </c>
      <c r="O5" s="30">
        <f t="shared" ref="O5:O21" si="2">(N5/O$23)</f>
        <v>252.54133716750539</v>
      </c>
      <c r="P5" s="6"/>
    </row>
    <row r="6" spans="1:133">
      <c r="A6" s="12"/>
      <c r="B6" s="42">
        <v>511</v>
      </c>
      <c r="C6" s="19" t="s">
        <v>19</v>
      </c>
      <c r="D6" s="43">
        <v>8057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8057</v>
      </c>
      <c r="O6" s="44">
        <f t="shared" si="2"/>
        <v>2.8961179007907978</v>
      </c>
      <c r="P6" s="9"/>
    </row>
    <row r="7" spans="1:133">
      <c r="A7" s="12"/>
      <c r="B7" s="42">
        <v>513</v>
      </c>
      <c r="C7" s="19" t="s">
        <v>20</v>
      </c>
      <c r="D7" s="43">
        <v>196737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196737</v>
      </c>
      <c r="O7" s="44">
        <f t="shared" si="2"/>
        <v>70.717828900071893</v>
      </c>
      <c r="P7" s="9"/>
    </row>
    <row r="8" spans="1:133">
      <c r="A8" s="12"/>
      <c r="B8" s="42">
        <v>514</v>
      </c>
      <c r="C8" s="19" t="s">
        <v>21</v>
      </c>
      <c r="D8" s="43">
        <v>33099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33099</v>
      </c>
      <c r="O8" s="44">
        <f t="shared" si="2"/>
        <v>11.897555715312725</v>
      </c>
      <c r="P8" s="9"/>
    </row>
    <row r="9" spans="1:133">
      <c r="A9" s="12"/>
      <c r="B9" s="42">
        <v>515</v>
      </c>
      <c r="C9" s="19" t="s">
        <v>22</v>
      </c>
      <c r="D9" s="43">
        <v>2550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2550</v>
      </c>
      <c r="O9" s="44">
        <f t="shared" si="2"/>
        <v>0.91660675772825306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337846</v>
      </c>
      <c r="L10" s="43">
        <v>0</v>
      </c>
      <c r="M10" s="43">
        <v>0</v>
      </c>
      <c r="N10" s="43">
        <f t="shared" si="1"/>
        <v>337846</v>
      </c>
      <c r="O10" s="44">
        <f t="shared" si="2"/>
        <v>121.43997124370956</v>
      </c>
      <c r="P10" s="9"/>
    </row>
    <row r="11" spans="1:133">
      <c r="A11" s="12"/>
      <c r="B11" s="42">
        <v>519</v>
      </c>
      <c r="C11" s="19" t="s">
        <v>24</v>
      </c>
      <c r="D11" s="43">
        <v>124281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124281</v>
      </c>
      <c r="O11" s="44">
        <f t="shared" si="2"/>
        <v>44.673256649892167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2862213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2862213</v>
      </c>
      <c r="O12" s="41">
        <f t="shared" si="2"/>
        <v>1028.8328540618261</v>
      </c>
      <c r="P12" s="10"/>
    </row>
    <row r="13" spans="1:133">
      <c r="A13" s="12"/>
      <c r="B13" s="42">
        <v>521</v>
      </c>
      <c r="C13" s="19" t="s">
        <v>26</v>
      </c>
      <c r="D13" s="43">
        <v>1434721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1434721</v>
      </c>
      <c r="O13" s="44">
        <f t="shared" si="2"/>
        <v>515.71567217828897</v>
      </c>
      <c r="P13" s="9"/>
    </row>
    <row r="14" spans="1:133">
      <c r="A14" s="12"/>
      <c r="B14" s="42">
        <v>522</v>
      </c>
      <c r="C14" s="19" t="s">
        <v>27</v>
      </c>
      <c r="D14" s="43">
        <v>1319057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1319057</v>
      </c>
      <c r="O14" s="44">
        <f t="shared" si="2"/>
        <v>474.13982746225736</v>
      </c>
      <c r="P14" s="9"/>
    </row>
    <row r="15" spans="1:133">
      <c r="A15" s="12"/>
      <c r="B15" s="42">
        <v>524</v>
      </c>
      <c r="C15" s="19" t="s">
        <v>28</v>
      </c>
      <c r="D15" s="43">
        <v>108435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108435</v>
      </c>
      <c r="O15" s="44">
        <f t="shared" si="2"/>
        <v>38.977354421279657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435425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361788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797213</v>
      </c>
      <c r="O16" s="41">
        <f t="shared" si="2"/>
        <v>286.5611071171819</v>
      </c>
      <c r="P16" s="10"/>
    </row>
    <row r="17" spans="1:119">
      <c r="A17" s="12"/>
      <c r="B17" s="42">
        <v>541</v>
      </c>
      <c r="C17" s="19" t="s">
        <v>30</v>
      </c>
      <c r="D17" s="43">
        <v>435425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435425</v>
      </c>
      <c r="O17" s="44">
        <f t="shared" si="2"/>
        <v>156.51509705248023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361788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361788</v>
      </c>
      <c r="O18" s="44">
        <f t="shared" si="2"/>
        <v>130.04601006470165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52746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52746</v>
      </c>
      <c r="O19" s="41">
        <f t="shared" si="2"/>
        <v>18.959741193386055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52746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52746</v>
      </c>
      <c r="O20" s="44">
        <f t="shared" si="2"/>
        <v>18.959741193386055</v>
      </c>
      <c r="P20" s="9"/>
    </row>
    <row r="21" spans="1:119" ht="16.5" thickBot="1">
      <c r="A21" s="13" t="s">
        <v>10</v>
      </c>
      <c r="B21" s="21"/>
      <c r="C21" s="20"/>
      <c r="D21" s="14">
        <f>SUM(D5,D12,D16,D19)</f>
        <v>3715108</v>
      </c>
      <c r="E21" s="14">
        <f t="shared" ref="E21:M21" si="6">SUM(E5,E12,E16,E19)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361788</v>
      </c>
      <c r="J21" s="14">
        <f t="shared" si="6"/>
        <v>0</v>
      </c>
      <c r="K21" s="14">
        <f t="shared" si="6"/>
        <v>337846</v>
      </c>
      <c r="L21" s="14">
        <f t="shared" si="6"/>
        <v>0</v>
      </c>
      <c r="M21" s="14">
        <f t="shared" si="6"/>
        <v>0</v>
      </c>
      <c r="N21" s="14">
        <f t="shared" si="1"/>
        <v>4414742</v>
      </c>
      <c r="O21" s="35">
        <f t="shared" si="2"/>
        <v>1586.8950395398992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43</v>
      </c>
      <c r="M23" s="93"/>
      <c r="N23" s="93"/>
      <c r="O23" s="39">
        <v>2782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383029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271022</v>
      </c>
      <c r="L5" s="24">
        <f t="shared" si="0"/>
        <v>0</v>
      </c>
      <c r="M5" s="24">
        <f t="shared" si="0"/>
        <v>0</v>
      </c>
      <c r="N5" s="25">
        <f t="shared" ref="N5:N19" si="1">SUM(D5:M5)</f>
        <v>654051</v>
      </c>
      <c r="O5" s="30">
        <f t="shared" ref="O5:O19" si="2">(N5/O$21)</f>
        <v>239.4913950933724</v>
      </c>
      <c r="P5" s="6"/>
    </row>
    <row r="6" spans="1:133">
      <c r="A6" s="12"/>
      <c r="B6" s="42">
        <v>511</v>
      </c>
      <c r="C6" s="19" t="s">
        <v>19</v>
      </c>
      <c r="D6" s="43">
        <v>8942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8942</v>
      </c>
      <c r="O6" s="44">
        <f t="shared" si="2"/>
        <v>3.2742585133650679</v>
      </c>
      <c r="P6" s="9"/>
    </row>
    <row r="7" spans="1:133">
      <c r="A7" s="12"/>
      <c r="B7" s="42">
        <v>513</v>
      </c>
      <c r="C7" s="19" t="s">
        <v>20</v>
      </c>
      <c r="D7" s="43">
        <v>197849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197849</v>
      </c>
      <c r="O7" s="44">
        <f t="shared" si="2"/>
        <v>72.445624313438302</v>
      </c>
      <c r="P7" s="9"/>
    </row>
    <row r="8" spans="1:133">
      <c r="A8" s="12"/>
      <c r="B8" s="42">
        <v>514</v>
      </c>
      <c r="C8" s="19" t="s">
        <v>21</v>
      </c>
      <c r="D8" s="43">
        <v>16599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16599</v>
      </c>
      <c r="O8" s="44">
        <f t="shared" si="2"/>
        <v>6.0779934090076893</v>
      </c>
      <c r="P8" s="9"/>
    </row>
    <row r="9" spans="1:133">
      <c r="A9" s="12"/>
      <c r="B9" s="42">
        <v>515</v>
      </c>
      <c r="C9" s="19" t="s">
        <v>22</v>
      </c>
      <c r="D9" s="43">
        <v>1800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</v>
      </c>
      <c r="O9" s="44">
        <f t="shared" si="2"/>
        <v>0.65909923105089707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271022</v>
      </c>
      <c r="L10" s="43">
        <v>0</v>
      </c>
      <c r="M10" s="43">
        <v>0</v>
      </c>
      <c r="N10" s="43">
        <f t="shared" si="1"/>
        <v>271022</v>
      </c>
      <c r="O10" s="44">
        <f t="shared" si="2"/>
        <v>99.239106554375681</v>
      </c>
      <c r="P10" s="9"/>
    </row>
    <row r="11" spans="1:133">
      <c r="A11" s="12"/>
      <c r="B11" s="42">
        <v>519</v>
      </c>
      <c r="C11" s="19" t="s">
        <v>24</v>
      </c>
      <c r="D11" s="43">
        <v>157839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157839</v>
      </c>
      <c r="O11" s="44">
        <f t="shared" si="2"/>
        <v>57.795313072134746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2206657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2206657</v>
      </c>
      <c r="O12" s="41">
        <f t="shared" si="2"/>
        <v>808.00329549615526</v>
      </c>
      <c r="P12" s="10"/>
    </row>
    <row r="13" spans="1:133">
      <c r="A13" s="12"/>
      <c r="B13" s="42">
        <v>521</v>
      </c>
      <c r="C13" s="19" t="s">
        <v>26</v>
      </c>
      <c r="D13" s="43">
        <v>1406936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1406936</v>
      </c>
      <c r="O13" s="44">
        <f t="shared" si="2"/>
        <v>515.17246429879162</v>
      </c>
      <c r="P13" s="9"/>
    </row>
    <row r="14" spans="1:133">
      <c r="A14" s="12"/>
      <c r="B14" s="42">
        <v>522</v>
      </c>
      <c r="C14" s="19" t="s">
        <v>27</v>
      </c>
      <c r="D14" s="43">
        <v>690019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690019</v>
      </c>
      <c r="O14" s="44">
        <f t="shared" si="2"/>
        <v>252.66166239472722</v>
      </c>
      <c r="P14" s="9"/>
    </row>
    <row r="15" spans="1:133">
      <c r="A15" s="12"/>
      <c r="B15" s="42">
        <v>524</v>
      </c>
      <c r="C15" s="19" t="s">
        <v>28</v>
      </c>
      <c r="D15" s="43">
        <v>109702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109702</v>
      </c>
      <c r="O15" s="44">
        <f t="shared" si="2"/>
        <v>40.169168802636399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431573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386050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817623</v>
      </c>
      <c r="O16" s="41">
        <f t="shared" si="2"/>
        <v>299.38593921640427</v>
      </c>
      <c r="P16" s="10"/>
    </row>
    <row r="17" spans="1:119">
      <c r="A17" s="12"/>
      <c r="B17" s="42">
        <v>541</v>
      </c>
      <c r="C17" s="19" t="s">
        <v>30</v>
      </c>
      <c r="D17" s="43">
        <v>409856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409856</v>
      </c>
      <c r="O17" s="44">
        <f t="shared" si="2"/>
        <v>150.07543024533138</v>
      </c>
      <c r="P17" s="9"/>
    </row>
    <row r="18" spans="1:119" ht="15.75" thickBot="1">
      <c r="A18" s="12"/>
      <c r="B18" s="42">
        <v>545</v>
      </c>
      <c r="C18" s="19" t="s">
        <v>31</v>
      </c>
      <c r="D18" s="43">
        <v>21717</v>
      </c>
      <c r="E18" s="43">
        <v>0</v>
      </c>
      <c r="F18" s="43">
        <v>0</v>
      </c>
      <c r="G18" s="43">
        <v>0</v>
      </c>
      <c r="H18" s="43">
        <v>0</v>
      </c>
      <c r="I18" s="43">
        <v>386050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407767</v>
      </c>
      <c r="O18" s="44">
        <f t="shared" si="2"/>
        <v>149.31050897107286</v>
      </c>
      <c r="P18" s="9"/>
    </row>
    <row r="19" spans="1:119" ht="16.5" thickBot="1">
      <c r="A19" s="13" t="s">
        <v>10</v>
      </c>
      <c r="B19" s="21"/>
      <c r="C19" s="20"/>
      <c r="D19" s="14">
        <f>SUM(D5,D12,D16)</f>
        <v>3021259</v>
      </c>
      <c r="E19" s="14">
        <f t="shared" ref="E19:M19" si="5">SUM(E5,E12,E16)</f>
        <v>0</v>
      </c>
      <c r="F19" s="14">
        <f t="shared" si="5"/>
        <v>0</v>
      </c>
      <c r="G19" s="14">
        <f t="shared" si="5"/>
        <v>0</v>
      </c>
      <c r="H19" s="14">
        <f t="shared" si="5"/>
        <v>0</v>
      </c>
      <c r="I19" s="14">
        <f t="shared" si="5"/>
        <v>386050</v>
      </c>
      <c r="J19" s="14">
        <f t="shared" si="5"/>
        <v>0</v>
      </c>
      <c r="K19" s="14">
        <f t="shared" si="5"/>
        <v>271022</v>
      </c>
      <c r="L19" s="14">
        <f t="shared" si="5"/>
        <v>0</v>
      </c>
      <c r="M19" s="14">
        <f t="shared" si="5"/>
        <v>0</v>
      </c>
      <c r="N19" s="14">
        <f t="shared" si="1"/>
        <v>3678331</v>
      </c>
      <c r="O19" s="35">
        <f t="shared" si="2"/>
        <v>1346.8806298059319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3" t="s">
        <v>40</v>
      </c>
      <c r="M21" s="93"/>
      <c r="N21" s="93"/>
      <c r="O21" s="39">
        <v>2731</v>
      </c>
    </row>
    <row r="22" spans="1:119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19" ht="15.75" customHeight="1" thickBot="1">
      <c r="A23" s="97" t="s">
        <v>41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427031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265533</v>
      </c>
      <c r="L5" s="24">
        <f t="shared" si="0"/>
        <v>0</v>
      </c>
      <c r="M5" s="24">
        <f t="shared" si="0"/>
        <v>0</v>
      </c>
      <c r="N5" s="25">
        <f>SUM(D5:M5)</f>
        <v>692564</v>
      </c>
      <c r="O5" s="30">
        <f t="shared" ref="O5:O22" si="1">(N5/O$24)</f>
        <v>254.61911764705883</v>
      </c>
      <c r="P5" s="6"/>
    </row>
    <row r="6" spans="1:133">
      <c r="A6" s="12"/>
      <c r="B6" s="42">
        <v>511</v>
      </c>
      <c r="C6" s="19" t="s">
        <v>19</v>
      </c>
      <c r="D6" s="43">
        <v>12681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12681</v>
      </c>
      <c r="O6" s="44">
        <f t="shared" si="1"/>
        <v>4.6621323529411764</v>
      </c>
      <c r="P6" s="9"/>
    </row>
    <row r="7" spans="1:133">
      <c r="A7" s="12"/>
      <c r="B7" s="42">
        <v>513</v>
      </c>
      <c r="C7" s="19" t="s">
        <v>20</v>
      </c>
      <c r="D7" s="43">
        <v>198382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198382</v>
      </c>
      <c r="O7" s="44">
        <f t="shared" si="1"/>
        <v>72.934558823529414</v>
      </c>
      <c r="P7" s="9"/>
    </row>
    <row r="8" spans="1:133">
      <c r="A8" s="12"/>
      <c r="B8" s="42">
        <v>514</v>
      </c>
      <c r="C8" s="19" t="s">
        <v>21</v>
      </c>
      <c r="D8" s="43">
        <v>18610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18610</v>
      </c>
      <c r="O8" s="44">
        <f t="shared" si="1"/>
        <v>6.8419117647058822</v>
      </c>
      <c r="P8" s="9"/>
    </row>
    <row r="9" spans="1:133">
      <c r="A9" s="12"/>
      <c r="B9" s="42">
        <v>515</v>
      </c>
      <c r="C9" s="19" t="s">
        <v>22</v>
      </c>
      <c r="D9" s="43">
        <v>1850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1850</v>
      </c>
      <c r="O9" s="44">
        <f t="shared" si="1"/>
        <v>0.68014705882352944</v>
      </c>
      <c r="P9" s="9"/>
    </row>
    <row r="10" spans="1:133">
      <c r="A10" s="12"/>
      <c r="B10" s="42">
        <v>516</v>
      </c>
      <c r="C10" s="19" t="s">
        <v>37</v>
      </c>
      <c r="D10" s="43">
        <v>742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742</v>
      </c>
      <c r="O10" s="44">
        <f t="shared" si="1"/>
        <v>0.2727941176470588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265533</v>
      </c>
      <c r="L11" s="43">
        <v>0</v>
      </c>
      <c r="M11" s="43">
        <v>0</v>
      </c>
      <c r="N11" s="43">
        <f t="shared" si="2"/>
        <v>265533</v>
      </c>
      <c r="O11" s="44">
        <f t="shared" si="1"/>
        <v>97.622426470588238</v>
      </c>
      <c r="P11" s="9"/>
    </row>
    <row r="12" spans="1:133">
      <c r="A12" s="12"/>
      <c r="B12" s="42">
        <v>519</v>
      </c>
      <c r="C12" s="19" t="s">
        <v>24</v>
      </c>
      <c r="D12" s="43">
        <v>194766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194766</v>
      </c>
      <c r="O12" s="44">
        <f t="shared" si="1"/>
        <v>71.605147058823533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2257400</v>
      </c>
      <c r="E13" s="29">
        <f t="shared" si="3"/>
        <v>2910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2260310</v>
      </c>
      <c r="O13" s="41">
        <f t="shared" si="1"/>
        <v>830.99632352941171</v>
      </c>
      <c r="P13" s="10"/>
    </row>
    <row r="14" spans="1:133">
      <c r="A14" s="12"/>
      <c r="B14" s="42">
        <v>521</v>
      </c>
      <c r="C14" s="19" t="s">
        <v>26</v>
      </c>
      <c r="D14" s="43">
        <v>1437007</v>
      </c>
      <c r="E14" s="43">
        <v>2910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1439917</v>
      </c>
      <c r="O14" s="44">
        <f t="shared" si="1"/>
        <v>529.38125000000002</v>
      </c>
      <c r="P14" s="9"/>
    </row>
    <row r="15" spans="1:133">
      <c r="A15" s="12"/>
      <c r="B15" s="42">
        <v>522</v>
      </c>
      <c r="C15" s="19" t="s">
        <v>27</v>
      </c>
      <c r="D15" s="43">
        <v>718208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718208</v>
      </c>
      <c r="O15" s="44">
        <f t="shared" si="1"/>
        <v>264.04705882352943</v>
      </c>
      <c r="P15" s="9"/>
    </row>
    <row r="16" spans="1:133">
      <c r="A16" s="12"/>
      <c r="B16" s="42">
        <v>524</v>
      </c>
      <c r="C16" s="19" t="s">
        <v>28</v>
      </c>
      <c r="D16" s="43">
        <v>102185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102185</v>
      </c>
      <c r="O16" s="44">
        <f t="shared" si="1"/>
        <v>37.568014705882355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391678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402091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793769</v>
      </c>
      <c r="O17" s="41">
        <f t="shared" si="1"/>
        <v>291.82683823529413</v>
      </c>
      <c r="P17" s="10"/>
    </row>
    <row r="18" spans="1:119">
      <c r="A18" s="12"/>
      <c r="B18" s="42">
        <v>541</v>
      </c>
      <c r="C18" s="19" t="s">
        <v>30</v>
      </c>
      <c r="D18" s="43">
        <v>391678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391678</v>
      </c>
      <c r="O18" s="44">
        <f t="shared" si="1"/>
        <v>143.99926470588235</v>
      </c>
      <c r="P18" s="9"/>
    </row>
    <row r="19" spans="1:119">
      <c r="A19" s="12"/>
      <c r="B19" s="42">
        <v>545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402091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402091</v>
      </c>
      <c r="O19" s="44">
        <f t="shared" si="1"/>
        <v>147.82757352941175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20459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20459</v>
      </c>
      <c r="O20" s="41">
        <f t="shared" si="1"/>
        <v>7.521691176470588</v>
      </c>
      <c r="P20" s="9"/>
    </row>
    <row r="21" spans="1:119" ht="15.75" thickBot="1">
      <c r="A21" s="12"/>
      <c r="B21" s="42">
        <v>572</v>
      </c>
      <c r="C21" s="19" t="s">
        <v>33</v>
      </c>
      <c r="D21" s="43">
        <v>20459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20459</v>
      </c>
      <c r="O21" s="44">
        <f t="shared" si="1"/>
        <v>7.521691176470588</v>
      </c>
      <c r="P21" s="9"/>
    </row>
    <row r="22" spans="1:119" ht="16.5" thickBot="1">
      <c r="A22" s="13" t="s">
        <v>10</v>
      </c>
      <c r="B22" s="21"/>
      <c r="C22" s="20"/>
      <c r="D22" s="14">
        <f>SUM(D5,D13,D17,D20)</f>
        <v>3096568</v>
      </c>
      <c r="E22" s="14">
        <f t="shared" ref="E22:M22" si="7">SUM(E5,E13,E17,E20)</f>
        <v>2910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402091</v>
      </c>
      <c r="J22" s="14">
        <f t="shared" si="7"/>
        <v>0</v>
      </c>
      <c r="K22" s="14">
        <f t="shared" si="7"/>
        <v>265533</v>
      </c>
      <c r="L22" s="14">
        <f t="shared" si="7"/>
        <v>0</v>
      </c>
      <c r="M22" s="14">
        <f t="shared" si="7"/>
        <v>0</v>
      </c>
      <c r="N22" s="14">
        <f t="shared" si="4"/>
        <v>3767102</v>
      </c>
      <c r="O22" s="35">
        <f t="shared" si="1"/>
        <v>1384.9639705882353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38</v>
      </c>
      <c r="M24" s="93"/>
      <c r="N24" s="93"/>
      <c r="O24" s="39">
        <v>2720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463426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248280</v>
      </c>
      <c r="L5" s="24">
        <f t="shared" si="0"/>
        <v>0</v>
      </c>
      <c r="M5" s="24">
        <f t="shared" si="0"/>
        <v>0</v>
      </c>
      <c r="N5" s="25">
        <f t="shared" ref="N5:N21" si="1">SUM(D5:M5)</f>
        <v>711706</v>
      </c>
      <c r="O5" s="30">
        <f t="shared" ref="O5:O21" si="2">(N5/O$23)</f>
        <v>236.998334998335</v>
      </c>
      <c r="P5" s="6"/>
    </row>
    <row r="6" spans="1:133">
      <c r="A6" s="12"/>
      <c r="B6" s="42">
        <v>511</v>
      </c>
      <c r="C6" s="19" t="s">
        <v>19</v>
      </c>
      <c r="D6" s="43">
        <v>14570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14570</v>
      </c>
      <c r="O6" s="44">
        <f t="shared" si="2"/>
        <v>4.8518148518148516</v>
      </c>
      <c r="P6" s="9"/>
    </row>
    <row r="7" spans="1:133">
      <c r="A7" s="12"/>
      <c r="B7" s="42">
        <v>513</v>
      </c>
      <c r="C7" s="19" t="s">
        <v>20</v>
      </c>
      <c r="D7" s="43">
        <v>190237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190237</v>
      </c>
      <c r="O7" s="44">
        <f t="shared" si="2"/>
        <v>63.348984348984352</v>
      </c>
      <c r="P7" s="9"/>
    </row>
    <row r="8" spans="1:133">
      <c r="A8" s="12"/>
      <c r="B8" s="42">
        <v>514</v>
      </c>
      <c r="C8" s="19" t="s">
        <v>21</v>
      </c>
      <c r="D8" s="43">
        <v>18330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18330</v>
      </c>
      <c r="O8" s="44">
        <f t="shared" si="2"/>
        <v>6.1038961038961039</v>
      </c>
      <c r="P8" s="9"/>
    </row>
    <row r="9" spans="1:133">
      <c r="A9" s="12"/>
      <c r="B9" s="42">
        <v>515</v>
      </c>
      <c r="C9" s="19" t="s">
        <v>22</v>
      </c>
      <c r="D9" s="43">
        <v>34414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34414</v>
      </c>
      <c r="O9" s="44">
        <f t="shared" si="2"/>
        <v>11.45987345987346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248280</v>
      </c>
      <c r="L10" s="43">
        <v>0</v>
      </c>
      <c r="M10" s="43">
        <v>0</v>
      </c>
      <c r="N10" s="43">
        <f t="shared" si="1"/>
        <v>248280</v>
      </c>
      <c r="O10" s="44">
        <f t="shared" si="2"/>
        <v>82.677322677322678</v>
      </c>
      <c r="P10" s="9"/>
    </row>
    <row r="11" spans="1:133">
      <c r="A11" s="12"/>
      <c r="B11" s="42">
        <v>519</v>
      </c>
      <c r="C11" s="19" t="s">
        <v>24</v>
      </c>
      <c r="D11" s="43">
        <v>205875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205875</v>
      </c>
      <c r="O11" s="44">
        <f t="shared" si="2"/>
        <v>68.556443556443554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2277333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2277333</v>
      </c>
      <c r="O12" s="41">
        <f t="shared" si="2"/>
        <v>758.35264735264741</v>
      </c>
      <c r="P12" s="10"/>
    </row>
    <row r="13" spans="1:133">
      <c r="A13" s="12"/>
      <c r="B13" s="42">
        <v>521</v>
      </c>
      <c r="C13" s="19" t="s">
        <v>26</v>
      </c>
      <c r="D13" s="43">
        <v>1402546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1402546</v>
      </c>
      <c r="O13" s="44">
        <f t="shared" si="2"/>
        <v>467.04828504828504</v>
      </c>
      <c r="P13" s="9"/>
    </row>
    <row r="14" spans="1:133">
      <c r="A14" s="12"/>
      <c r="B14" s="42">
        <v>522</v>
      </c>
      <c r="C14" s="19" t="s">
        <v>27</v>
      </c>
      <c r="D14" s="43">
        <v>735933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735933</v>
      </c>
      <c r="O14" s="44">
        <f t="shared" si="2"/>
        <v>245.06593406593407</v>
      </c>
      <c r="P14" s="9"/>
    </row>
    <row r="15" spans="1:133">
      <c r="A15" s="12"/>
      <c r="B15" s="42">
        <v>524</v>
      </c>
      <c r="C15" s="19" t="s">
        <v>28</v>
      </c>
      <c r="D15" s="43">
        <v>138854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138854</v>
      </c>
      <c r="O15" s="44">
        <f t="shared" si="2"/>
        <v>46.238428238428241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409392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417464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826856</v>
      </c>
      <c r="O16" s="41">
        <f t="shared" si="2"/>
        <v>275.34332334332333</v>
      </c>
      <c r="P16" s="10"/>
    </row>
    <row r="17" spans="1:119">
      <c r="A17" s="12"/>
      <c r="B17" s="42">
        <v>541</v>
      </c>
      <c r="C17" s="19" t="s">
        <v>30</v>
      </c>
      <c r="D17" s="43">
        <v>409392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409392</v>
      </c>
      <c r="O17" s="44">
        <f t="shared" si="2"/>
        <v>136.32767232767233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417464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417464</v>
      </c>
      <c r="O18" s="44">
        <f t="shared" si="2"/>
        <v>139.015651015651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26082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26082</v>
      </c>
      <c r="O19" s="41">
        <f t="shared" si="2"/>
        <v>8.685314685314685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26082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26082</v>
      </c>
      <c r="O20" s="44">
        <f t="shared" si="2"/>
        <v>8.685314685314685</v>
      </c>
      <c r="P20" s="9"/>
    </row>
    <row r="21" spans="1:119" ht="16.5" thickBot="1">
      <c r="A21" s="13" t="s">
        <v>10</v>
      </c>
      <c r="B21" s="21"/>
      <c r="C21" s="20"/>
      <c r="D21" s="14">
        <f>SUM(D5,D12,D16,D19)</f>
        <v>3176233</v>
      </c>
      <c r="E21" s="14">
        <f t="shared" ref="E21:M21" si="6">SUM(E5,E12,E16,E19)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417464</v>
      </c>
      <c r="J21" s="14">
        <f t="shared" si="6"/>
        <v>0</v>
      </c>
      <c r="K21" s="14">
        <f t="shared" si="6"/>
        <v>248280</v>
      </c>
      <c r="L21" s="14">
        <f t="shared" si="6"/>
        <v>0</v>
      </c>
      <c r="M21" s="14">
        <f t="shared" si="6"/>
        <v>0</v>
      </c>
      <c r="N21" s="14">
        <f t="shared" si="1"/>
        <v>3841977</v>
      </c>
      <c r="O21" s="35">
        <f t="shared" si="2"/>
        <v>1279.3796203796203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34</v>
      </c>
      <c r="M23" s="93"/>
      <c r="N23" s="93"/>
      <c r="O23" s="39">
        <v>3003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490966</v>
      </c>
      <c r="E5" s="24">
        <f t="shared" si="0"/>
        <v>1238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194005</v>
      </c>
      <c r="L5" s="24">
        <f t="shared" si="0"/>
        <v>0</v>
      </c>
      <c r="M5" s="24">
        <f t="shared" si="0"/>
        <v>0</v>
      </c>
      <c r="N5" s="25">
        <f t="shared" ref="N5:N23" si="1">SUM(D5:M5)</f>
        <v>686209</v>
      </c>
      <c r="O5" s="30">
        <f t="shared" ref="O5:O23" si="2">(N5/O$25)</f>
        <v>229.34792780748663</v>
      </c>
      <c r="P5" s="6"/>
    </row>
    <row r="6" spans="1:133">
      <c r="A6" s="12"/>
      <c r="B6" s="42">
        <v>511</v>
      </c>
      <c r="C6" s="19" t="s">
        <v>19</v>
      </c>
      <c r="D6" s="43">
        <v>15158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15158</v>
      </c>
      <c r="O6" s="44">
        <f t="shared" si="2"/>
        <v>5.0661764705882355</v>
      </c>
      <c r="P6" s="9"/>
    </row>
    <row r="7" spans="1:133">
      <c r="A7" s="12"/>
      <c r="B7" s="42">
        <v>513</v>
      </c>
      <c r="C7" s="19" t="s">
        <v>20</v>
      </c>
      <c r="D7" s="43">
        <v>194087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194087</v>
      </c>
      <c r="O7" s="44">
        <f t="shared" si="2"/>
        <v>64.868649732620327</v>
      </c>
      <c r="P7" s="9"/>
    </row>
    <row r="8" spans="1:133">
      <c r="A8" s="12"/>
      <c r="B8" s="42">
        <v>514</v>
      </c>
      <c r="C8" s="19" t="s">
        <v>21</v>
      </c>
      <c r="D8" s="43">
        <v>7272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7272</v>
      </c>
      <c r="O8" s="44">
        <f t="shared" si="2"/>
        <v>2.4304812834224601</v>
      </c>
      <c r="P8" s="9"/>
    </row>
    <row r="9" spans="1:133">
      <c r="A9" s="12"/>
      <c r="B9" s="42">
        <v>515</v>
      </c>
      <c r="C9" s="19" t="s">
        <v>22</v>
      </c>
      <c r="D9" s="43">
        <v>18791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18791</v>
      </c>
      <c r="O9" s="44">
        <f t="shared" si="2"/>
        <v>6.2804144385026737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194005</v>
      </c>
      <c r="L10" s="43">
        <v>0</v>
      </c>
      <c r="M10" s="43">
        <v>0</v>
      </c>
      <c r="N10" s="43">
        <f t="shared" si="1"/>
        <v>194005</v>
      </c>
      <c r="O10" s="44">
        <f t="shared" si="2"/>
        <v>64.841243315508024</v>
      </c>
      <c r="P10" s="9"/>
    </row>
    <row r="11" spans="1:133">
      <c r="A11" s="12"/>
      <c r="B11" s="42">
        <v>519</v>
      </c>
      <c r="C11" s="19" t="s">
        <v>24</v>
      </c>
      <c r="D11" s="43">
        <v>255658</v>
      </c>
      <c r="E11" s="43">
        <v>1238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256896</v>
      </c>
      <c r="O11" s="44">
        <f t="shared" si="2"/>
        <v>85.860962566844918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2212813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2212813</v>
      </c>
      <c r="O12" s="41">
        <f t="shared" si="2"/>
        <v>739.57653743315507</v>
      </c>
      <c r="P12" s="10"/>
    </row>
    <row r="13" spans="1:133">
      <c r="A13" s="12"/>
      <c r="B13" s="42">
        <v>521</v>
      </c>
      <c r="C13" s="19" t="s">
        <v>26</v>
      </c>
      <c r="D13" s="43">
        <v>1367149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1367149</v>
      </c>
      <c r="O13" s="44">
        <f t="shared" si="2"/>
        <v>456.93482620320856</v>
      </c>
      <c r="P13" s="9"/>
    </row>
    <row r="14" spans="1:133">
      <c r="A14" s="12"/>
      <c r="B14" s="42">
        <v>522</v>
      </c>
      <c r="C14" s="19" t="s">
        <v>27</v>
      </c>
      <c r="D14" s="43">
        <v>715371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715371</v>
      </c>
      <c r="O14" s="44">
        <f t="shared" si="2"/>
        <v>239.09458556149733</v>
      </c>
      <c r="P14" s="9"/>
    </row>
    <row r="15" spans="1:133">
      <c r="A15" s="12"/>
      <c r="B15" s="42">
        <v>524</v>
      </c>
      <c r="C15" s="19" t="s">
        <v>28</v>
      </c>
      <c r="D15" s="43">
        <v>130293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130293</v>
      </c>
      <c r="O15" s="44">
        <f t="shared" si="2"/>
        <v>43.547125668449198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405345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295514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700859</v>
      </c>
      <c r="O16" s="41">
        <f t="shared" si="2"/>
        <v>234.24431818181819</v>
      </c>
      <c r="P16" s="10"/>
    </row>
    <row r="17" spans="1:119">
      <c r="A17" s="12"/>
      <c r="B17" s="42">
        <v>541</v>
      </c>
      <c r="C17" s="19" t="s">
        <v>30</v>
      </c>
      <c r="D17" s="43">
        <v>405345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405345</v>
      </c>
      <c r="O17" s="44">
        <f t="shared" si="2"/>
        <v>135.47627005347593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295514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295514</v>
      </c>
      <c r="O18" s="44">
        <f t="shared" si="2"/>
        <v>98.768048128342244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18007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118603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136610</v>
      </c>
      <c r="O19" s="41">
        <f t="shared" si="2"/>
        <v>45.658422459893046</v>
      </c>
      <c r="P19" s="9"/>
    </row>
    <row r="20" spans="1:119">
      <c r="A20" s="12"/>
      <c r="B20" s="42">
        <v>572</v>
      </c>
      <c r="C20" s="19" t="s">
        <v>33</v>
      </c>
      <c r="D20" s="43">
        <v>18007</v>
      </c>
      <c r="E20" s="43">
        <v>0</v>
      </c>
      <c r="F20" s="43">
        <v>0</v>
      </c>
      <c r="G20" s="43">
        <v>0</v>
      </c>
      <c r="H20" s="43">
        <v>0</v>
      </c>
      <c r="I20" s="43">
        <v>118603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136610</v>
      </c>
      <c r="O20" s="44">
        <f t="shared" si="2"/>
        <v>45.658422459893046</v>
      </c>
      <c r="P20" s="9"/>
    </row>
    <row r="21" spans="1:119" ht="15.75">
      <c r="A21" s="26" t="s">
        <v>45</v>
      </c>
      <c r="B21" s="27"/>
      <c r="C21" s="28"/>
      <c r="D21" s="29">
        <f t="shared" ref="D21:M21" si="6">SUM(D22:D22)</f>
        <v>0</v>
      </c>
      <c r="E21" s="29">
        <f t="shared" si="6"/>
        <v>790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790</v>
      </c>
      <c r="O21" s="41">
        <f t="shared" si="2"/>
        <v>0.26403743315508021</v>
      </c>
      <c r="P21" s="9"/>
    </row>
    <row r="22" spans="1:119" ht="15.75" thickBot="1">
      <c r="A22" s="12"/>
      <c r="B22" s="42">
        <v>590</v>
      </c>
      <c r="C22" s="19" t="s">
        <v>46</v>
      </c>
      <c r="D22" s="43">
        <v>0</v>
      </c>
      <c r="E22" s="43">
        <v>790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790</v>
      </c>
      <c r="O22" s="44">
        <f t="shared" si="2"/>
        <v>0.26403743315508021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3127131</v>
      </c>
      <c r="E23" s="14">
        <f t="shared" ref="E23:M23" si="7">SUM(E5,E12,E16,E19,E21)</f>
        <v>2028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414117</v>
      </c>
      <c r="J23" s="14">
        <f t="shared" si="7"/>
        <v>0</v>
      </c>
      <c r="K23" s="14">
        <f t="shared" si="7"/>
        <v>194005</v>
      </c>
      <c r="L23" s="14">
        <f t="shared" si="7"/>
        <v>0</v>
      </c>
      <c r="M23" s="14">
        <f t="shared" si="7"/>
        <v>0</v>
      </c>
      <c r="N23" s="14">
        <f t="shared" si="1"/>
        <v>3737281</v>
      </c>
      <c r="O23" s="35">
        <f t="shared" si="2"/>
        <v>1249.0912433155081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47</v>
      </c>
      <c r="M25" s="93"/>
      <c r="N25" s="93"/>
      <c r="O25" s="39">
        <v>2992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545281</v>
      </c>
      <c r="E5" s="24">
        <f t="shared" si="0"/>
        <v>3489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212667</v>
      </c>
      <c r="L5" s="24">
        <f t="shared" si="0"/>
        <v>0</v>
      </c>
      <c r="M5" s="24">
        <f t="shared" si="0"/>
        <v>0</v>
      </c>
      <c r="N5" s="25">
        <f t="shared" ref="N5:N22" si="1">SUM(D5:M5)</f>
        <v>761437</v>
      </c>
      <c r="O5" s="30">
        <f t="shared" ref="O5:O22" si="2">(N5/O$24)</f>
        <v>253.05317381189764</v>
      </c>
      <c r="P5" s="6"/>
    </row>
    <row r="6" spans="1:133">
      <c r="A6" s="12"/>
      <c r="B6" s="42">
        <v>511</v>
      </c>
      <c r="C6" s="19" t="s">
        <v>19</v>
      </c>
      <c r="D6" s="43">
        <v>14139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14139</v>
      </c>
      <c r="O6" s="44">
        <f t="shared" si="2"/>
        <v>4.6989032901296115</v>
      </c>
      <c r="P6" s="9"/>
    </row>
    <row r="7" spans="1:133">
      <c r="A7" s="12"/>
      <c r="B7" s="42">
        <v>513</v>
      </c>
      <c r="C7" s="19" t="s">
        <v>20</v>
      </c>
      <c r="D7" s="43">
        <v>169503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169503</v>
      </c>
      <c r="O7" s="44">
        <f t="shared" si="2"/>
        <v>56.332003988035893</v>
      </c>
      <c r="P7" s="9"/>
    </row>
    <row r="8" spans="1:133">
      <c r="A8" s="12"/>
      <c r="B8" s="42">
        <v>514</v>
      </c>
      <c r="C8" s="19" t="s">
        <v>21</v>
      </c>
      <c r="D8" s="43">
        <v>21384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21384</v>
      </c>
      <c r="O8" s="44">
        <f t="shared" si="2"/>
        <v>7.1066799601196413</v>
      </c>
      <c r="P8" s="9"/>
    </row>
    <row r="9" spans="1:133">
      <c r="A9" s="12"/>
      <c r="B9" s="42">
        <v>515</v>
      </c>
      <c r="C9" s="19" t="s">
        <v>22</v>
      </c>
      <c r="D9" s="43">
        <v>31460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31460</v>
      </c>
      <c r="O9" s="44">
        <f t="shared" si="2"/>
        <v>10.455300764373545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212667</v>
      </c>
      <c r="L10" s="43">
        <v>0</v>
      </c>
      <c r="M10" s="43">
        <v>0</v>
      </c>
      <c r="N10" s="43">
        <f t="shared" si="1"/>
        <v>212667</v>
      </c>
      <c r="O10" s="44">
        <f t="shared" si="2"/>
        <v>70.676969092721833</v>
      </c>
      <c r="P10" s="9"/>
    </row>
    <row r="11" spans="1:133">
      <c r="A11" s="12"/>
      <c r="B11" s="42">
        <v>519</v>
      </c>
      <c r="C11" s="19" t="s">
        <v>24</v>
      </c>
      <c r="D11" s="43">
        <v>308795</v>
      </c>
      <c r="E11" s="43">
        <v>3489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312284</v>
      </c>
      <c r="O11" s="44">
        <f t="shared" si="2"/>
        <v>103.78331671651712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2158057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2158057</v>
      </c>
      <c r="O12" s="41">
        <f t="shared" si="2"/>
        <v>717.20073113991361</v>
      </c>
      <c r="P12" s="10"/>
    </row>
    <row r="13" spans="1:133">
      <c r="A13" s="12"/>
      <c r="B13" s="42">
        <v>521</v>
      </c>
      <c r="C13" s="19" t="s">
        <v>26</v>
      </c>
      <c r="D13" s="43">
        <v>1363657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1363657</v>
      </c>
      <c r="O13" s="44">
        <f t="shared" si="2"/>
        <v>453.19275506812897</v>
      </c>
      <c r="P13" s="9"/>
    </row>
    <row r="14" spans="1:133">
      <c r="A14" s="12"/>
      <c r="B14" s="42">
        <v>522</v>
      </c>
      <c r="C14" s="19" t="s">
        <v>27</v>
      </c>
      <c r="D14" s="43">
        <v>664786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664786</v>
      </c>
      <c r="O14" s="44">
        <f t="shared" si="2"/>
        <v>220.93253572615487</v>
      </c>
      <c r="P14" s="9"/>
    </row>
    <row r="15" spans="1:133">
      <c r="A15" s="12"/>
      <c r="B15" s="42">
        <v>524</v>
      </c>
      <c r="C15" s="19" t="s">
        <v>28</v>
      </c>
      <c r="D15" s="43">
        <v>129614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129614</v>
      </c>
      <c r="O15" s="44">
        <f t="shared" si="2"/>
        <v>43.075440345629779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512072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459232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971304</v>
      </c>
      <c r="O16" s="41">
        <f t="shared" si="2"/>
        <v>322.79960119641078</v>
      </c>
      <c r="P16" s="10"/>
    </row>
    <row r="17" spans="1:119">
      <c r="A17" s="12"/>
      <c r="B17" s="42">
        <v>541</v>
      </c>
      <c r="C17" s="19" t="s">
        <v>30</v>
      </c>
      <c r="D17" s="43">
        <v>512072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512072</v>
      </c>
      <c r="O17" s="44">
        <f t="shared" si="2"/>
        <v>170.18012628780326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459232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459232</v>
      </c>
      <c r="O18" s="44">
        <f t="shared" si="2"/>
        <v>152.61947490860751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19503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19503</v>
      </c>
      <c r="O19" s="41">
        <f t="shared" si="2"/>
        <v>6.4815553339980063</v>
      </c>
      <c r="P19" s="9"/>
    </row>
    <row r="20" spans="1:119">
      <c r="A20" s="12"/>
      <c r="B20" s="42">
        <v>572</v>
      </c>
      <c r="C20" s="19" t="s">
        <v>33</v>
      </c>
      <c r="D20" s="43">
        <v>2250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2250</v>
      </c>
      <c r="O20" s="44">
        <f t="shared" si="2"/>
        <v>0.74775672981056829</v>
      </c>
      <c r="P20" s="9"/>
    </row>
    <row r="21" spans="1:119" ht="15.75" thickBot="1">
      <c r="A21" s="12"/>
      <c r="B21" s="42">
        <v>573</v>
      </c>
      <c r="C21" s="19" t="s">
        <v>56</v>
      </c>
      <c r="D21" s="43">
        <v>17253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17253</v>
      </c>
      <c r="O21" s="44">
        <f t="shared" si="2"/>
        <v>5.733798604187438</v>
      </c>
      <c r="P21" s="9"/>
    </row>
    <row r="22" spans="1:119" ht="16.5" thickBot="1">
      <c r="A22" s="13" t="s">
        <v>10</v>
      </c>
      <c r="B22" s="21"/>
      <c r="C22" s="20"/>
      <c r="D22" s="14">
        <f>SUM(D5,D12,D16,D19)</f>
        <v>3234913</v>
      </c>
      <c r="E22" s="14">
        <f t="shared" ref="E22:M22" si="6">SUM(E5,E12,E16,E19)</f>
        <v>3489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459232</v>
      </c>
      <c r="J22" s="14">
        <f t="shared" si="6"/>
        <v>0</v>
      </c>
      <c r="K22" s="14">
        <f t="shared" si="6"/>
        <v>212667</v>
      </c>
      <c r="L22" s="14">
        <f t="shared" si="6"/>
        <v>0</v>
      </c>
      <c r="M22" s="14">
        <f t="shared" si="6"/>
        <v>0</v>
      </c>
      <c r="N22" s="14">
        <f t="shared" si="1"/>
        <v>3910301</v>
      </c>
      <c r="O22" s="35">
        <f t="shared" si="2"/>
        <v>1299.53506148222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57</v>
      </c>
      <c r="M24" s="93"/>
      <c r="N24" s="93"/>
      <c r="O24" s="39">
        <v>3009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738727</v>
      </c>
      <c r="E5" s="24">
        <f t="shared" si="0"/>
        <v>0</v>
      </c>
      <c r="F5" s="24">
        <f t="shared" si="0"/>
        <v>357125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1123131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2218983</v>
      </c>
      <c r="P5" s="30">
        <f t="shared" ref="P5:P25" si="1">(O5/P$27)</f>
        <v>740.15443629086053</v>
      </c>
      <c r="Q5" s="6"/>
    </row>
    <row r="6" spans="1:134">
      <c r="A6" s="12"/>
      <c r="B6" s="42">
        <v>511</v>
      </c>
      <c r="C6" s="19" t="s">
        <v>19</v>
      </c>
      <c r="D6" s="43">
        <v>11503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11503</v>
      </c>
      <c r="P6" s="44">
        <f t="shared" si="1"/>
        <v>3.8368912608405603</v>
      </c>
      <c r="Q6" s="9"/>
    </row>
    <row r="7" spans="1:134">
      <c r="A7" s="12"/>
      <c r="B7" s="42">
        <v>513</v>
      </c>
      <c r="C7" s="19" t="s">
        <v>20</v>
      </c>
      <c r="D7" s="43">
        <v>463595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463595</v>
      </c>
      <c r="P7" s="44">
        <f t="shared" si="1"/>
        <v>154.63475650433622</v>
      </c>
      <c r="Q7" s="9"/>
    </row>
    <row r="8" spans="1:134">
      <c r="A8" s="12"/>
      <c r="B8" s="42">
        <v>514</v>
      </c>
      <c r="C8" s="19" t="s">
        <v>21</v>
      </c>
      <c r="D8" s="43">
        <v>54406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54406</v>
      </c>
      <c r="P8" s="44">
        <f t="shared" si="1"/>
        <v>18.14743162108072</v>
      </c>
      <c r="Q8" s="9"/>
    </row>
    <row r="9" spans="1:134">
      <c r="A9" s="12"/>
      <c r="B9" s="42">
        <v>515</v>
      </c>
      <c r="C9" s="19" t="s">
        <v>22</v>
      </c>
      <c r="D9" s="43">
        <v>13201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13201</v>
      </c>
      <c r="P9" s="44">
        <f t="shared" si="1"/>
        <v>4.4032688458972649</v>
      </c>
      <c r="Q9" s="9"/>
    </row>
    <row r="10" spans="1:134">
      <c r="A10" s="12"/>
      <c r="B10" s="42">
        <v>516</v>
      </c>
      <c r="C10" s="19" t="s">
        <v>37</v>
      </c>
      <c r="D10" s="43">
        <v>1200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1200</v>
      </c>
      <c r="P10" s="44">
        <f t="shared" si="1"/>
        <v>0.40026684456304201</v>
      </c>
      <c r="Q10" s="9"/>
    </row>
    <row r="11" spans="1:134">
      <c r="A11" s="12"/>
      <c r="B11" s="42">
        <v>517</v>
      </c>
      <c r="C11" s="19" t="s">
        <v>69</v>
      </c>
      <c r="D11" s="43">
        <v>0</v>
      </c>
      <c r="E11" s="43">
        <v>0</v>
      </c>
      <c r="F11" s="43">
        <v>357125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357125</v>
      </c>
      <c r="P11" s="44">
        <f t="shared" si="1"/>
        <v>119.12108072048032</v>
      </c>
      <c r="Q11" s="9"/>
    </row>
    <row r="12" spans="1:134">
      <c r="A12" s="12"/>
      <c r="B12" s="42">
        <v>518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1123131</v>
      </c>
      <c r="L12" s="43">
        <v>0</v>
      </c>
      <c r="M12" s="43">
        <v>0</v>
      </c>
      <c r="N12" s="43">
        <v>0</v>
      </c>
      <c r="O12" s="43">
        <f t="shared" si="2"/>
        <v>1123131</v>
      </c>
      <c r="P12" s="44">
        <f t="shared" si="1"/>
        <v>374.62675116744498</v>
      </c>
      <c r="Q12" s="9"/>
    </row>
    <row r="13" spans="1:134">
      <c r="A13" s="12"/>
      <c r="B13" s="42">
        <v>519</v>
      </c>
      <c r="C13" s="19" t="s">
        <v>24</v>
      </c>
      <c r="D13" s="43">
        <v>194822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194822</v>
      </c>
      <c r="P13" s="44">
        <f t="shared" si="1"/>
        <v>64.983989326217483</v>
      </c>
      <c r="Q13" s="9"/>
    </row>
    <row r="14" spans="1:134" ht="15.75">
      <c r="A14" s="26" t="s">
        <v>25</v>
      </c>
      <c r="B14" s="27"/>
      <c r="C14" s="28"/>
      <c r="D14" s="29">
        <f t="shared" ref="D14:N14" si="3">SUM(D15:D17)</f>
        <v>2676304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2676304</v>
      </c>
      <c r="P14" s="41">
        <f t="shared" si="1"/>
        <v>892.69646430953969</v>
      </c>
      <c r="Q14" s="10"/>
    </row>
    <row r="15" spans="1:134">
      <c r="A15" s="12"/>
      <c r="B15" s="42">
        <v>521</v>
      </c>
      <c r="C15" s="19" t="s">
        <v>26</v>
      </c>
      <c r="D15" s="43">
        <v>1696941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1696941</v>
      </c>
      <c r="P15" s="44">
        <f t="shared" si="1"/>
        <v>566.02434956637762</v>
      </c>
      <c r="Q15" s="9"/>
    </row>
    <row r="16" spans="1:134">
      <c r="A16" s="12"/>
      <c r="B16" s="42">
        <v>522</v>
      </c>
      <c r="C16" s="19" t="s">
        <v>27</v>
      </c>
      <c r="D16" s="43">
        <v>812525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812525</v>
      </c>
      <c r="P16" s="44">
        <f t="shared" si="1"/>
        <v>271.0223482321548</v>
      </c>
      <c r="Q16" s="9"/>
    </row>
    <row r="17" spans="1:120">
      <c r="A17" s="12"/>
      <c r="B17" s="42">
        <v>524</v>
      </c>
      <c r="C17" s="19" t="s">
        <v>28</v>
      </c>
      <c r="D17" s="43">
        <v>166838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166838</v>
      </c>
      <c r="P17" s="44">
        <f t="shared" si="1"/>
        <v>55.649766511007336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SUM(D19:D20)</f>
        <v>851118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539446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ref="O18:O24" si="6">SUM(D18:N18)</f>
        <v>1390564</v>
      </c>
      <c r="P18" s="41">
        <f t="shared" si="1"/>
        <v>463.83055370246831</v>
      </c>
      <c r="Q18" s="10"/>
    </row>
    <row r="19" spans="1:120">
      <c r="A19" s="12"/>
      <c r="B19" s="42">
        <v>541</v>
      </c>
      <c r="C19" s="19" t="s">
        <v>30</v>
      </c>
      <c r="D19" s="43">
        <v>851118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851118</v>
      </c>
      <c r="P19" s="44">
        <f t="shared" si="1"/>
        <v>283.89526350900599</v>
      </c>
      <c r="Q19" s="9"/>
    </row>
    <row r="20" spans="1:120">
      <c r="A20" s="12"/>
      <c r="B20" s="42">
        <v>545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539446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539446</v>
      </c>
      <c r="P20" s="44">
        <f t="shared" si="1"/>
        <v>179.93529019346232</v>
      </c>
      <c r="Q20" s="9"/>
    </row>
    <row r="21" spans="1:120" ht="15.75">
      <c r="A21" s="26" t="s">
        <v>63</v>
      </c>
      <c r="B21" s="27"/>
      <c r="C21" s="28"/>
      <c r="D21" s="29">
        <f t="shared" ref="D21:N21" si="7">SUM(D22:D22)</f>
        <v>4201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4201</v>
      </c>
      <c r="P21" s="41">
        <f t="shared" si="1"/>
        <v>1.4012675116744497</v>
      </c>
      <c r="Q21" s="10"/>
    </row>
    <row r="22" spans="1:120">
      <c r="A22" s="90"/>
      <c r="B22" s="91">
        <v>552</v>
      </c>
      <c r="C22" s="92" t="s">
        <v>64</v>
      </c>
      <c r="D22" s="43">
        <v>4201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4201</v>
      </c>
      <c r="P22" s="44">
        <f t="shared" si="1"/>
        <v>1.4012675116744497</v>
      </c>
      <c r="Q22" s="9"/>
    </row>
    <row r="23" spans="1:120" ht="15.75">
      <c r="A23" s="26" t="s">
        <v>32</v>
      </c>
      <c r="B23" s="27"/>
      <c r="C23" s="28"/>
      <c r="D23" s="29">
        <f t="shared" ref="D23:N23" si="8">SUM(D24:D24)</f>
        <v>13112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13112</v>
      </c>
      <c r="P23" s="41">
        <f t="shared" si="1"/>
        <v>4.3735823882588392</v>
      </c>
      <c r="Q23" s="9"/>
    </row>
    <row r="24" spans="1:120" ht="15.75" thickBot="1">
      <c r="A24" s="12"/>
      <c r="B24" s="42">
        <v>572</v>
      </c>
      <c r="C24" s="19" t="s">
        <v>33</v>
      </c>
      <c r="D24" s="43">
        <v>13112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13112</v>
      </c>
      <c r="P24" s="44">
        <f t="shared" si="1"/>
        <v>4.3735823882588392</v>
      </c>
      <c r="Q24" s="9"/>
    </row>
    <row r="25" spans="1:120" ht="16.5" thickBot="1">
      <c r="A25" s="13" t="s">
        <v>10</v>
      </c>
      <c r="B25" s="21"/>
      <c r="C25" s="20"/>
      <c r="D25" s="14">
        <f>SUM(D5,D14,D18,D21,D23)</f>
        <v>4283462</v>
      </c>
      <c r="E25" s="14">
        <f t="shared" ref="E25:N25" si="9">SUM(E5,E14,E18,E21,E23)</f>
        <v>0</v>
      </c>
      <c r="F25" s="14">
        <f t="shared" si="9"/>
        <v>357125</v>
      </c>
      <c r="G25" s="14">
        <f t="shared" si="9"/>
        <v>0</v>
      </c>
      <c r="H25" s="14">
        <f t="shared" si="9"/>
        <v>0</v>
      </c>
      <c r="I25" s="14">
        <f t="shared" si="9"/>
        <v>539446</v>
      </c>
      <c r="J25" s="14">
        <f t="shared" si="9"/>
        <v>0</v>
      </c>
      <c r="K25" s="14">
        <f t="shared" si="9"/>
        <v>1123131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6303164</v>
      </c>
      <c r="P25" s="35">
        <f t="shared" si="1"/>
        <v>2102.4563042028017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79</v>
      </c>
      <c r="N27" s="93"/>
      <c r="O27" s="93"/>
      <c r="P27" s="39">
        <v>2998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664256</v>
      </c>
      <c r="E5" s="24">
        <f t="shared" si="0"/>
        <v>0</v>
      </c>
      <c r="F5" s="24">
        <f t="shared" si="0"/>
        <v>357423</v>
      </c>
      <c r="G5" s="24">
        <f t="shared" si="0"/>
        <v>990245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868814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2880738</v>
      </c>
      <c r="P5" s="30">
        <f t="shared" ref="P5:P25" si="1">(O5/P$27)</f>
        <v>959.28671328671328</v>
      </c>
      <c r="Q5" s="6"/>
    </row>
    <row r="6" spans="1:134">
      <c r="A6" s="12"/>
      <c r="B6" s="42">
        <v>511</v>
      </c>
      <c r="C6" s="19" t="s">
        <v>19</v>
      </c>
      <c r="D6" s="43">
        <v>10600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10600</v>
      </c>
      <c r="P6" s="44">
        <f t="shared" si="1"/>
        <v>3.5298035298035297</v>
      </c>
      <c r="Q6" s="9"/>
    </row>
    <row r="7" spans="1:134">
      <c r="A7" s="12"/>
      <c r="B7" s="42">
        <v>513</v>
      </c>
      <c r="C7" s="19" t="s">
        <v>20</v>
      </c>
      <c r="D7" s="43">
        <v>435038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435038</v>
      </c>
      <c r="P7" s="44">
        <f t="shared" si="1"/>
        <v>144.86779886779885</v>
      </c>
      <c r="Q7" s="9"/>
    </row>
    <row r="8" spans="1:134">
      <c r="A8" s="12"/>
      <c r="B8" s="42">
        <v>514</v>
      </c>
      <c r="C8" s="19" t="s">
        <v>21</v>
      </c>
      <c r="D8" s="43">
        <v>46328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46328</v>
      </c>
      <c r="P8" s="44">
        <f t="shared" si="1"/>
        <v>15.427239427239428</v>
      </c>
      <c r="Q8" s="9"/>
    </row>
    <row r="9" spans="1:134">
      <c r="A9" s="12"/>
      <c r="B9" s="42">
        <v>515</v>
      </c>
      <c r="C9" s="19" t="s">
        <v>22</v>
      </c>
      <c r="D9" s="43">
        <v>2938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2938</v>
      </c>
      <c r="P9" s="44">
        <f t="shared" si="1"/>
        <v>0.97835497835497831</v>
      </c>
      <c r="Q9" s="9"/>
    </row>
    <row r="10" spans="1:134">
      <c r="A10" s="12"/>
      <c r="B10" s="42">
        <v>516</v>
      </c>
      <c r="C10" s="19" t="s">
        <v>37</v>
      </c>
      <c r="D10" s="43">
        <v>1200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1200</v>
      </c>
      <c r="P10" s="44">
        <f t="shared" si="1"/>
        <v>0.39960039960039961</v>
      </c>
      <c r="Q10" s="9"/>
    </row>
    <row r="11" spans="1:134">
      <c r="A11" s="12"/>
      <c r="B11" s="42">
        <v>517</v>
      </c>
      <c r="C11" s="19" t="s">
        <v>69</v>
      </c>
      <c r="D11" s="43">
        <v>0</v>
      </c>
      <c r="E11" s="43">
        <v>0</v>
      </c>
      <c r="F11" s="43">
        <v>357423</v>
      </c>
      <c r="G11" s="43">
        <v>990245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1347668</v>
      </c>
      <c r="P11" s="44">
        <f t="shared" si="1"/>
        <v>448.77389277389278</v>
      </c>
      <c r="Q11" s="9"/>
    </row>
    <row r="12" spans="1:134">
      <c r="A12" s="12"/>
      <c r="B12" s="42">
        <v>518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868814</v>
      </c>
      <c r="L12" s="43">
        <v>0</v>
      </c>
      <c r="M12" s="43">
        <v>0</v>
      </c>
      <c r="N12" s="43">
        <v>0</v>
      </c>
      <c r="O12" s="43">
        <f t="shared" si="2"/>
        <v>868814</v>
      </c>
      <c r="P12" s="44">
        <f t="shared" si="1"/>
        <v>289.31535131535134</v>
      </c>
      <c r="Q12" s="9"/>
    </row>
    <row r="13" spans="1:134">
      <c r="A13" s="12"/>
      <c r="B13" s="42">
        <v>519</v>
      </c>
      <c r="C13" s="19" t="s">
        <v>24</v>
      </c>
      <c r="D13" s="43">
        <v>168152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168152</v>
      </c>
      <c r="P13" s="44">
        <f t="shared" si="1"/>
        <v>55.994671994671997</v>
      </c>
      <c r="Q13" s="9"/>
    </row>
    <row r="14" spans="1:134" ht="15.75">
      <c r="A14" s="26" t="s">
        <v>25</v>
      </c>
      <c r="B14" s="27"/>
      <c r="C14" s="28"/>
      <c r="D14" s="29">
        <f t="shared" ref="D14:N14" si="3">SUM(D15:D17)</f>
        <v>2682240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25" si="4">SUM(D14:N14)</f>
        <v>2682240</v>
      </c>
      <c r="P14" s="41">
        <f t="shared" si="1"/>
        <v>893.1868131868132</v>
      </c>
      <c r="Q14" s="10"/>
    </row>
    <row r="15" spans="1:134">
      <c r="A15" s="12"/>
      <c r="B15" s="42">
        <v>521</v>
      </c>
      <c r="C15" s="19" t="s">
        <v>26</v>
      </c>
      <c r="D15" s="43">
        <v>1700957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1700957</v>
      </c>
      <c r="P15" s="44">
        <f t="shared" si="1"/>
        <v>566.41924741924743</v>
      </c>
      <c r="Q15" s="9"/>
    </row>
    <row r="16" spans="1:134">
      <c r="A16" s="12"/>
      <c r="B16" s="42">
        <v>522</v>
      </c>
      <c r="C16" s="19" t="s">
        <v>27</v>
      </c>
      <c r="D16" s="43">
        <v>820438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820438</v>
      </c>
      <c r="P16" s="44">
        <f t="shared" si="1"/>
        <v>273.20612720612718</v>
      </c>
      <c r="Q16" s="9"/>
    </row>
    <row r="17" spans="1:120">
      <c r="A17" s="12"/>
      <c r="B17" s="42">
        <v>524</v>
      </c>
      <c r="C17" s="19" t="s">
        <v>28</v>
      </c>
      <c r="D17" s="43">
        <v>160845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160845</v>
      </c>
      <c r="P17" s="44">
        <f t="shared" si="1"/>
        <v>53.561438561438564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SUM(D19:D20)</f>
        <v>675928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427655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4"/>
        <v>1103583</v>
      </c>
      <c r="P18" s="41">
        <f t="shared" si="1"/>
        <v>367.49350649350652</v>
      </c>
      <c r="Q18" s="10"/>
    </row>
    <row r="19" spans="1:120">
      <c r="A19" s="12"/>
      <c r="B19" s="42">
        <v>541</v>
      </c>
      <c r="C19" s="19" t="s">
        <v>30</v>
      </c>
      <c r="D19" s="43">
        <v>675928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675928</v>
      </c>
      <c r="P19" s="44">
        <f t="shared" si="1"/>
        <v>225.08424908424908</v>
      </c>
      <c r="Q19" s="9"/>
    </row>
    <row r="20" spans="1:120">
      <c r="A20" s="12"/>
      <c r="B20" s="42">
        <v>545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427655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427655</v>
      </c>
      <c r="P20" s="44">
        <f t="shared" si="1"/>
        <v>142.40925740925741</v>
      </c>
      <c r="Q20" s="9"/>
    </row>
    <row r="21" spans="1:120" ht="15.75">
      <c r="A21" s="26" t="s">
        <v>63</v>
      </c>
      <c r="B21" s="27"/>
      <c r="C21" s="28"/>
      <c r="D21" s="29">
        <f t="shared" ref="D21:N21" si="6">SUM(D22:D22)</f>
        <v>5613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5613</v>
      </c>
      <c r="P21" s="41">
        <f t="shared" si="1"/>
        <v>1.8691308691308692</v>
      </c>
      <c r="Q21" s="10"/>
    </row>
    <row r="22" spans="1:120">
      <c r="A22" s="90"/>
      <c r="B22" s="91">
        <v>552</v>
      </c>
      <c r="C22" s="92" t="s">
        <v>64</v>
      </c>
      <c r="D22" s="43">
        <v>5613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5613</v>
      </c>
      <c r="P22" s="44">
        <f t="shared" si="1"/>
        <v>1.8691308691308692</v>
      </c>
      <c r="Q22" s="9"/>
    </row>
    <row r="23" spans="1:120" ht="15.75">
      <c r="A23" s="26" t="s">
        <v>32</v>
      </c>
      <c r="B23" s="27"/>
      <c r="C23" s="28"/>
      <c r="D23" s="29">
        <f t="shared" ref="D23:N23" si="7">SUM(D24:D24)</f>
        <v>10273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10273</v>
      </c>
      <c r="P23" s="41">
        <f t="shared" si="1"/>
        <v>3.4209124209124209</v>
      </c>
      <c r="Q23" s="9"/>
    </row>
    <row r="24" spans="1:120" ht="15.75" thickBot="1">
      <c r="A24" s="12"/>
      <c r="B24" s="42">
        <v>572</v>
      </c>
      <c r="C24" s="19" t="s">
        <v>33</v>
      </c>
      <c r="D24" s="43">
        <v>10273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10273</v>
      </c>
      <c r="P24" s="44">
        <f t="shared" si="1"/>
        <v>3.4209124209124209</v>
      </c>
      <c r="Q24" s="9"/>
    </row>
    <row r="25" spans="1:120" ht="16.5" thickBot="1">
      <c r="A25" s="13" t="s">
        <v>10</v>
      </c>
      <c r="B25" s="21"/>
      <c r="C25" s="20"/>
      <c r="D25" s="14">
        <f>SUM(D5,D14,D18,D21,D23)</f>
        <v>4038310</v>
      </c>
      <c r="E25" s="14">
        <f t="shared" ref="E25:N25" si="8">SUM(E5,E14,E18,E21,E23)</f>
        <v>0</v>
      </c>
      <c r="F25" s="14">
        <f t="shared" si="8"/>
        <v>357423</v>
      </c>
      <c r="G25" s="14">
        <f t="shared" si="8"/>
        <v>990245</v>
      </c>
      <c r="H25" s="14">
        <f t="shared" si="8"/>
        <v>0</v>
      </c>
      <c r="I25" s="14">
        <f t="shared" si="8"/>
        <v>427655</v>
      </c>
      <c r="J25" s="14">
        <f t="shared" si="8"/>
        <v>0</v>
      </c>
      <c r="K25" s="14">
        <f t="shared" si="8"/>
        <v>868814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4"/>
        <v>6682447</v>
      </c>
      <c r="P25" s="35">
        <f t="shared" si="1"/>
        <v>2225.2570762570763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74</v>
      </c>
      <c r="N27" s="93"/>
      <c r="O27" s="93"/>
      <c r="P27" s="39">
        <v>3003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575806</v>
      </c>
      <c r="E5" s="24">
        <f t="shared" si="0"/>
        <v>0</v>
      </c>
      <c r="F5" s="24">
        <f t="shared" si="0"/>
        <v>357269</v>
      </c>
      <c r="G5" s="24">
        <f t="shared" si="0"/>
        <v>1322566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700782</v>
      </c>
      <c r="L5" s="24">
        <f t="shared" si="0"/>
        <v>0</v>
      </c>
      <c r="M5" s="24">
        <f t="shared" si="0"/>
        <v>0</v>
      </c>
      <c r="N5" s="25">
        <f>SUM(D5:M5)</f>
        <v>2956423</v>
      </c>
      <c r="O5" s="30">
        <f t="shared" ref="O5:O25" si="1">(N5/O$27)</f>
        <v>1025.8233865371269</v>
      </c>
      <c r="P5" s="6"/>
    </row>
    <row r="6" spans="1:133">
      <c r="A6" s="12"/>
      <c r="B6" s="42">
        <v>511</v>
      </c>
      <c r="C6" s="19" t="s">
        <v>19</v>
      </c>
      <c r="D6" s="43">
        <v>11646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11646</v>
      </c>
      <c r="O6" s="44">
        <f t="shared" si="1"/>
        <v>4.0409437890353921</v>
      </c>
      <c r="P6" s="9"/>
    </row>
    <row r="7" spans="1:133">
      <c r="A7" s="12"/>
      <c r="B7" s="42">
        <v>513</v>
      </c>
      <c r="C7" s="19" t="s">
        <v>20</v>
      </c>
      <c r="D7" s="43">
        <v>299572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299572</v>
      </c>
      <c r="O7" s="44">
        <f t="shared" si="1"/>
        <v>103.94587092297016</v>
      </c>
      <c r="P7" s="9"/>
    </row>
    <row r="8" spans="1:133">
      <c r="A8" s="12"/>
      <c r="B8" s="42">
        <v>514</v>
      </c>
      <c r="C8" s="19" t="s">
        <v>21</v>
      </c>
      <c r="D8" s="43">
        <v>79520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79520</v>
      </c>
      <c r="O8" s="44">
        <f t="shared" si="1"/>
        <v>27.591950034698126</v>
      </c>
      <c r="P8" s="9"/>
    </row>
    <row r="9" spans="1:133">
      <c r="A9" s="12"/>
      <c r="B9" s="42">
        <v>515</v>
      </c>
      <c r="C9" s="19" t="s">
        <v>22</v>
      </c>
      <c r="D9" s="43">
        <v>10169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10169</v>
      </c>
      <c r="O9" s="44">
        <f t="shared" si="1"/>
        <v>3.5284524635669672</v>
      </c>
      <c r="P9" s="9"/>
    </row>
    <row r="10" spans="1:133">
      <c r="A10" s="12"/>
      <c r="B10" s="42">
        <v>516</v>
      </c>
      <c r="C10" s="19" t="s">
        <v>37</v>
      </c>
      <c r="D10" s="43">
        <v>1200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1200</v>
      </c>
      <c r="O10" s="44">
        <f t="shared" si="1"/>
        <v>0.41637751561415681</v>
      </c>
      <c r="P10" s="9"/>
    </row>
    <row r="11" spans="1:133">
      <c r="A11" s="12"/>
      <c r="B11" s="42">
        <v>517</v>
      </c>
      <c r="C11" s="19" t="s">
        <v>69</v>
      </c>
      <c r="D11" s="43">
        <v>0</v>
      </c>
      <c r="E11" s="43">
        <v>0</v>
      </c>
      <c r="F11" s="43">
        <v>357269</v>
      </c>
      <c r="G11" s="43">
        <v>1322566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1679835</v>
      </c>
      <c r="O11" s="44">
        <f t="shared" si="1"/>
        <v>582.87126995142262</v>
      </c>
      <c r="P11" s="9"/>
    </row>
    <row r="12" spans="1:133">
      <c r="A12" s="12"/>
      <c r="B12" s="42">
        <v>518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700782</v>
      </c>
      <c r="L12" s="43">
        <v>0</v>
      </c>
      <c r="M12" s="43">
        <v>0</v>
      </c>
      <c r="N12" s="43">
        <f t="shared" si="2"/>
        <v>700782</v>
      </c>
      <c r="O12" s="44">
        <f t="shared" si="1"/>
        <v>243.15822345593338</v>
      </c>
      <c r="P12" s="9"/>
    </row>
    <row r="13" spans="1:133">
      <c r="A13" s="12"/>
      <c r="B13" s="42">
        <v>519</v>
      </c>
      <c r="C13" s="19" t="s">
        <v>51</v>
      </c>
      <c r="D13" s="43">
        <v>173699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173699</v>
      </c>
      <c r="O13" s="44">
        <f t="shared" si="1"/>
        <v>60.270298403886187</v>
      </c>
      <c r="P13" s="9"/>
    </row>
    <row r="14" spans="1:133" ht="15.75">
      <c r="A14" s="26" t="s">
        <v>25</v>
      </c>
      <c r="B14" s="27"/>
      <c r="C14" s="28"/>
      <c r="D14" s="29">
        <f t="shared" ref="D14:M14" si="3">SUM(D15:D17)</f>
        <v>2520375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5" si="4">SUM(D14:M14)</f>
        <v>2520375</v>
      </c>
      <c r="O14" s="41">
        <f t="shared" si="1"/>
        <v>874.52290076335873</v>
      </c>
      <c r="P14" s="10"/>
    </row>
    <row r="15" spans="1:133">
      <c r="A15" s="12"/>
      <c r="B15" s="42">
        <v>521</v>
      </c>
      <c r="C15" s="19" t="s">
        <v>26</v>
      </c>
      <c r="D15" s="43">
        <v>1487214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1487214</v>
      </c>
      <c r="O15" s="44">
        <f t="shared" si="1"/>
        <v>516.03539208882717</v>
      </c>
      <c r="P15" s="9"/>
    </row>
    <row r="16" spans="1:133">
      <c r="A16" s="12"/>
      <c r="B16" s="42">
        <v>522</v>
      </c>
      <c r="C16" s="19" t="s">
        <v>27</v>
      </c>
      <c r="D16" s="43">
        <v>835679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835679</v>
      </c>
      <c r="O16" s="44">
        <f t="shared" si="1"/>
        <v>289.9649548924358</v>
      </c>
      <c r="P16" s="9"/>
    </row>
    <row r="17" spans="1:119">
      <c r="A17" s="12"/>
      <c r="B17" s="42">
        <v>524</v>
      </c>
      <c r="C17" s="19" t="s">
        <v>28</v>
      </c>
      <c r="D17" s="43">
        <v>197482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197482</v>
      </c>
      <c r="O17" s="44">
        <f t="shared" si="1"/>
        <v>68.52255378209577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549584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385462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4"/>
        <v>935046</v>
      </c>
      <c r="O18" s="41">
        <f t="shared" si="1"/>
        <v>324.44344205412909</v>
      </c>
      <c r="P18" s="10"/>
    </row>
    <row r="19" spans="1:119">
      <c r="A19" s="12"/>
      <c r="B19" s="42">
        <v>541</v>
      </c>
      <c r="C19" s="19" t="s">
        <v>52</v>
      </c>
      <c r="D19" s="43">
        <v>549584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549584</v>
      </c>
      <c r="O19" s="44">
        <f t="shared" si="1"/>
        <v>190.69535045107565</v>
      </c>
      <c r="P19" s="9"/>
    </row>
    <row r="20" spans="1:119">
      <c r="A20" s="12"/>
      <c r="B20" s="42">
        <v>545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385462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385462</v>
      </c>
      <c r="O20" s="44">
        <f t="shared" si="1"/>
        <v>133.74809160305344</v>
      </c>
      <c r="P20" s="9"/>
    </row>
    <row r="21" spans="1:119" ht="15.75">
      <c r="A21" s="26" t="s">
        <v>63</v>
      </c>
      <c r="B21" s="27"/>
      <c r="C21" s="28"/>
      <c r="D21" s="29">
        <f t="shared" ref="D21:M21" si="6">SUM(D22:D22)</f>
        <v>4311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4311</v>
      </c>
      <c r="O21" s="41">
        <f t="shared" si="1"/>
        <v>1.4958362248438584</v>
      </c>
      <c r="P21" s="10"/>
    </row>
    <row r="22" spans="1:119">
      <c r="A22" s="90"/>
      <c r="B22" s="91">
        <v>552</v>
      </c>
      <c r="C22" s="92" t="s">
        <v>64</v>
      </c>
      <c r="D22" s="43">
        <v>4311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4311</v>
      </c>
      <c r="O22" s="44">
        <f t="shared" si="1"/>
        <v>1.4958362248438584</v>
      </c>
      <c r="P22" s="9"/>
    </row>
    <row r="23" spans="1:119" ht="15.75">
      <c r="A23" s="26" t="s">
        <v>32</v>
      </c>
      <c r="B23" s="27"/>
      <c r="C23" s="28"/>
      <c r="D23" s="29">
        <f t="shared" ref="D23:M23" si="7">SUM(D24:D24)</f>
        <v>26480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26480</v>
      </c>
      <c r="O23" s="41">
        <f t="shared" si="1"/>
        <v>9.1880638445523939</v>
      </c>
      <c r="P23" s="9"/>
    </row>
    <row r="24" spans="1:119" ht="15.75" thickBot="1">
      <c r="A24" s="12"/>
      <c r="B24" s="42">
        <v>572</v>
      </c>
      <c r="C24" s="19" t="s">
        <v>53</v>
      </c>
      <c r="D24" s="43">
        <v>26480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26480</v>
      </c>
      <c r="O24" s="44">
        <f t="shared" si="1"/>
        <v>9.1880638445523939</v>
      </c>
      <c r="P24" s="9"/>
    </row>
    <row r="25" spans="1:119" ht="16.5" thickBot="1">
      <c r="A25" s="13" t="s">
        <v>10</v>
      </c>
      <c r="B25" s="21"/>
      <c r="C25" s="20"/>
      <c r="D25" s="14">
        <f>SUM(D5,D14,D18,D21,D23)</f>
        <v>3676556</v>
      </c>
      <c r="E25" s="14">
        <f t="shared" ref="E25:M25" si="8">SUM(E5,E14,E18,E21,E23)</f>
        <v>0</v>
      </c>
      <c r="F25" s="14">
        <f t="shared" si="8"/>
        <v>357269</v>
      </c>
      <c r="G25" s="14">
        <f t="shared" si="8"/>
        <v>1322566</v>
      </c>
      <c r="H25" s="14">
        <f t="shared" si="8"/>
        <v>0</v>
      </c>
      <c r="I25" s="14">
        <f t="shared" si="8"/>
        <v>385462</v>
      </c>
      <c r="J25" s="14">
        <f t="shared" si="8"/>
        <v>0</v>
      </c>
      <c r="K25" s="14">
        <f t="shared" si="8"/>
        <v>700782</v>
      </c>
      <c r="L25" s="14">
        <f t="shared" si="8"/>
        <v>0</v>
      </c>
      <c r="M25" s="14">
        <f t="shared" si="8"/>
        <v>0</v>
      </c>
      <c r="N25" s="14">
        <f t="shared" si="4"/>
        <v>6442635</v>
      </c>
      <c r="O25" s="35">
        <f t="shared" si="1"/>
        <v>2235.4736294240111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72</v>
      </c>
      <c r="M27" s="93"/>
      <c r="N27" s="93"/>
      <c r="O27" s="39">
        <v>2882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471965</v>
      </c>
      <c r="E5" s="24">
        <f t="shared" si="0"/>
        <v>0</v>
      </c>
      <c r="F5" s="24">
        <f t="shared" si="0"/>
        <v>331187</v>
      </c>
      <c r="G5" s="24">
        <f t="shared" si="0"/>
        <v>706508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597075</v>
      </c>
      <c r="L5" s="24">
        <f t="shared" si="0"/>
        <v>0</v>
      </c>
      <c r="M5" s="24">
        <f t="shared" si="0"/>
        <v>0</v>
      </c>
      <c r="N5" s="25">
        <f>SUM(D5:M5)</f>
        <v>2106735</v>
      </c>
      <c r="O5" s="30">
        <f t="shared" ref="O5:O25" si="1">(N5/O$27)</f>
        <v>738.42797055730807</v>
      </c>
      <c r="P5" s="6"/>
    </row>
    <row r="6" spans="1:133">
      <c r="A6" s="12"/>
      <c r="B6" s="42">
        <v>511</v>
      </c>
      <c r="C6" s="19" t="s">
        <v>19</v>
      </c>
      <c r="D6" s="43">
        <v>14634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14634</v>
      </c>
      <c r="O6" s="44">
        <f t="shared" si="1"/>
        <v>5.1293375394321767</v>
      </c>
      <c r="P6" s="9"/>
    </row>
    <row r="7" spans="1:133">
      <c r="A7" s="12"/>
      <c r="B7" s="42">
        <v>513</v>
      </c>
      <c r="C7" s="19" t="s">
        <v>20</v>
      </c>
      <c r="D7" s="43">
        <v>344927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344927</v>
      </c>
      <c r="O7" s="44">
        <f t="shared" si="1"/>
        <v>120.89975464423414</v>
      </c>
      <c r="P7" s="9"/>
    </row>
    <row r="8" spans="1:133">
      <c r="A8" s="12"/>
      <c r="B8" s="42">
        <v>514</v>
      </c>
      <c r="C8" s="19" t="s">
        <v>21</v>
      </c>
      <c r="D8" s="43">
        <v>65031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65031</v>
      </c>
      <c r="O8" s="44">
        <f t="shared" si="1"/>
        <v>22.793901156677183</v>
      </c>
      <c r="P8" s="9"/>
    </row>
    <row r="9" spans="1:133">
      <c r="A9" s="12"/>
      <c r="B9" s="42">
        <v>515</v>
      </c>
      <c r="C9" s="19" t="s">
        <v>22</v>
      </c>
      <c r="D9" s="43">
        <v>29719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29719</v>
      </c>
      <c r="O9" s="44">
        <f t="shared" si="1"/>
        <v>10.416754293725903</v>
      </c>
      <c r="P9" s="9"/>
    </row>
    <row r="10" spans="1:133">
      <c r="A10" s="12"/>
      <c r="B10" s="42">
        <v>516</v>
      </c>
      <c r="C10" s="19" t="s">
        <v>37</v>
      </c>
      <c r="D10" s="43">
        <v>1200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1200</v>
      </c>
      <c r="O10" s="44">
        <f t="shared" si="1"/>
        <v>0.4206098843322818</v>
      </c>
      <c r="P10" s="9"/>
    </row>
    <row r="11" spans="1:133">
      <c r="A11" s="12"/>
      <c r="B11" s="42">
        <v>517</v>
      </c>
      <c r="C11" s="19" t="s">
        <v>69</v>
      </c>
      <c r="D11" s="43">
        <v>0</v>
      </c>
      <c r="E11" s="43">
        <v>0</v>
      </c>
      <c r="F11" s="43">
        <v>331187</v>
      </c>
      <c r="G11" s="43">
        <v>706508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1037695</v>
      </c>
      <c r="O11" s="44">
        <f t="shared" si="1"/>
        <v>363.72064493515597</v>
      </c>
      <c r="P11" s="9"/>
    </row>
    <row r="12" spans="1:133">
      <c r="A12" s="12"/>
      <c r="B12" s="42">
        <v>518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597075</v>
      </c>
      <c r="L12" s="43">
        <v>0</v>
      </c>
      <c r="M12" s="43">
        <v>0</v>
      </c>
      <c r="N12" s="43">
        <f t="shared" si="2"/>
        <v>597075</v>
      </c>
      <c r="O12" s="44">
        <f t="shared" si="1"/>
        <v>209.27970557308097</v>
      </c>
      <c r="P12" s="9"/>
    </row>
    <row r="13" spans="1:133">
      <c r="A13" s="12"/>
      <c r="B13" s="42">
        <v>519</v>
      </c>
      <c r="C13" s="19" t="s">
        <v>51</v>
      </c>
      <c r="D13" s="43">
        <v>16454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16454</v>
      </c>
      <c r="O13" s="44">
        <f t="shared" si="1"/>
        <v>5.7672625306694707</v>
      </c>
      <c r="P13" s="9"/>
    </row>
    <row r="14" spans="1:133" ht="15.75">
      <c r="A14" s="26" t="s">
        <v>25</v>
      </c>
      <c r="B14" s="27"/>
      <c r="C14" s="28"/>
      <c r="D14" s="29">
        <f t="shared" ref="D14:M14" si="3">SUM(D15:D17)</f>
        <v>2493386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5" si="4">SUM(D14:M14)</f>
        <v>2493386</v>
      </c>
      <c r="O14" s="41">
        <f t="shared" si="1"/>
        <v>873.95233087977567</v>
      </c>
      <c r="P14" s="10"/>
    </row>
    <row r="15" spans="1:133">
      <c r="A15" s="12"/>
      <c r="B15" s="42">
        <v>521</v>
      </c>
      <c r="C15" s="19" t="s">
        <v>26</v>
      </c>
      <c r="D15" s="43">
        <v>1522540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1522540</v>
      </c>
      <c r="O15" s="44">
        <f t="shared" si="1"/>
        <v>533.66281107606028</v>
      </c>
      <c r="P15" s="9"/>
    </row>
    <row r="16" spans="1:133">
      <c r="A16" s="12"/>
      <c r="B16" s="42">
        <v>522</v>
      </c>
      <c r="C16" s="19" t="s">
        <v>27</v>
      </c>
      <c r="D16" s="43">
        <v>817882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817882</v>
      </c>
      <c r="O16" s="44">
        <f t="shared" si="1"/>
        <v>286.67437784787944</v>
      </c>
      <c r="P16" s="9"/>
    </row>
    <row r="17" spans="1:119">
      <c r="A17" s="12"/>
      <c r="B17" s="42">
        <v>524</v>
      </c>
      <c r="C17" s="19" t="s">
        <v>28</v>
      </c>
      <c r="D17" s="43">
        <v>152964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152964</v>
      </c>
      <c r="O17" s="44">
        <f t="shared" si="1"/>
        <v>53.615141955835959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571854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356355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4"/>
        <v>928209</v>
      </c>
      <c r="O18" s="41">
        <f t="shared" si="1"/>
        <v>325.34490010515248</v>
      </c>
      <c r="P18" s="10"/>
    </row>
    <row r="19" spans="1:119">
      <c r="A19" s="12"/>
      <c r="B19" s="42">
        <v>541</v>
      </c>
      <c r="C19" s="19" t="s">
        <v>52</v>
      </c>
      <c r="D19" s="43">
        <v>571854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571854</v>
      </c>
      <c r="O19" s="44">
        <f t="shared" si="1"/>
        <v>200.43953732912723</v>
      </c>
      <c r="P19" s="9"/>
    </row>
    <row r="20" spans="1:119">
      <c r="A20" s="12"/>
      <c r="B20" s="42">
        <v>545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356355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356355</v>
      </c>
      <c r="O20" s="44">
        <f t="shared" si="1"/>
        <v>124.90536277602524</v>
      </c>
      <c r="P20" s="9"/>
    </row>
    <row r="21" spans="1:119" ht="15.75">
      <c r="A21" s="26" t="s">
        <v>63</v>
      </c>
      <c r="B21" s="27"/>
      <c r="C21" s="28"/>
      <c r="D21" s="29">
        <f t="shared" ref="D21:M21" si="6">SUM(D22:D22)</f>
        <v>3458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3458</v>
      </c>
      <c r="O21" s="41">
        <f t="shared" si="1"/>
        <v>1.2120574833508588</v>
      </c>
      <c r="P21" s="10"/>
    </row>
    <row r="22" spans="1:119">
      <c r="A22" s="90"/>
      <c r="B22" s="91">
        <v>552</v>
      </c>
      <c r="C22" s="92" t="s">
        <v>64</v>
      </c>
      <c r="D22" s="43">
        <v>3458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3458</v>
      </c>
      <c r="O22" s="44">
        <f t="shared" si="1"/>
        <v>1.2120574833508588</v>
      </c>
      <c r="P22" s="9"/>
    </row>
    <row r="23" spans="1:119" ht="15.75">
      <c r="A23" s="26" t="s">
        <v>32</v>
      </c>
      <c r="B23" s="27"/>
      <c r="C23" s="28"/>
      <c r="D23" s="29">
        <f t="shared" ref="D23:M23" si="7">SUM(D24:D24)</f>
        <v>26956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26956</v>
      </c>
      <c r="O23" s="41">
        <f t="shared" si="1"/>
        <v>9.4483000350508242</v>
      </c>
      <c r="P23" s="9"/>
    </row>
    <row r="24" spans="1:119" ht="15.75" thickBot="1">
      <c r="A24" s="12"/>
      <c r="B24" s="42">
        <v>572</v>
      </c>
      <c r="C24" s="19" t="s">
        <v>53</v>
      </c>
      <c r="D24" s="43">
        <v>26956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26956</v>
      </c>
      <c r="O24" s="44">
        <f t="shared" si="1"/>
        <v>9.4483000350508242</v>
      </c>
      <c r="P24" s="9"/>
    </row>
    <row r="25" spans="1:119" ht="16.5" thickBot="1">
      <c r="A25" s="13" t="s">
        <v>10</v>
      </c>
      <c r="B25" s="21"/>
      <c r="C25" s="20"/>
      <c r="D25" s="14">
        <f>SUM(D5,D14,D18,D21,D23)</f>
        <v>3567619</v>
      </c>
      <c r="E25" s="14">
        <f t="shared" ref="E25:M25" si="8">SUM(E5,E14,E18,E21,E23)</f>
        <v>0</v>
      </c>
      <c r="F25" s="14">
        <f t="shared" si="8"/>
        <v>331187</v>
      </c>
      <c r="G25" s="14">
        <f t="shared" si="8"/>
        <v>706508</v>
      </c>
      <c r="H25" s="14">
        <f t="shared" si="8"/>
        <v>0</v>
      </c>
      <c r="I25" s="14">
        <f t="shared" si="8"/>
        <v>356355</v>
      </c>
      <c r="J25" s="14">
        <f t="shared" si="8"/>
        <v>0</v>
      </c>
      <c r="K25" s="14">
        <f t="shared" si="8"/>
        <v>597075</v>
      </c>
      <c r="L25" s="14">
        <f t="shared" si="8"/>
        <v>0</v>
      </c>
      <c r="M25" s="14">
        <f t="shared" si="8"/>
        <v>0</v>
      </c>
      <c r="N25" s="14">
        <f t="shared" si="4"/>
        <v>5558744</v>
      </c>
      <c r="O25" s="35">
        <f t="shared" si="1"/>
        <v>1948.3855590606379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70</v>
      </c>
      <c r="M27" s="93"/>
      <c r="N27" s="93"/>
      <c r="O27" s="39">
        <v>2853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397954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509044</v>
      </c>
      <c r="L5" s="24">
        <f t="shared" si="0"/>
        <v>0</v>
      </c>
      <c r="M5" s="24">
        <f t="shared" si="0"/>
        <v>0</v>
      </c>
      <c r="N5" s="25">
        <f t="shared" ref="N5:N23" si="1">SUM(D5:M5)</f>
        <v>906998</v>
      </c>
      <c r="O5" s="30">
        <f t="shared" ref="O5:O23" si="2">(N5/O$25)</f>
        <v>319.14074595355385</v>
      </c>
      <c r="P5" s="6"/>
    </row>
    <row r="6" spans="1:133">
      <c r="A6" s="12"/>
      <c r="B6" s="42">
        <v>511</v>
      </c>
      <c r="C6" s="19" t="s">
        <v>19</v>
      </c>
      <c r="D6" s="43">
        <v>11121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11121</v>
      </c>
      <c r="O6" s="44">
        <f t="shared" si="2"/>
        <v>3.9130893736805068</v>
      </c>
      <c r="P6" s="9"/>
    </row>
    <row r="7" spans="1:133">
      <c r="A7" s="12"/>
      <c r="B7" s="42">
        <v>513</v>
      </c>
      <c r="C7" s="19" t="s">
        <v>20</v>
      </c>
      <c r="D7" s="43">
        <v>199902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199902</v>
      </c>
      <c r="O7" s="44">
        <f t="shared" si="2"/>
        <v>70.33849401829697</v>
      </c>
      <c r="P7" s="9"/>
    </row>
    <row r="8" spans="1:133">
      <c r="A8" s="12"/>
      <c r="B8" s="42">
        <v>514</v>
      </c>
      <c r="C8" s="19" t="s">
        <v>21</v>
      </c>
      <c r="D8" s="43">
        <v>42456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42456</v>
      </c>
      <c r="O8" s="44">
        <f t="shared" si="2"/>
        <v>14.938775510204081</v>
      </c>
      <c r="P8" s="9"/>
    </row>
    <row r="9" spans="1:133">
      <c r="A9" s="12"/>
      <c r="B9" s="42">
        <v>516</v>
      </c>
      <c r="C9" s="19" t="s">
        <v>37</v>
      </c>
      <c r="D9" s="43">
        <v>1200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</v>
      </c>
      <c r="O9" s="44">
        <f t="shared" si="2"/>
        <v>0.42223786066150598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509044</v>
      </c>
      <c r="L10" s="43">
        <v>0</v>
      </c>
      <c r="M10" s="43">
        <v>0</v>
      </c>
      <c r="N10" s="43">
        <f t="shared" si="1"/>
        <v>509044</v>
      </c>
      <c r="O10" s="44">
        <f t="shared" si="2"/>
        <v>179.11470795214638</v>
      </c>
      <c r="P10" s="9"/>
    </row>
    <row r="11" spans="1:133">
      <c r="A11" s="12"/>
      <c r="B11" s="42">
        <v>519</v>
      </c>
      <c r="C11" s="19" t="s">
        <v>51</v>
      </c>
      <c r="D11" s="43">
        <v>143275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143275</v>
      </c>
      <c r="O11" s="44">
        <f t="shared" si="2"/>
        <v>50.413441238564388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2680610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2680610</v>
      </c>
      <c r="O12" s="41">
        <f t="shared" si="2"/>
        <v>943.2125263898663</v>
      </c>
      <c r="P12" s="10"/>
    </row>
    <row r="13" spans="1:133">
      <c r="A13" s="12"/>
      <c r="B13" s="42">
        <v>521</v>
      </c>
      <c r="C13" s="19" t="s">
        <v>26</v>
      </c>
      <c r="D13" s="43">
        <v>1708364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1708364</v>
      </c>
      <c r="O13" s="44">
        <f t="shared" si="2"/>
        <v>601.11330049261085</v>
      </c>
      <c r="P13" s="9"/>
    </row>
    <row r="14" spans="1:133">
      <c r="A14" s="12"/>
      <c r="B14" s="42">
        <v>522</v>
      </c>
      <c r="C14" s="19" t="s">
        <v>27</v>
      </c>
      <c r="D14" s="43">
        <v>830802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830802</v>
      </c>
      <c r="O14" s="44">
        <f t="shared" si="2"/>
        <v>292.33004926108373</v>
      </c>
      <c r="P14" s="9"/>
    </row>
    <row r="15" spans="1:133">
      <c r="A15" s="12"/>
      <c r="B15" s="42">
        <v>524</v>
      </c>
      <c r="C15" s="19" t="s">
        <v>28</v>
      </c>
      <c r="D15" s="43">
        <v>141444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141444</v>
      </c>
      <c r="O15" s="44">
        <f t="shared" si="2"/>
        <v>49.769176636171707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684621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380687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1065308</v>
      </c>
      <c r="O16" s="41">
        <f t="shared" si="2"/>
        <v>374.84447572132302</v>
      </c>
      <c r="P16" s="10"/>
    </row>
    <row r="17" spans="1:119">
      <c r="A17" s="12"/>
      <c r="B17" s="42">
        <v>541</v>
      </c>
      <c r="C17" s="19" t="s">
        <v>52</v>
      </c>
      <c r="D17" s="43">
        <v>684621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684621</v>
      </c>
      <c r="O17" s="44">
        <f t="shared" si="2"/>
        <v>240.89408866995075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380687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380687</v>
      </c>
      <c r="O18" s="44">
        <f t="shared" si="2"/>
        <v>133.95038705137227</v>
      </c>
      <c r="P18" s="9"/>
    </row>
    <row r="19" spans="1:119" ht="15.75">
      <c r="A19" s="26" t="s">
        <v>63</v>
      </c>
      <c r="B19" s="27"/>
      <c r="C19" s="28"/>
      <c r="D19" s="29">
        <f t="shared" ref="D19:M19" si="5">SUM(D20:D20)</f>
        <v>3587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3587</v>
      </c>
      <c r="O19" s="41">
        <f t="shared" si="2"/>
        <v>1.2621393384940183</v>
      </c>
      <c r="P19" s="10"/>
    </row>
    <row r="20" spans="1:119">
      <c r="A20" s="90"/>
      <c r="B20" s="91">
        <v>552</v>
      </c>
      <c r="C20" s="92" t="s">
        <v>64</v>
      </c>
      <c r="D20" s="43">
        <v>3587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3587</v>
      </c>
      <c r="O20" s="44">
        <f t="shared" si="2"/>
        <v>1.2621393384940183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41622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41622</v>
      </c>
      <c r="O21" s="41">
        <f t="shared" si="2"/>
        <v>14.645320197044335</v>
      </c>
      <c r="P21" s="9"/>
    </row>
    <row r="22" spans="1:119" ht="15.75" thickBot="1">
      <c r="A22" s="12"/>
      <c r="B22" s="42">
        <v>572</v>
      </c>
      <c r="C22" s="19" t="s">
        <v>53</v>
      </c>
      <c r="D22" s="43">
        <v>41622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41622</v>
      </c>
      <c r="O22" s="44">
        <f t="shared" si="2"/>
        <v>14.645320197044335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3808394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380687</v>
      </c>
      <c r="J23" s="14">
        <f t="shared" si="7"/>
        <v>0</v>
      </c>
      <c r="K23" s="14">
        <f t="shared" si="7"/>
        <v>509044</v>
      </c>
      <c r="L23" s="14">
        <f t="shared" si="7"/>
        <v>0</v>
      </c>
      <c r="M23" s="14">
        <f t="shared" si="7"/>
        <v>0</v>
      </c>
      <c r="N23" s="14">
        <f t="shared" si="1"/>
        <v>4698125</v>
      </c>
      <c r="O23" s="35">
        <f t="shared" si="2"/>
        <v>1653.1052076002816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67</v>
      </c>
      <c r="M25" s="93"/>
      <c r="N25" s="93"/>
      <c r="O25" s="39">
        <v>2842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392904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697151</v>
      </c>
      <c r="L5" s="24">
        <f t="shared" si="0"/>
        <v>0</v>
      </c>
      <c r="M5" s="24">
        <f t="shared" si="0"/>
        <v>0</v>
      </c>
      <c r="N5" s="25">
        <f>SUM(D5:M5)</f>
        <v>1090055</v>
      </c>
      <c r="O5" s="30">
        <f t="shared" ref="O5:O24" si="1">(N5/O$26)</f>
        <v>386.54432624113474</v>
      </c>
      <c r="P5" s="6"/>
    </row>
    <row r="6" spans="1:133">
      <c r="A6" s="12"/>
      <c r="B6" s="42">
        <v>511</v>
      </c>
      <c r="C6" s="19" t="s">
        <v>19</v>
      </c>
      <c r="D6" s="43">
        <v>15986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15986</v>
      </c>
      <c r="O6" s="44">
        <f t="shared" si="1"/>
        <v>5.6687943262411347</v>
      </c>
      <c r="P6" s="9"/>
    </row>
    <row r="7" spans="1:133">
      <c r="A7" s="12"/>
      <c r="B7" s="42">
        <v>513</v>
      </c>
      <c r="C7" s="19" t="s">
        <v>20</v>
      </c>
      <c r="D7" s="43">
        <v>186335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186335</v>
      </c>
      <c r="O7" s="44">
        <f t="shared" si="1"/>
        <v>66.076241134751768</v>
      </c>
      <c r="P7" s="9"/>
    </row>
    <row r="8" spans="1:133">
      <c r="A8" s="12"/>
      <c r="B8" s="42">
        <v>514</v>
      </c>
      <c r="C8" s="19" t="s">
        <v>21</v>
      </c>
      <c r="D8" s="43">
        <v>47995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47995</v>
      </c>
      <c r="O8" s="44">
        <f t="shared" si="1"/>
        <v>17.019503546099291</v>
      </c>
      <c r="P8" s="9"/>
    </row>
    <row r="9" spans="1:133">
      <c r="A9" s="12"/>
      <c r="B9" s="42">
        <v>515</v>
      </c>
      <c r="C9" s="19" t="s">
        <v>22</v>
      </c>
      <c r="D9" s="43">
        <v>7269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7269</v>
      </c>
      <c r="O9" s="44">
        <f t="shared" si="1"/>
        <v>2.5776595744680852</v>
      </c>
      <c r="P9" s="9"/>
    </row>
    <row r="10" spans="1:133">
      <c r="A10" s="12"/>
      <c r="B10" s="42">
        <v>516</v>
      </c>
      <c r="C10" s="19" t="s">
        <v>37</v>
      </c>
      <c r="D10" s="43">
        <v>1200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1200</v>
      </c>
      <c r="O10" s="44">
        <f t="shared" si="1"/>
        <v>0.42553191489361702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697151</v>
      </c>
      <c r="L11" s="43">
        <v>0</v>
      </c>
      <c r="M11" s="43">
        <v>0</v>
      </c>
      <c r="N11" s="43">
        <f t="shared" si="2"/>
        <v>697151</v>
      </c>
      <c r="O11" s="44">
        <f t="shared" si="1"/>
        <v>247.21666666666667</v>
      </c>
      <c r="P11" s="9"/>
    </row>
    <row r="12" spans="1:133">
      <c r="A12" s="12"/>
      <c r="B12" s="42">
        <v>519</v>
      </c>
      <c r="C12" s="19" t="s">
        <v>51</v>
      </c>
      <c r="D12" s="43">
        <v>134119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134119</v>
      </c>
      <c r="O12" s="44">
        <f t="shared" si="1"/>
        <v>47.559929078014186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2353223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2353223</v>
      </c>
      <c r="O13" s="41">
        <f t="shared" si="1"/>
        <v>834.47624113475172</v>
      </c>
      <c r="P13" s="10"/>
    </row>
    <row r="14" spans="1:133">
      <c r="A14" s="12"/>
      <c r="B14" s="42">
        <v>521</v>
      </c>
      <c r="C14" s="19" t="s">
        <v>26</v>
      </c>
      <c r="D14" s="43">
        <v>1484323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1484323</v>
      </c>
      <c r="O14" s="44">
        <f t="shared" si="1"/>
        <v>526.35567375886524</v>
      </c>
      <c r="P14" s="9"/>
    </row>
    <row r="15" spans="1:133">
      <c r="A15" s="12"/>
      <c r="B15" s="42">
        <v>522</v>
      </c>
      <c r="C15" s="19" t="s">
        <v>27</v>
      </c>
      <c r="D15" s="43">
        <v>720168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720168</v>
      </c>
      <c r="O15" s="44">
        <f t="shared" si="1"/>
        <v>255.37872340425531</v>
      </c>
      <c r="P15" s="9"/>
    </row>
    <row r="16" spans="1:133">
      <c r="A16" s="12"/>
      <c r="B16" s="42">
        <v>524</v>
      </c>
      <c r="C16" s="19" t="s">
        <v>28</v>
      </c>
      <c r="D16" s="43">
        <v>148732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148732</v>
      </c>
      <c r="O16" s="44">
        <f t="shared" si="1"/>
        <v>52.741843971631205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1021545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375093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1396638</v>
      </c>
      <c r="O17" s="41">
        <f t="shared" si="1"/>
        <v>495.26170212765959</v>
      </c>
      <c r="P17" s="10"/>
    </row>
    <row r="18" spans="1:119">
      <c r="A18" s="12"/>
      <c r="B18" s="42">
        <v>541</v>
      </c>
      <c r="C18" s="19" t="s">
        <v>52</v>
      </c>
      <c r="D18" s="43">
        <v>1021545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1021545</v>
      </c>
      <c r="O18" s="44">
        <f t="shared" si="1"/>
        <v>362.25</v>
      </c>
      <c r="P18" s="9"/>
    </row>
    <row r="19" spans="1:119">
      <c r="A19" s="12"/>
      <c r="B19" s="42">
        <v>545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375093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375093</v>
      </c>
      <c r="O19" s="44">
        <f t="shared" si="1"/>
        <v>133.01170212765956</v>
      </c>
      <c r="P19" s="9"/>
    </row>
    <row r="20" spans="1:119" ht="15.75">
      <c r="A20" s="26" t="s">
        <v>63</v>
      </c>
      <c r="B20" s="27"/>
      <c r="C20" s="28"/>
      <c r="D20" s="29">
        <f t="shared" ref="D20:M20" si="6">SUM(D21:D21)</f>
        <v>3785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3785</v>
      </c>
      <c r="O20" s="41">
        <f t="shared" si="1"/>
        <v>1.3421985815602837</v>
      </c>
      <c r="P20" s="10"/>
    </row>
    <row r="21" spans="1:119">
      <c r="A21" s="90"/>
      <c r="B21" s="91">
        <v>552</v>
      </c>
      <c r="C21" s="92" t="s">
        <v>64</v>
      </c>
      <c r="D21" s="43">
        <v>3785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3785</v>
      </c>
      <c r="O21" s="44">
        <f t="shared" si="1"/>
        <v>1.3421985815602837</v>
      </c>
      <c r="P21" s="9"/>
    </row>
    <row r="22" spans="1:119" ht="15.75">
      <c r="A22" s="26" t="s">
        <v>32</v>
      </c>
      <c r="B22" s="27"/>
      <c r="C22" s="28"/>
      <c r="D22" s="29">
        <f t="shared" ref="D22:M22" si="7">SUM(D23:D23)</f>
        <v>36971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36971</v>
      </c>
      <c r="O22" s="41">
        <f t="shared" si="1"/>
        <v>13.110283687943262</v>
      </c>
      <c r="P22" s="9"/>
    </row>
    <row r="23" spans="1:119" ht="15.75" thickBot="1">
      <c r="A23" s="12"/>
      <c r="B23" s="42">
        <v>572</v>
      </c>
      <c r="C23" s="19" t="s">
        <v>53</v>
      </c>
      <c r="D23" s="43">
        <v>36971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36971</v>
      </c>
      <c r="O23" s="44">
        <f t="shared" si="1"/>
        <v>13.110283687943262</v>
      </c>
      <c r="P23" s="9"/>
    </row>
    <row r="24" spans="1:119" ht="16.5" thickBot="1">
      <c r="A24" s="13" t="s">
        <v>10</v>
      </c>
      <c r="B24" s="21"/>
      <c r="C24" s="20"/>
      <c r="D24" s="14">
        <f>SUM(D5,D13,D17,D20,D22)</f>
        <v>3808428</v>
      </c>
      <c r="E24" s="14">
        <f t="shared" ref="E24:M24" si="8">SUM(E5,E13,E17,E20,E22)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375093</v>
      </c>
      <c r="J24" s="14">
        <f t="shared" si="8"/>
        <v>0</v>
      </c>
      <c r="K24" s="14">
        <f t="shared" si="8"/>
        <v>697151</v>
      </c>
      <c r="L24" s="14">
        <f t="shared" si="8"/>
        <v>0</v>
      </c>
      <c r="M24" s="14">
        <f t="shared" si="8"/>
        <v>0</v>
      </c>
      <c r="N24" s="14">
        <f t="shared" si="4"/>
        <v>4880672</v>
      </c>
      <c r="O24" s="35">
        <f t="shared" si="1"/>
        <v>1730.7347517730495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65</v>
      </c>
      <c r="M26" s="93"/>
      <c r="N26" s="93"/>
      <c r="O26" s="39">
        <v>2820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390580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408852</v>
      </c>
      <c r="L5" s="24">
        <f t="shared" si="0"/>
        <v>0</v>
      </c>
      <c r="M5" s="24">
        <f t="shared" si="0"/>
        <v>0</v>
      </c>
      <c r="N5" s="25">
        <f>SUM(D5:M5)</f>
        <v>799432</v>
      </c>
      <c r="O5" s="30">
        <f t="shared" ref="O5:O22" si="1">(N5/O$24)</f>
        <v>284.39416577730344</v>
      </c>
      <c r="P5" s="6"/>
    </row>
    <row r="6" spans="1:133">
      <c r="A6" s="12"/>
      <c r="B6" s="42">
        <v>511</v>
      </c>
      <c r="C6" s="19" t="s">
        <v>19</v>
      </c>
      <c r="D6" s="43">
        <v>15001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15001</v>
      </c>
      <c r="O6" s="44">
        <f t="shared" si="1"/>
        <v>5.3365350409107082</v>
      </c>
      <c r="P6" s="9"/>
    </row>
    <row r="7" spans="1:133">
      <c r="A7" s="12"/>
      <c r="B7" s="42">
        <v>513</v>
      </c>
      <c r="C7" s="19" t="s">
        <v>20</v>
      </c>
      <c r="D7" s="43">
        <v>163528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163528</v>
      </c>
      <c r="O7" s="44">
        <f t="shared" si="1"/>
        <v>58.174315190323725</v>
      </c>
      <c r="P7" s="9"/>
    </row>
    <row r="8" spans="1:133">
      <c r="A8" s="12"/>
      <c r="B8" s="42">
        <v>514</v>
      </c>
      <c r="C8" s="19" t="s">
        <v>21</v>
      </c>
      <c r="D8" s="43">
        <v>64030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64030</v>
      </c>
      <c r="O8" s="44">
        <f t="shared" si="1"/>
        <v>22.778370686588403</v>
      </c>
      <c r="P8" s="9"/>
    </row>
    <row r="9" spans="1:133">
      <c r="A9" s="12"/>
      <c r="B9" s="42">
        <v>515</v>
      </c>
      <c r="C9" s="19" t="s">
        <v>22</v>
      </c>
      <c r="D9" s="43">
        <v>3400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3400</v>
      </c>
      <c r="O9" s="44">
        <f t="shared" si="1"/>
        <v>1.2095339736748487</v>
      </c>
      <c r="P9" s="9"/>
    </row>
    <row r="10" spans="1:133">
      <c r="A10" s="12"/>
      <c r="B10" s="42">
        <v>516</v>
      </c>
      <c r="C10" s="19" t="s">
        <v>37</v>
      </c>
      <c r="D10" s="43">
        <v>1000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1000</v>
      </c>
      <c r="O10" s="44">
        <f t="shared" si="1"/>
        <v>0.3557452863749555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408852</v>
      </c>
      <c r="L11" s="43">
        <v>0</v>
      </c>
      <c r="M11" s="43">
        <v>0</v>
      </c>
      <c r="N11" s="43">
        <f t="shared" si="2"/>
        <v>408852</v>
      </c>
      <c r="O11" s="44">
        <f t="shared" si="1"/>
        <v>145.44717182497331</v>
      </c>
      <c r="P11" s="9"/>
    </row>
    <row r="12" spans="1:133">
      <c r="A12" s="12"/>
      <c r="B12" s="42">
        <v>519</v>
      </c>
      <c r="C12" s="19" t="s">
        <v>51</v>
      </c>
      <c r="D12" s="43">
        <v>143621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143621</v>
      </c>
      <c r="O12" s="44">
        <f t="shared" si="1"/>
        <v>51.092493774457488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2224745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2224745</v>
      </c>
      <c r="O13" s="41">
        <f t="shared" si="1"/>
        <v>791.44254713625048</v>
      </c>
      <c r="P13" s="10"/>
    </row>
    <row r="14" spans="1:133">
      <c r="A14" s="12"/>
      <c r="B14" s="42">
        <v>521</v>
      </c>
      <c r="C14" s="19" t="s">
        <v>26</v>
      </c>
      <c r="D14" s="43">
        <v>1357175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1357175</v>
      </c>
      <c r="O14" s="44">
        <f t="shared" si="1"/>
        <v>482.80860903593026</v>
      </c>
      <c r="P14" s="9"/>
    </row>
    <row r="15" spans="1:133">
      <c r="A15" s="12"/>
      <c r="B15" s="42">
        <v>522</v>
      </c>
      <c r="C15" s="19" t="s">
        <v>27</v>
      </c>
      <c r="D15" s="43">
        <v>739673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739673</v>
      </c>
      <c r="O15" s="44">
        <f t="shared" si="1"/>
        <v>263.13518320882247</v>
      </c>
      <c r="P15" s="9"/>
    </row>
    <row r="16" spans="1:133">
      <c r="A16" s="12"/>
      <c r="B16" s="42">
        <v>524</v>
      </c>
      <c r="C16" s="19" t="s">
        <v>28</v>
      </c>
      <c r="D16" s="43">
        <v>127897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127897</v>
      </c>
      <c r="O16" s="44">
        <f t="shared" si="1"/>
        <v>45.49875489149769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567541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347245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914786</v>
      </c>
      <c r="O17" s="41">
        <f t="shared" si="1"/>
        <v>325.43080754180005</v>
      </c>
      <c r="P17" s="10"/>
    </row>
    <row r="18" spans="1:119">
      <c r="A18" s="12"/>
      <c r="B18" s="42">
        <v>541</v>
      </c>
      <c r="C18" s="19" t="s">
        <v>52</v>
      </c>
      <c r="D18" s="43">
        <v>567541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567541</v>
      </c>
      <c r="O18" s="44">
        <f t="shared" si="1"/>
        <v>201.90003557452863</v>
      </c>
      <c r="P18" s="9"/>
    </row>
    <row r="19" spans="1:119">
      <c r="A19" s="12"/>
      <c r="B19" s="42">
        <v>545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347245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347245</v>
      </c>
      <c r="O19" s="44">
        <f t="shared" si="1"/>
        <v>123.53077196727143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56015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56015</v>
      </c>
      <c r="O20" s="41">
        <f t="shared" si="1"/>
        <v>19.927072216293134</v>
      </c>
      <c r="P20" s="9"/>
    </row>
    <row r="21" spans="1:119" ht="15.75" thickBot="1">
      <c r="A21" s="12"/>
      <c r="B21" s="42">
        <v>572</v>
      </c>
      <c r="C21" s="19" t="s">
        <v>53</v>
      </c>
      <c r="D21" s="43">
        <v>56015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56015</v>
      </c>
      <c r="O21" s="44">
        <f t="shared" si="1"/>
        <v>19.927072216293134</v>
      </c>
      <c r="P21" s="9"/>
    </row>
    <row r="22" spans="1:119" ht="16.5" thickBot="1">
      <c r="A22" s="13" t="s">
        <v>10</v>
      </c>
      <c r="B22" s="21"/>
      <c r="C22" s="20"/>
      <c r="D22" s="14">
        <f>SUM(D5,D13,D17,D20)</f>
        <v>3238881</v>
      </c>
      <c r="E22" s="14">
        <f t="shared" ref="E22:M22" si="7">SUM(E5,E13,E17,E20)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347245</v>
      </c>
      <c r="J22" s="14">
        <f t="shared" si="7"/>
        <v>0</v>
      </c>
      <c r="K22" s="14">
        <f t="shared" si="7"/>
        <v>408852</v>
      </c>
      <c r="L22" s="14">
        <f t="shared" si="7"/>
        <v>0</v>
      </c>
      <c r="M22" s="14">
        <f t="shared" si="7"/>
        <v>0</v>
      </c>
      <c r="N22" s="14">
        <f t="shared" si="4"/>
        <v>3994978</v>
      </c>
      <c r="O22" s="35">
        <f t="shared" si="1"/>
        <v>1421.1945926716471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61</v>
      </c>
      <c r="M24" s="93"/>
      <c r="N24" s="93"/>
      <c r="O24" s="39">
        <v>2811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535625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408925</v>
      </c>
      <c r="L5" s="24">
        <f t="shared" si="0"/>
        <v>0</v>
      </c>
      <c r="M5" s="24">
        <f t="shared" si="0"/>
        <v>0</v>
      </c>
      <c r="N5" s="25">
        <f t="shared" ref="N5:N21" si="1">SUM(D5:M5)</f>
        <v>944550</v>
      </c>
      <c r="O5" s="30">
        <f t="shared" ref="O5:O21" si="2">(N5/O$23)</f>
        <v>338.91280947255115</v>
      </c>
      <c r="P5" s="6"/>
    </row>
    <row r="6" spans="1:133">
      <c r="A6" s="12"/>
      <c r="B6" s="42">
        <v>511</v>
      </c>
      <c r="C6" s="19" t="s">
        <v>19</v>
      </c>
      <c r="D6" s="43">
        <v>11065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11065</v>
      </c>
      <c r="O6" s="44">
        <f t="shared" si="2"/>
        <v>3.9702188733405097</v>
      </c>
      <c r="P6" s="9"/>
    </row>
    <row r="7" spans="1:133">
      <c r="A7" s="12"/>
      <c r="B7" s="42">
        <v>513</v>
      </c>
      <c r="C7" s="19" t="s">
        <v>20</v>
      </c>
      <c r="D7" s="43">
        <v>193224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193224</v>
      </c>
      <c r="O7" s="44">
        <f t="shared" si="2"/>
        <v>69.33046286329386</v>
      </c>
      <c r="P7" s="9"/>
    </row>
    <row r="8" spans="1:133">
      <c r="A8" s="12"/>
      <c r="B8" s="42">
        <v>514</v>
      </c>
      <c r="C8" s="19" t="s">
        <v>21</v>
      </c>
      <c r="D8" s="43">
        <v>30653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30653</v>
      </c>
      <c r="O8" s="44">
        <f t="shared" si="2"/>
        <v>10.998564764980266</v>
      </c>
      <c r="P8" s="9"/>
    </row>
    <row r="9" spans="1:133">
      <c r="A9" s="12"/>
      <c r="B9" s="42">
        <v>515</v>
      </c>
      <c r="C9" s="19" t="s">
        <v>22</v>
      </c>
      <c r="D9" s="43">
        <v>438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438</v>
      </c>
      <c r="O9" s="44">
        <f t="shared" si="2"/>
        <v>0.15715823466092574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408925</v>
      </c>
      <c r="L10" s="43">
        <v>0</v>
      </c>
      <c r="M10" s="43">
        <v>0</v>
      </c>
      <c r="N10" s="43">
        <f t="shared" si="1"/>
        <v>408925</v>
      </c>
      <c r="O10" s="44">
        <f t="shared" si="2"/>
        <v>146.72587011123071</v>
      </c>
      <c r="P10" s="9"/>
    </row>
    <row r="11" spans="1:133">
      <c r="A11" s="12"/>
      <c r="B11" s="42">
        <v>519</v>
      </c>
      <c r="C11" s="19" t="s">
        <v>51</v>
      </c>
      <c r="D11" s="43">
        <v>300245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300245</v>
      </c>
      <c r="O11" s="44">
        <f t="shared" si="2"/>
        <v>107.73053462504485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2109831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2109831</v>
      </c>
      <c r="O12" s="41">
        <f t="shared" si="2"/>
        <v>757.02583423035526</v>
      </c>
      <c r="P12" s="10"/>
    </row>
    <row r="13" spans="1:133">
      <c r="A13" s="12"/>
      <c r="B13" s="42">
        <v>521</v>
      </c>
      <c r="C13" s="19" t="s">
        <v>26</v>
      </c>
      <c r="D13" s="43">
        <v>1325599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1325599</v>
      </c>
      <c r="O13" s="44">
        <f t="shared" si="2"/>
        <v>475.63652673125222</v>
      </c>
      <c r="P13" s="9"/>
    </row>
    <row r="14" spans="1:133">
      <c r="A14" s="12"/>
      <c r="B14" s="42">
        <v>522</v>
      </c>
      <c r="C14" s="19" t="s">
        <v>27</v>
      </c>
      <c r="D14" s="43">
        <v>663612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663612</v>
      </c>
      <c r="O14" s="44">
        <f t="shared" si="2"/>
        <v>238.10979547900968</v>
      </c>
      <c r="P14" s="9"/>
    </row>
    <row r="15" spans="1:133">
      <c r="A15" s="12"/>
      <c r="B15" s="42">
        <v>524</v>
      </c>
      <c r="C15" s="19" t="s">
        <v>28</v>
      </c>
      <c r="D15" s="43">
        <v>120620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120620</v>
      </c>
      <c r="O15" s="44">
        <f t="shared" si="2"/>
        <v>43.279512020093293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536539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356570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893109</v>
      </c>
      <c r="O16" s="41">
        <f t="shared" si="2"/>
        <v>320.45532831001077</v>
      </c>
      <c r="P16" s="10"/>
    </row>
    <row r="17" spans="1:119">
      <c r="A17" s="12"/>
      <c r="B17" s="42">
        <v>541</v>
      </c>
      <c r="C17" s="19" t="s">
        <v>52</v>
      </c>
      <c r="D17" s="43">
        <v>536539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536539</v>
      </c>
      <c r="O17" s="44">
        <f t="shared" si="2"/>
        <v>192.51489056332974</v>
      </c>
      <c r="P17" s="9"/>
    </row>
    <row r="18" spans="1:119">
      <c r="A18" s="12"/>
      <c r="B18" s="42">
        <v>545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356570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356570</v>
      </c>
      <c r="O18" s="44">
        <f t="shared" si="2"/>
        <v>127.94043774668101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39084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39084</v>
      </c>
      <c r="O19" s="41">
        <f t="shared" si="2"/>
        <v>14.02368137782562</v>
      </c>
      <c r="P19" s="9"/>
    </row>
    <row r="20" spans="1:119" ht="15.75" thickBot="1">
      <c r="A20" s="12"/>
      <c r="B20" s="42">
        <v>572</v>
      </c>
      <c r="C20" s="19" t="s">
        <v>53</v>
      </c>
      <c r="D20" s="43">
        <v>39084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39084</v>
      </c>
      <c r="O20" s="44">
        <f t="shared" si="2"/>
        <v>14.02368137782562</v>
      </c>
      <c r="P20" s="9"/>
    </row>
    <row r="21" spans="1:119" ht="16.5" thickBot="1">
      <c r="A21" s="13" t="s">
        <v>10</v>
      </c>
      <c r="B21" s="21"/>
      <c r="C21" s="20"/>
      <c r="D21" s="14">
        <f>SUM(D5,D12,D16,D19)</f>
        <v>3221079</v>
      </c>
      <c r="E21" s="14">
        <f t="shared" ref="E21:M21" si="6">SUM(E5,E12,E16,E19)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356570</v>
      </c>
      <c r="J21" s="14">
        <f t="shared" si="6"/>
        <v>0</v>
      </c>
      <c r="K21" s="14">
        <f t="shared" si="6"/>
        <v>408925</v>
      </c>
      <c r="L21" s="14">
        <f t="shared" si="6"/>
        <v>0</v>
      </c>
      <c r="M21" s="14">
        <f t="shared" si="6"/>
        <v>0</v>
      </c>
      <c r="N21" s="14">
        <f t="shared" si="1"/>
        <v>3986574</v>
      </c>
      <c r="O21" s="35">
        <f t="shared" si="2"/>
        <v>1430.4176533907428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59</v>
      </c>
      <c r="M23" s="93"/>
      <c r="N23" s="93"/>
      <c r="O23" s="39">
        <v>2787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2024-07-16T21:36:49Z</cp:lastPrinted>
  <dcterms:created xsi:type="dcterms:W3CDTF">2000-08-31T21:26:31Z</dcterms:created>
  <dcterms:modified xsi:type="dcterms:W3CDTF">2024-07-18T17:30:27Z</dcterms:modified>
</cp:coreProperties>
</file>