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27" documentId="11_AB71CC22EE497BD6CD2DE98D2280B04B42FAA3CF" xr6:coauthVersionLast="47" xr6:coauthVersionMax="47" xr10:uidLastSave="{E1882FC3-50B4-4DED-AEF1-2D1B4A969A24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'2008'!$A$1:$O$56</definedName>
    <definedName name="_xlnm.Print_Area" localSheetId="14">'2009'!$A$1:$O$59</definedName>
    <definedName name="_xlnm.Print_Area" localSheetId="13">'2010'!$A$1:$O$58</definedName>
    <definedName name="_xlnm.Print_Area" localSheetId="12">'2011'!$A$1:$O$57</definedName>
    <definedName name="_xlnm.Print_Area" localSheetId="11">'2012'!$A$1:$O$54</definedName>
    <definedName name="_xlnm.Print_Area" localSheetId="10">'2013'!$A$1:$O$52</definedName>
    <definedName name="_xlnm.Print_Area" localSheetId="9">'2014'!$A$1:$O$58</definedName>
    <definedName name="_xlnm.Print_Area" localSheetId="8">'2015'!$A$1:$O$58</definedName>
    <definedName name="_xlnm.Print_Area" localSheetId="7">'2016'!$A$1:$O$54</definedName>
    <definedName name="_xlnm.Print_Area" localSheetId="6">'2017'!$A$1:$O$56</definedName>
    <definedName name="_xlnm.Print_Area" localSheetId="5">'2018'!$A$1:$O$55</definedName>
    <definedName name="_xlnm.Print_Area" localSheetId="4">'2019'!$A$1:$O$68</definedName>
    <definedName name="_xlnm.Print_Area" localSheetId="3">'2020'!$A$1:$O$65</definedName>
    <definedName name="_xlnm.Print_Area" localSheetId="2">'2021'!$A$1:$P$64</definedName>
    <definedName name="_xlnm.Print_Area" localSheetId="1">'2022'!$A$1:$P$67</definedName>
    <definedName name="_xlnm.Print_Area" localSheetId="0">'2023'!$A$1:$P$68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3" i="48" l="1"/>
  <c r="P63" i="48" s="1"/>
  <c r="N62" i="48"/>
  <c r="M62" i="48"/>
  <c r="L62" i="48"/>
  <c r="K62" i="48"/>
  <c r="J62" i="48"/>
  <c r="I62" i="48"/>
  <c r="H62" i="48"/>
  <c r="G62" i="48"/>
  <c r="F62" i="48"/>
  <c r="E62" i="48"/>
  <c r="D62" i="48"/>
  <c r="O61" i="48"/>
  <c r="P61" i="48" s="1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N54" i="48"/>
  <c r="M54" i="48"/>
  <c r="L54" i="48"/>
  <c r="K54" i="48"/>
  <c r="J54" i="48"/>
  <c r="I54" i="48"/>
  <c r="H54" i="48"/>
  <c r="G54" i="48"/>
  <c r="F54" i="48"/>
  <c r="E54" i="48"/>
  <c r="D54" i="48"/>
  <c r="O53" i="48"/>
  <c r="P53" i="48" s="1"/>
  <c r="O52" i="48"/>
  <c r="P52" i="48" s="1"/>
  <c r="O51" i="48"/>
  <c r="P51" i="48" s="1"/>
  <c r="O50" i="48"/>
  <c r="P50" i="48" s="1"/>
  <c r="N49" i="48"/>
  <c r="M49" i="48"/>
  <c r="L49" i="48"/>
  <c r="K49" i="48"/>
  <c r="J49" i="48"/>
  <c r="I49" i="48"/>
  <c r="H49" i="48"/>
  <c r="G49" i="48"/>
  <c r="F49" i="48"/>
  <c r="E49" i="48"/>
  <c r="D49" i="48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N40" i="48"/>
  <c r="M40" i="48"/>
  <c r="L40" i="48"/>
  <c r="K40" i="48"/>
  <c r="J40" i="48"/>
  <c r="I40" i="48"/>
  <c r="H40" i="48"/>
  <c r="G40" i="48"/>
  <c r="F40" i="48"/>
  <c r="E40" i="48"/>
  <c r="D40" i="48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62" i="47"/>
  <c r="P62" i="47" s="1"/>
  <c r="N61" i="47"/>
  <c r="M61" i="47"/>
  <c r="L61" i="47"/>
  <c r="K61" i="47"/>
  <c r="J61" i="47"/>
  <c r="I61" i="47"/>
  <c r="H61" i="47"/>
  <c r="G61" i="47"/>
  <c r="F61" i="47"/>
  <c r="E61" i="47"/>
  <c r="D61" i="47"/>
  <c r="O60" i="47"/>
  <c r="P60" i="47" s="1"/>
  <c r="O59" i="47"/>
  <c r="P59" i="47" s="1"/>
  <c r="O58" i="47"/>
  <c r="P58" i="47" s="1"/>
  <c r="O57" i="47"/>
  <c r="P57" i="47" s="1"/>
  <c r="O56" i="47"/>
  <c r="P56" i="47" s="1"/>
  <c r="O55" i="47"/>
  <c r="P55" i="47" s="1"/>
  <c r="N54" i="47"/>
  <c r="M54" i="47"/>
  <c r="L54" i="47"/>
  <c r="K54" i="47"/>
  <c r="J54" i="47"/>
  <c r="I54" i="47"/>
  <c r="H54" i="47"/>
  <c r="G54" i="47"/>
  <c r="F54" i="47"/>
  <c r="E54" i="47"/>
  <c r="D54" i="47"/>
  <c r="O53" i="47"/>
  <c r="P53" i="47" s="1"/>
  <c r="O52" i="47"/>
  <c r="P52" i="47" s="1"/>
  <c r="O51" i="47"/>
  <c r="P51" i="47" s="1"/>
  <c r="O50" i="47"/>
  <c r="P50" i="47" s="1"/>
  <c r="N49" i="47"/>
  <c r="M49" i="47"/>
  <c r="L49" i="47"/>
  <c r="K49" i="47"/>
  <c r="J49" i="47"/>
  <c r="I49" i="47"/>
  <c r="H49" i="47"/>
  <c r="G49" i="47"/>
  <c r="F49" i="47"/>
  <c r="E49" i="47"/>
  <c r="D49" i="47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N38" i="47"/>
  <c r="M38" i="47"/>
  <c r="L38" i="47"/>
  <c r="K38" i="47"/>
  <c r="J38" i="47"/>
  <c r="I38" i="47"/>
  <c r="H38" i="47"/>
  <c r="G38" i="47"/>
  <c r="F38" i="47"/>
  <c r="E38" i="47"/>
  <c r="D38" i="47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 s="1"/>
  <c r="O15" i="47"/>
  <c r="P15" i="47" s="1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40" i="48" l="1"/>
  <c r="P40" i="48" s="1"/>
  <c r="H64" i="48"/>
  <c r="I64" i="48"/>
  <c r="M64" i="48"/>
  <c r="N64" i="48"/>
  <c r="O62" i="48"/>
  <c r="P62" i="48" s="1"/>
  <c r="O54" i="48"/>
  <c r="P54" i="48" s="1"/>
  <c r="G64" i="48"/>
  <c r="O29" i="48"/>
  <c r="P29" i="48" s="1"/>
  <c r="O17" i="48"/>
  <c r="P17" i="48" s="1"/>
  <c r="E64" i="48"/>
  <c r="J64" i="48"/>
  <c r="K64" i="48"/>
  <c r="L64" i="48"/>
  <c r="O49" i="48"/>
  <c r="P49" i="48" s="1"/>
  <c r="D64" i="48"/>
  <c r="O5" i="48"/>
  <c r="P5" i="48" s="1"/>
  <c r="F64" i="48"/>
  <c r="O61" i="47"/>
  <c r="P61" i="47" s="1"/>
  <c r="O54" i="47"/>
  <c r="P54" i="47" s="1"/>
  <c r="O49" i="47"/>
  <c r="P49" i="47" s="1"/>
  <c r="O38" i="47"/>
  <c r="P38" i="47" s="1"/>
  <c r="O28" i="47"/>
  <c r="P28" i="47" s="1"/>
  <c r="G63" i="47"/>
  <c r="M63" i="47"/>
  <c r="H63" i="47"/>
  <c r="J63" i="47"/>
  <c r="L63" i="47"/>
  <c r="N63" i="47"/>
  <c r="K63" i="47"/>
  <c r="D63" i="47"/>
  <c r="I63" i="47"/>
  <c r="O17" i="47"/>
  <c r="P17" i="47" s="1"/>
  <c r="O5" i="47"/>
  <c r="P5" i="47" s="1"/>
  <c r="E63" i="47"/>
  <c r="F63" i="47"/>
  <c r="O59" i="46"/>
  <c r="P59" i="46" s="1"/>
  <c r="O58" i="46"/>
  <c r="P58" i="46" s="1"/>
  <c r="O57" i="46"/>
  <c r="P57" i="46" s="1"/>
  <c r="O56" i="46"/>
  <c r="P56" i="46" s="1"/>
  <c r="O55" i="46"/>
  <c r="P55" i="46" s="1"/>
  <c r="O54" i="46"/>
  <c r="P54" i="46" s="1"/>
  <c r="O53" i="46"/>
  <c r="P53" i="46" s="1"/>
  <c r="N52" i="46"/>
  <c r="M52" i="46"/>
  <c r="L52" i="46"/>
  <c r="K52" i="46"/>
  <c r="J52" i="46"/>
  <c r="I52" i="46"/>
  <c r="H52" i="46"/>
  <c r="G52" i="46"/>
  <c r="F52" i="46"/>
  <c r="E52" i="46"/>
  <c r="D52" i="46"/>
  <c r="O51" i="46"/>
  <c r="P51" i="46"/>
  <c r="O50" i="46"/>
  <c r="P50" i="46" s="1"/>
  <c r="O49" i="46"/>
  <c r="P49" i="46" s="1"/>
  <c r="O48" i="46"/>
  <c r="P48" i="46" s="1"/>
  <c r="O47" i="46"/>
  <c r="P47" i="46" s="1"/>
  <c r="N46" i="46"/>
  <c r="M46" i="46"/>
  <c r="L46" i="46"/>
  <c r="K46" i="46"/>
  <c r="J46" i="46"/>
  <c r="I46" i="46"/>
  <c r="H46" i="46"/>
  <c r="G46" i="46"/>
  <c r="F46" i="46"/>
  <c r="E46" i="46"/>
  <c r="D46" i="46"/>
  <c r="O45" i="46"/>
  <c r="P45" i="46" s="1"/>
  <c r="O44" i="46"/>
  <c r="P44" i="46" s="1"/>
  <c r="O43" i="46"/>
  <c r="P43" i="46" s="1"/>
  <c r="O42" i="46"/>
  <c r="P42" i="46" s="1"/>
  <c r="O41" i="46"/>
  <c r="P41" i="46" s="1"/>
  <c r="O40" i="46"/>
  <c r="P40" i="46" s="1"/>
  <c r="O39" i="46"/>
  <c r="P39" i="46" s="1"/>
  <c r="O38" i="46"/>
  <c r="P38" i="46" s="1"/>
  <c r="O37" i="46"/>
  <c r="P37" i="46" s="1"/>
  <c r="O36" i="46"/>
  <c r="P36" i="46" s="1"/>
  <c r="O35" i="46"/>
  <c r="P35" i="46" s="1"/>
  <c r="N34" i="46"/>
  <c r="M34" i="46"/>
  <c r="L34" i="46"/>
  <c r="K34" i="46"/>
  <c r="J34" i="46"/>
  <c r="I34" i="46"/>
  <c r="H34" i="46"/>
  <c r="G34" i="46"/>
  <c r="F34" i="46"/>
  <c r="E34" i="46"/>
  <c r="D34" i="46"/>
  <c r="O33" i="46"/>
  <c r="P33" i="46"/>
  <c r="O32" i="46"/>
  <c r="P32" i="46" s="1"/>
  <c r="O31" i="46"/>
  <c r="P31" i="46" s="1"/>
  <c r="O30" i="46"/>
  <c r="P30" i="46" s="1"/>
  <c r="O29" i="46"/>
  <c r="P29" i="46"/>
  <c r="O28" i="46"/>
  <c r="P28" i="46" s="1"/>
  <c r="O27" i="46"/>
  <c r="P27" i="46"/>
  <c r="O26" i="46"/>
  <c r="P26" i="46" s="1"/>
  <c r="N25" i="46"/>
  <c r="M25" i="46"/>
  <c r="L25" i="46"/>
  <c r="K25" i="46"/>
  <c r="J25" i="46"/>
  <c r="I25" i="46"/>
  <c r="H25" i="46"/>
  <c r="G25" i="46"/>
  <c r="F25" i="46"/>
  <c r="E25" i="46"/>
  <c r="O25" i="46" s="1"/>
  <c r="P25" i="46" s="1"/>
  <c r="D25" i="46"/>
  <c r="O24" i="46"/>
  <c r="P24" i="46" s="1"/>
  <c r="O23" i="46"/>
  <c r="P23" i="46" s="1"/>
  <c r="O22" i="46"/>
  <c r="P22" i="46" s="1"/>
  <c r="O21" i="46"/>
  <c r="P21" i="46" s="1"/>
  <c r="O20" i="46"/>
  <c r="P20" i="46" s="1"/>
  <c r="O19" i="46"/>
  <c r="P19" i="46" s="1"/>
  <c r="O18" i="46"/>
  <c r="P18" i="46" s="1"/>
  <c r="O17" i="46"/>
  <c r="P17" i="46" s="1"/>
  <c r="N16" i="46"/>
  <c r="M16" i="46"/>
  <c r="L16" i="46"/>
  <c r="K16" i="46"/>
  <c r="J16" i="46"/>
  <c r="I16" i="46"/>
  <c r="H16" i="46"/>
  <c r="G16" i="46"/>
  <c r="F16" i="46"/>
  <c r="O16" i="46" s="1"/>
  <c r="P16" i="46" s="1"/>
  <c r="E16" i="46"/>
  <c r="D16" i="46"/>
  <c r="O15" i="46"/>
  <c r="P15" i="46" s="1"/>
  <c r="O14" i="46"/>
  <c r="P14" i="46" s="1"/>
  <c r="O13" i="46"/>
  <c r="P13" i="46" s="1"/>
  <c r="O12" i="46"/>
  <c r="P12" i="46"/>
  <c r="O11" i="46"/>
  <c r="P11" i="46" s="1"/>
  <c r="O10" i="46"/>
  <c r="P10" i="46" s="1"/>
  <c r="O9" i="46"/>
  <c r="P9" i="46"/>
  <c r="O8" i="46"/>
  <c r="P8" i="46" s="1"/>
  <c r="O7" i="46"/>
  <c r="P7" i="46" s="1"/>
  <c r="O6" i="46"/>
  <c r="P6" i="46"/>
  <c r="N5" i="46"/>
  <c r="M5" i="46"/>
  <c r="L5" i="46"/>
  <c r="K5" i="46"/>
  <c r="O5" i="46" s="1"/>
  <c r="P5" i="46" s="1"/>
  <c r="J5" i="46"/>
  <c r="I5" i="46"/>
  <c r="H5" i="46"/>
  <c r="G5" i="46"/>
  <c r="F5" i="46"/>
  <c r="E5" i="46"/>
  <c r="D5" i="46"/>
  <c r="N60" i="45"/>
  <c r="O60" i="45" s="1"/>
  <c r="M59" i="45"/>
  <c r="L59" i="45"/>
  <c r="K59" i="45"/>
  <c r="J59" i="45"/>
  <c r="I59" i="45"/>
  <c r="H59" i="45"/>
  <c r="G59" i="45"/>
  <c r="F59" i="45"/>
  <c r="E59" i="45"/>
  <c r="D59" i="45"/>
  <c r="N59" i="45" s="1"/>
  <c r="O59" i="45" s="1"/>
  <c r="N58" i="45"/>
  <c r="O58" i="45" s="1"/>
  <c r="N57" i="45"/>
  <c r="O57" i="45" s="1"/>
  <c r="N56" i="45"/>
  <c r="O56" i="45" s="1"/>
  <c r="N55" i="45"/>
  <c r="O55" i="45" s="1"/>
  <c r="N54" i="45"/>
  <c r="O54" i="45" s="1"/>
  <c r="N53" i="45"/>
  <c r="O53" i="45" s="1"/>
  <c r="M52" i="45"/>
  <c r="L52" i="45"/>
  <c r="K52" i="45"/>
  <c r="J52" i="45"/>
  <c r="I52" i="45"/>
  <c r="I61" i="45" s="1"/>
  <c r="H52" i="45"/>
  <c r="H61" i="45" s="1"/>
  <c r="G52" i="45"/>
  <c r="G61" i="45" s="1"/>
  <c r="F52" i="45"/>
  <c r="F61" i="45" s="1"/>
  <c r="E52" i="45"/>
  <c r="D52" i="45"/>
  <c r="D61" i="45" s="1"/>
  <c r="N51" i="45"/>
  <c r="O51" i="45" s="1"/>
  <c r="N50" i="45"/>
  <c r="O50" i="45" s="1"/>
  <c r="N49" i="45"/>
  <c r="O49" i="45" s="1"/>
  <c r="N48" i="45"/>
  <c r="O48" i="45" s="1"/>
  <c r="M47" i="45"/>
  <c r="L47" i="45"/>
  <c r="K47" i="45"/>
  <c r="J47" i="45"/>
  <c r="I47" i="45"/>
  <c r="H47" i="45"/>
  <c r="G47" i="45"/>
  <c r="F47" i="45"/>
  <c r="E47" i="45"/>
  <c r="D47" i="45"/>
  <c r="N46" i="45"/>
  <c r="O46" i="45" s="1"/>
  <c r="N45" i="45"/>
  <c r="O45" i="45" s="1"/>
  <c r="N44" i="45"/>
  <c r="O44" i="45" s="1"/>
  <c r="N43" i="45"/>
  <c r="O43" i="45" s="1"/>
  <c r="N42" i="45"/>
  <c r="O42" i="45" s="1"/>
  <c r="N41" i="45"/>
  <c r="O41" i="45" s="1"/>
  <c r="N40" i="45"/>
  <c r="O40" i="45" s="1"/>
  <c r="N39" i="45"/>
  <c r="O39" i="45"/>
  <c r="N38" i="45"/>
  <c r="O38" i="45" s="1"/>
  <c r="N37" i="45"/>
  <c r="O37" i="45" s="1"/>
  <c r="N36" i="45"/>
  <c r="O36" i="45" s="1"/>
  <c r="M35" i="45"/>
  <c r="L35" i="45"/>
  <c r="K35" i="45"/>
  <c r="J35" i="45"/>
  <c r="I35" i="45"/>
  <c r="H35" i="45"/>
  <c r="G35" i="45"/>
  <c r="F35" i="45"/>
  <c r="E35" i="45"/>
  <c r="D35" i="45"/>
  <c r="N34" i="45"/>
  <c r="O34" i="45" s="1"/>
  <c r="N33" i="45"/>
  <c r="O33" i="45" s="1"/>
  <c r="N32" i="45"/>
  <c r="O32" i="45" s="1"/>
  <c r="N31" i="45"/>
  <c r="O31" i="45" s="1"/>
  <c r="N30" i="45"/>
  <c r="O30" i="45" s="1"/>
  <c r="N29" i="45"/>
  <c r="O29" i="45" s="1"/>
  <c r="N28" i="45"/>
  <c r="O28" i="45" s="1"/>
  <c r="N27" i="45"/>
  <c r="O27" i="45" s="1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4" i="45"/>
  <c r="O24" i="45" s="1"/>
  <c r="N23" i="45"/>
  <c r="O23" i="45" s="1"/>
  <c r="N22" i="45"/>
  <c r="O22" i="45" s="1"/>
  <c r="N21" i="45"/>
  <c r="O21" i="45" s="1"/>
  <c r="N20" i="45"/>
  <c r="O20" i="45" s="1"/>
  <c r="N19" i="45"/>
  <c r="O19" i="45" s="1"/>
  <c r="N18" i="45"/>
  <c r="O18" i="45" s="1"/>
  <c r="N17" i="45"/>
  <c r="O17" i="45"/>
  <c r="M16" i="45"/>
  <c r="L16" i="45"/>
  <c r="K16" i="45"/>
  <c r="J16" i="45"/>
  <c r="I16" i="45"/>
  <c r="H16" i="45"/>
  <c r="G16" i="45"/>
  <c r="F16" i="45"/>
  <c r="E16" i="45"/>
  <c r="D16" i="45"/>
  <c r="N15" i="45"/>
  <c r="O15" i="45"/>
  <c r="N14" i="45"/>
  <c r="O14" i="45"/>
  <c r="N13" i="45"/>
  <c r="O13" i="45" s="1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63" i="44"/>
  <c r="O63" i="44" s="1"/>
  <c r="M62" i="44"/>
  <c r="L62" i="44"/>
  <c r="K62" i="44"/>
  <c r="J62" i="44"/>
  <c r="I62" i="44"/>
  <c r="H62" i="44"/>
  <c r="G62" i="44"/>
  <c r="N62" i="44" s="1"/>
  <c r="O62" i="44" s="1"/>
  <c r="F62" i="44"/>
  <c r="E62" i="44"/>
  <c r="D62" i="44"/>
  <c r="N61" i="44"/>
  <c r="O61" i="44" s="1"/>
  <c r="N60" i="44"/>
  <c r="O60" i="44" s="1"/>
  <c r="N59" i="44"/>
  <c r="O59" i="44" s="1"/>
  <c r="N58" i="44"/>
  <c r="O58" i="44" s="1"/>
  <c r="N57" i="44"/>
  <c r="O57" i="44" s="1"/>
  <c r="N56" i="44"/>
  <c r="O56" i="44" s="1"/>
  <c r="N55" i="44"/>
  <c r="O55" i="44" s="1"/>
  <c r="M54" i="44"/>
  <c r="L54" i="44"/>
  <c r="K54" i="44"/>
  <c r="J54" i="44"/>
  <c r="I54" i="44"/>
  <c r="H54" i="44"/>
  <c r="G54" i="44"/>
  <c r="F54" i="44"/>
  <c r="E54" i="44"/>
  <c r="N54" i="44" s="1"/>
  <c r="O54" i="44" s="1"/>
  <c r="D54" i="44"/>
  <c r="N53" i="44"/>
  <c r="O53" i="44" s="1"/>
  <c r="N52" i="44"/>
  <c r="O52" i="44" s="1"/>
  <c r="N51" i="44"/>
  <c r="O51" i="44" s="1"/>
  <c r="N50" i="44"/>
  <c r="O50" i="44" s="1"/>
  <c r="N49" i="44"/>
  <c r="O49" i="44" s="1"/>
  <c r="M48" i="44"/>
  <c r="L48" i="44"/>
  <c r="K48" i="44"/>
  <c r="J48" i="44"/>
  <c r="I48" i="44"/>
  <c r="H48" i="44"/>
  <c r="G48" i="44"/>
  <c r="F48" i="44"/>
  <c r="E48" i="44"/>
  <c r="D48" i="44"/>
  <c r="N48" i="44" s="1"/>
  <c r="O48" i="44" s="1"/>
  <c r="N47" i="44"/>
  <c r="O47" i="44" s="1"/>
  <c r="N46" i="44"/>
  <c r="O46" i="44" s="1"/>
  <c r="N45" i="44"/>
  <c r="O45" i="44" s="1"/>
  <c r="N44" i="44"/>
  <c r="O44" i="44" s="1"/>
  <c r="N43" i="44"/>
  <c r="O43" i="44" s="1"/>
  <c r="N42" i="44"/>
  <c r="O42" i="44" s="1"/>
  <c r="N41" i="44"/>
  <c r="O41" i="44" s="1"/>
  <c r="N40" i="44"/>
  <c r="O40" i="44" s="1"/>
  <c r="N39" i="44"/>
  <c r="O39" i="44" s="1"/>
  <c r="N38" i="44"/>
  <c r="O38" i="44" s="1"/>
  <c r="N37" i="44"/>
  <c r="O37" i="44" s="1"/>
  <c r="M36" i="44"/>
  <c r="L36" i="44"/>
  <c r="K36" i="44"/>
  <c r="J36" i="44"/>
  <c r="I36" i="44"/>
  <c r="H36" i="44"/>
  <c r="G36" i="44"/>
  <c r="F36" i="44"/>
  <c r="E36" i="44"/>
  <c r="D36" i="44"/>
  <c r="D64" i="44" s="1"/>
  <c r="N35" i="44"/>
  <c r="O35" i="44" s="1"/>
  <c r="N34" i="44"/>
  <c r="O34" i="44"/>
  <c r="N33" i="44"/>
  <c r="O33" i="44" s="1"/>
  <c r="N32" i="44"/>
  <c r="O32" i="44" s="1"/>
  <c r="N31" i="44"/>
  <c r="O31" i="44" s="1"/>
  <c r="N30" i="44"/>
  <c r="O30" i="44" s="1"/>
  <c r="N29" i="44"/>
  <c r="O29" i="44" s="1"/>
  <c r="N28" i="44"/>
  <c r="O28" i="44" s="1"/>
  <c r="N27" i="44"/>
  <c r="O27" i="44" s="1"/>
  <c r="N26" i="44"/>
  <c r="O26" i="44" s="1"/>
  <c r="M25" i="44"/>
  <c r="L25" i="44"/>
  <c r="K25" i="44"/>
  <c r="J25" i="44"/>
  <c r="I25" i="44"/>
  <c r="H25" i="44"/>
  <c r="G25" i="44"/>
  <c r="F25" i="44"/>
  <c r="E25" i="44"/>
  <c r="N25" i="44" s="1"/>
  <c r="O25" i="44" s="1"/>
  <c r="D25" i="44"/>
  <c r="N24" i="44"/>
  <c r="O24" i="44" s="1"/>
  <c r="N23" i="44"/>
  <c r="O23" i="44" s="1"/>
  <c r="N22" i="44"/>
  <c r="O22" i="44" s="1"/>
  <c r="N21" i="44"/>
  <c r="O21" i="44" s="1"/>
  <c r="N20" i="44"/>
  <c r="O20" i="44" s="1"/>
  <c r="N19" i="44"/>
  <c r="O19" i="44"/>
  <c r="N18" i="44"/>
  <c r="O18" i="44" s="1"/>
  <c r="N17" i="44"/>
  <c r="O17" i="44" s="1"/>
  <c r="M16" i="44"/>
  <c r="L16" i="44"/>
  <c r="K16" i="44"/>
  <c r="J16" i="44"/>
  <c r="I16" i="44"/>
  <c r="H16" i="44"/>
  <c r="G16" i="44"/>
  <c r="F16" i="44"/>
  <c r="E16" i="44"/>
  <c r="E64" i="44" s="1"/>
  <c r="D16" i="44"/>
  <c r="N15" i="44"/>
  <c r="O15" i="44" s="1"/>
  <c r="N14" i="44"/>
  <c r="O14" i="44" s="1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M64" i="44" s="1"/>
  <c r="L5" i="44"/>
  <c r="L64" i="44" s="1"/>
  <c r="K5" i="44"/>
  <c r="K64" i="44" s="1"/>
  <c r="J5" i="44"/>
  <c r="J64" i="44" s="1"/>
  <c r="I5" i="44"/>
  <c r="I64" i="44" s="1"/>
  <c r="H5" i="44"/>
  <c r="H64" i="44" s="1"/>
  <c r="G5" i="44"/>
  <c r="G64" i="44" s="1"/>
  <c r="F5" i="44"/>
  <c r="F64" i="44" s="1"/>
  <c r="E5" i="44"/>
  <c r="D5" i="44"/>
  <c r="N50" i="43"/>
  <c r="O50" i="43" s="1"/>
  <c r="N49" i="43"/>
  <c r="O49" i="43" s="1"/>
  <c r="N48" i="43"/>
  <c r="O48" i="43" s="1"/>
  <c r="N47" i="43"/>
  <c r="O47" i="43" s="1"/>
  <c r="N46" i="43"/>
  <c r="O46" i="43" s="1"/>
  <c r="M45" i="43"/>
  <c r="L45" i="43"/>
  <c r="K45" i="43"/>
  <c r="J45" i="43"/>
  <c r="I45" i="43"/>
  <c r="H45" i="43"/>
  <c r="G45" i="43"/>
  <c r="F45" i="43"/>
  <c r="E45" i="43"/>
  <c r="D45" i="43"/>
  <c r="N44" i="43"/>
  <c r="O44" i="43" s="1"/>
  <c r="N43" i="43"/>
  <c r="O43" i="43" s="1"/>
  <c r="M42" i="43"/>
  <c r="L42" i="43"/>
  <c r="K42" i="43"/>
  <c r="J42" i="43"/>
  <c r="I42" i="43"/>
  <c r="H42" i="43"/>
  <c r="G42" i="43"/>
  <c r="F42" i="43"/>
  <c r="E42" i="43"/>
  <c r="D42" i="43"/>
  <c r="N41" i="43"/>
  <c r="O41" i="43" s="1"/>
  <c r="N40" i="43"/>
  <c r="O40" i="43" s="1"/>
  <c r="N39" i="43"/>
  <c r="O39" i="43" s="1"/>
  <c r="N38" i="43"/>
  <c r="O38" i="43" s="1"/>
  <c r="N37" i="43"/>
  <c r="O37" i="43" s="1"/>
  <c r="N36" i="43"/>
  <c r="O36" i="43" s="1"/>
  <c r="N35" i="43"/>
  <c r="O35" i="43" s="1"/>
  <c r="N34" i="43"/>
  <c r="O34" i="43" s="1"/>
  <c r="N33" i="43"/>
  <c r="O33" i="43" s="1"/>
  <c r="N32" i="43"/>
  <c r="O32" i="43" s="1"/>
  <c r="M31" i="43"/>
  <c r="L31" i="43"/>
  <c r="K31" i="43"/>
  <c r="J31" i="43"/>
  <c r="I31" i="43"/>
  <c r="H31" i="43"/>
  <c r="G31" i="43"/>
  <c r="F31" i="43"/>
  <c r="E31" i="43"/>
  <c r="D31" i="43"/>
  <c r="N31" i="43" s="1"/>
  <c r="O31" i="43" s="1"/>
  <c r="N30" i="43"/>
  <c r="O30" i="43" s="1"/>
  <c r="N29" i="43"/>
  <c r="O29" i="43" s="1"/>
  <c r="N28" i="43"/>
  <c r="O28" i="43" s="1"/>
  <c r="N27" i="43"/>
  <c r="O27" i="43" s="1"/>
  <c r="N26" i="43"/>
  <c r="O26" i="43" s="1"/>
  <c r="N25" i="43"/>
  <c r="O25" i="43" s="1"/>
  <c r="N24" i="43"/>
  <c r="O24" i="43"/>
  <c r="N23" i="43"/>
  <c r="O23" i="43" s="1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1" i="43" s="1"/>
  <c r="O21" i="43" s="1"/>
  <c r="N20" i="43"/>
  <c r="O20" i="43" s="1"/>
  <c r="N19" i="43"/>
  <c r="O19" i="43" s="1"/>
  <c r="N18" i="43"/>
  <c r="O18" i="43" s="1"/>
  <c r="N17" i="43"/>
  <c r="O17" i="43"/>
  <c r="N16" i="43"/>
  <c r="O16" i="43"/>
  <c r="M15" i="43"/>
  <c r="N15" i="43" s="1"/>
  <c r="O15" i="43" s="1"/>
  <c r="L15" i="43"/>
  <c r="K15" i="43"/>
  <c r="J15" i="43"/>
  <c r="I15" i="43"/>
  <c r="H15" i="43"/>
  <c r="G15" i="43"/>
  <c r="F15" i="43"/>
  <c r="E15" i="43"/>
  <c r="D15" i="43"/>
  <c r="N14" i="43"/>
  <c r="O14" i="43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51" i="42"/>
  <c r="O51" i="42" s="1"/>
  <c r="M50" i="42"/>
  <c r="L50" i="42"/>
  <c r="K50" i="42"/>
  <c r="J50" i="42"/>
  <c r="I50" i="42"/>
  <c r="H50" i="42"/>
  <c r="G50" i="42"/>
  <c r="F50" i="42"/>
  <c r="E50" i="42"/>
  <c r="D50" i="42"/>
  <c r="N49" i="42"/>
  <c r="O49" i="42" s="1"/>
  <c r="N48" i="42"/>
  <c r="O48" i="42" s="1"/>
  <c r="N47" i="42"/>
  <c r="O47" i="42" s="1"/>
  <c r="N46" i="42"/>
  <c r="O46" i="42"/>
  <c r="N45" i="42"/>
  <c r="O45" i="42" s="1"/>
  <c r="N44" i="42"/>
  <c r="O44" i="42" s="1"/>
  <c r="M43" i="42"/>
  <c r="L43" i="42"/>
  <c r="K43" i="42"/>
  <c r="J43" i="42"/>
  <c r="J52" i="42" s="1"/>
  <c r="I43" i="42"/>
  <c r="I52" i="42" s="1"/>
  <c r="H43" i="42"/>
  <c r="H52" i="42" s="1"/>
  <c r="G43" i="42"/>
  <c r="G52" i="42" s="1"/>
  <c r="F43" i="42"/>
  <c r="F52" i="42" s="1"/>
  <c r="E43" i="42"/>
  <c r="E52" i="42" s="1"/>
  <c r="D43" i="42"/>
  <c r="N43" i="42" s="1"/>
  <c r="O43" i="42" s="1"/>
  <c r="N42" i="42"/>
  <c r="O42" i="42" s="1"/>
  <c r="N41" i="42"/>
  <c r="O41" i="42" s="1"/>
  <c r="N40" i="42"/>
  <c r="O40" i="42" s="1"/>
  <c r="M39" i="42"/>
  <c r="L39" i="42"/>
  <c r="K39" i="42"/>
  <c r="J39" i="42"/>
  <c r="I39" i="42"/>
  <c r="H39" i="42"/>
  <c r="G39" i="42"/>
  <c r="F39" i="42"/>
  <c r="E39" i="42"/>
  <c r="D39" i="42"/>
  <c r="N39" i="42" s="1"/>
  <c r="O39" i="42" s="1"/>
  <c r="N38" i="42"/>
  <c r="O38" i="42" s="1"/>
  <c r="N37" i="42"/>
  <c r="O37" i="42" s="1"/>
  <c r="N36" i="42"/>
  <c r="O36" i="42" s="1"/>
  <c r="N35" i="42"/>
  <c r="O35" i="42"/>
  <c r="N34" i="42"/>
  <c r="O34" i="42" s="1"/>
  <c r="N33" i="42"/>
  <c r="O33" i="42" s="1"/>
  <c r="N32" i="42"/>
  <c r="O32" i="42" s="1"/>
  <c r="N31" i="42"/>
  <c r="O31" i="42" s="1"/>
  <c r="N30" i="42"/>
  <c r="O30" i="42" s="1"/>
  <c r="M29" i="42"/>
  <c r="L29" i="42"/>
  <c r="K29" i="42"/>
  <c r="J29" i="42"/>
  <c r="I29" i="42"/>
  <c r="H29" i="42"/>
  <c r="G29" i="42"/>
  <c r="F29" i="42"/>
  <c r="E29" i="42"/>
  <c r="D29" i="42"/>
  <c r="N28" i="42"/>
  <c r="O28" i="42" s="1"/>
  <c r="N27" i="42"/>
  <c r="O27" i="42"/>
  <c r="N26" i="42"/>
  <c r="O26" i="42" s="1"/>
  <c r="N25" i="42"/>
  <c r="O25" i="42" s="1"/>
  <c r="N24" i="42"/>
  <c r="O24" i="42" s="1"/>
  <c r="N23" i="42"/>
  <c r="O23" i="42" s="1"/>
  <c r="N22" i="42"/>
  <c r="O22" i="42"/>
  <c r="M21" i="42"/>
  <c r="L21" i="42"/>
  <c r="K21" i="42"/>
  <c r="J21" i="42"/>
  <c r="I21" i="42"/>
  <c r="H21" i="42"/>
  <c r="G21" i="42"/>
  <c r="F21" i="42"/>
  <c r="E21" i="42"/>
  <c r="D21" i="42"/>
  <c r="N20" i="42"/>
  <c r="O20" i="42"/>
  <c r="N19" i="42"/>
  <c r="O19" i="42"/>
  <c r="N18" i="42"/>
  <c r="O18" i="42" s="1"/>
  <c r="N17" i="42"/>
  <c r="O17" i="42" s="1"/>
  <c r="N16" i="42"/>
  <c r="O16" i="42" s="1"/>
  <c r="M15" i="42"/>
  <c r="L15" i="42"/>
  <c r="K15" i="42"/>
  <c r="N15" i="42" s="1"/>
  <c r="O15" i="42" s="1"/>
  <c r="J15" i="42"/>
  <c r="I15" i="42"/>
  <c r="H15" i="42"/>
  <c r="G15" i="42"/>
  <c r="F15" i="42"/>
  <c r="E15" i="42"/>
  <c r="D15" i="42"/>
  <c r="N14" i="42"/>
  <c r="O14" i="42" s="1"/>
  <c r="N13" i="42"/>
  <c r="O13" i="42" s="1"/>
  <c r="N12" i="42"/>
  <c r="O12" i="42"/>
  <c r="N11" i="42"/>
  <c r="O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M52" i="42" s="1"/>
  <c r="L5" i="42"/>
  <c r="N5" i="42" s="1"/>
  <c r="O5" i="42" s="1"/>
  <c r="K5" i="42"/>
  <c r="J5" i="42"/>
  <c r="I5" i="42"/>
  <c r="H5" i="42"/>
  <c r="G5" i="42"/>
  <c r="F5" i="42"/>
  <c r="E5" i="42"/>
  <c r="D5" i="42"/>
  <c r="N49" i="41"/>
  <c r="O49" i="41" s="1"/>
  <c r="N48" i="41"/>
  <c r="O48" i="41" s="1"/>
  <c r="N47" i="41"/>
  <c r="O47" i="41" s="1"/>
  <c r="N46" i="41"/>
  <c r="O46" i="41" s="1"/>
  <c r="N45" i="41"/>
  <c r="O45" i="41" s="1"/>
  <c r="N44" i="41"/>
  <c r="O44" i="41" s="1"/>
  <c r="M43" i="41"/>
  <c r="L43" i="41"/>
  <c r="K43" i="41"/>
  <c r="J43" i="41"/>
  <c r="N43" i="41" s="1"/>
  <c r="O43" i="41" s="1"/>
  <c r="I43" i="41"/>
  <c r="H43" i="41"/>
  <c r="G43" i="41"/>
  <c r="F43" i="41"/>
  <c r="E43" i="41"/>
  <c r="D43" i="41"/>
  <c r="N42" i="41"/>
  <c r="O42" i="41" s="1"/>
  <c r="N41" i="41"/>
  <c r="O41" i="41" s="1"/>
  <c r="M40" i="41"/>
  <c r="L40" i="41"/>
  <c r="K40" i="41"/>
  <c r="J40" i="41"/>
  <c r="I40" i="41"/>
  <c r="H40" i="41"/>
  <c r="G40" i="41"/>
  <c r="F40" i="41"/>
  <c r="E40" i="41"/>
  <c r="D40" i="41"/>
  <c r="N39" i="41"/>
  <c r="O39" i="41" s="1"/>
  <c r="N38" i="41"/>
  <c r="O38" i="41" s="1"/>
  <c r="N37" i="41"/>
  <c r="O37" i="41" s="1"/>
  <c r="N36" i="41"/>
  <c r="O36" i="41" s="1"/>
  <c r="N35" i="41"/>
  <c r="O35" i="41" s="1"/>
  <c r="N34" i="41"/>
  <c r="O34" i="41" s="1"/>
  <c r="N33" i="41"/>
  <c r="O33" i="41" s="1"/>
  <c r="N32" i="41"/>
  <c r="O32" i="41" s="1"/>
  <c r="N31" i="41"/>
  <c r="O31" i="41" s="1"/>
  <c r="M30" i="41"/>
  <c r="L30" i="41"/>
  <c r="K30" i="41"/>
  <c r="J30" i="41"/>
  <c r="I30" i="41"/>
  <c r="H30" i="41"/>
  <c r="G30" i="41"/>
  <c r="F30" i="41"/>
  <c r="E30" i="41"/>
  <c r="D30" i="41"/>
  <c r="N29" i="41"/>
  <c r="O29" i="41" s="1"/>
  <c r="N28" i="41"/>
  <c r="O28" i="41" s="1"/>
  <c r="N27" i="41"/>
  <c r="O27" i="41" s="1"/>
  <c r="N26" i="41"/>
  <c r="O26" i="41" s="1"/>
  <c r="N25" i="41"/>
  <c r="O25" i="41" s="1"/>
  <c r="N24" i="41"/>
  <c r="O24" i="41"/>
  <c r="N23" i="41"/>
  <c r="O23" i="41"/>
  <c r="N22" i="41"/>
  <c r="O22" i="41" s="1"/>
  <c r="M21" i="41"/>
  <c r="L21" i="41"/>
  <c r="K21" i="41"/>
  <c r="J21" i="41"/>
  <c r="I21" i="41"/>
  <c r="H21" i="41"/>
  <c r="G21" i="41"/>
  <c r="F21" i="41"/>
  <c r="F50" i="41" s="1"/>
  <c r="E21" i="41"/>
  <c r="D21" i="41"/>
  <c r="N21" i="41" s="1"/>
  <c r="O21" i="41" s="1"/>
  <c r="N20" i="41"/>
  <c r="O20" i="41" s="1"/>
  <c r="N19" i="41"/>
  <c r="O19" i="41" s="1"/>
  <c r="N18" i="41"/>
  <c r="O18" i="41" s="1"/>
  <c r="N17" i="41"/>
  <c r="O17" i="41" s="1"/>
  <c r="N16" i="41"/>
  <c r="O16" i="41"/>
  <c r="M15" i="41"/>
  <c r="L15" i="41"/>
  <c r="K15" i="41"/>
  <c r="J15" i="41"/>
  <c r="I15" i="41"/>
  <c r="H15" i="41"/>
  <c r="G15" i="41"/>
  <c r="F15" i="41"/>
  <c r="E15" i="41"/>
  <c r="D15" i="41"/>
  <c r="N14" i="41"/>
  <c r="O14" i="4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/>
  <c r="M5" i="41"/>
  <c r="L5" i="41"/>
  <c r="K5" i="41"/>
  <c r="J5" i="41"/>
  <c r="J50" i="41" s="1"/>
  <c r="I5" i="41"/>
  <c r="H5" i="41"/>
  <c r="H50" i="41" s="1"/>
  <c r="G5" i="41"/>
  <c r="F5" i="41"/>
  <c r="E5" i="41"/>
  <c r="D5" i="41"/>
  <c r="N53" i="40"/>
  <c r="O53" i="40"/>
  <c r="N52" i="40"/>
  <c r="O52" i="40" s="1"/>
  <c r="M51" i="40"/>
  <c r="N51" i="40" s="1"/>
  <c r="O51" i="40" s="1"/>
  <c r="L51" i="40"/>
  <c r="K51" i="40"/>
  <c r="J51" i="40"/>
  <c r="I51" i="40"/>
  <c r="H51" i="40"/>
  <c r="G51" i="40"/>
  <c r="F51" i="40"/>
  <c r="E51" i="40"/>
  <c r="D51" i="40"/>
  <c r="N50" i="40"/>
  <c r="O50" i="40" s="1"/>
  <c r="N49" i="40"/>
  <c r="O49" i="40" s="1"/>
  <c r="N48" i="40"/>
  <c r="O48" i="40" s="1"/>
  <c r="N47" i="40"/>
  <c r="O47" i="40"/>
  <c r="N46" i="40"/>
  <c r="O46" i="40" s="1"/>
  <c r="N45" i="40"/>
  <c r="O45" i="40" s="1"/>
  <c r="M44" i="40"/>
  <c r="L44" i="40"/>
  <c r="K44" i="40"/>
  <c r="J44" i="40"/>
  <c r="I44" i="40"/>
  <c r="H44" i="40"/>
  <c r="G44" i="40"/>
  <c r="F44" i="40"/>
  <c r="E44" i="40"/>
  <c r="D44" i="40"/>
  <c r="N43" i="40"/>
  <c r="O43" i="40" s="1"/>
  <c r="N42" i="40"/>
  <c r="O42" i="40" s="1"/>
  <c r="M41" i="40"/>
  <c r="L41" i="40"/>
  <c r="K41" i="40"/>
  <c r="J41" i="40"/>
  <c r="I41" i="40"/>
  <c r="H41" i="40"/>
  <c r="G41" i="40"/>
  <c r="F41" i="40"/>
  <c r="E41" i="40"/>
  <c r="D41" i="40"/>
  <c r="N41" i="40" s="1"/>
  <c r="O41" i="40" s="1"/>
  <c r="N40" i="40"/>
  <c r="O40" i="40" s="1"/>
  <c r="N39" i="40"/>
  <c r="O39" i="40" s="1"/>
  <c r="N38" i="40"/>
  <c r="O38" i="40" s="1"/>
  <c r="N37" i="40"/>
  <c r="O37" i="40" s="1"/>
  <c r="N36" i="40"/>
  <c r="O36" i="40"/>
  <c r="N35" i="40"/>
  <c r="O35" i="40" s="1"/>
  <c r="N34" i="40"/>
  <c r="O34" i="40" s="1"/>
  <c r="N33" i="40"/>
  <c r="O33" i="40" s="1"/>
  <c r="N32" i="40"/>
  <c r="O32" i="40" s="1"/>
  <c r="M31" i="40"/>
  <c r="L31" i="40"/>
  <c r="K31" i="40"/>
  <c r="J31" i="40"/>
  <c r="I31" i="40"/>
  <c r="H31" i="40"/>
  <c r="G31" i="40"/>
  <c r="F31" i="40"/>
  <c r="E31" i="40"/>
  <c r="D31" i="40"/>
  <c r="N30" i="40"/>
  <c r="O30" i="40" s="1"/>
  <c r="N29" i="40"/>
  <c r="O29" i="40" s="1"/>
  <c r="N28" i="40"/>
  <c r="O28" i="40" s="1"/>
  <c r="N27" i="40"/>
  <c r="O27" i="40"/>
  <c r="N26" i="40"/>
  <c r="O26" i="40" s="1"/>
  <c r="N25" i="40"/>
  <c r="O25" i="40" s="1"/>
  <c r="N24" i="40"/>
  <c r="O24" i="40" s="1"/>
  <c r="N23" i="40"/>
  <c r="O23" i="40" s="1"/>
  <c r="N22" i="40"/>
  <c r="O22" i="40"/>
  <c r="M21" i="40"/>
  <c r="L21" i="40"/>
  <c r="L54" i="40" s="1"/>
  <c r="K21" i="40"/>
  <c r="K54" i="40" s="1"/>
  <c r="J21" i="40"/>
  <c r="I21" i="40"/>
  <c r="H21" i="40"/>
  <c r="G21" i="40"/>
  <c r="F21" i="40"/>
  <c r="E21" i="40"/>
  <c r="N21" i="40" s="1"/>
  <c r="O21" i="40" s="1"/>
  <c r="D21" i="40"/>
  <c r="N20" i="40"/>
  <c r="O20" i="40" s="1"/>
  <c r="N19" i="40"/>
  <c r="O19" i="40" s="1"/>
  <c r="N18" i="40"/>
  <c r="O18" i="40" s="1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4" i="40"/>
  <c r="O14" i="40" s="1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H54" i="40" s="1"/>
  <c r="G5" i="40"/>
  <c r="G54" i="40" s="1"/>
  <c r="F5" i="40"/>
  <c r="E5" i="40"/>
  <c r="D5" i="40"/>
  <c r="D54" i="40" s="1"/>
  <c r="N53" i="39"/>
  <c r="O53" i="39"/>
  <c r="M52" i="39"/>
  <c r="L52" i="39"/>
  <c r="K52" i="39"/>
  <c r="J52" i="39"/>
  <c r="I52" i="39"/>
  <c r="H52" i="39"/>
  <c r="G52" i="39"/>
  <c r="F52" i="39"/>
  <c r="E52" i="39"/>
  <c r="D52" i="39"/>
  <c r="N51" i="39"/>
  <c r="O51" i="39"/>
  <c r="N50" i="39"/>
  <c r="O50" i="39" s="1"/>
  <c r="N49" i="39"/>
  <c r="O49" i="39" s="1"/>
  <c r="N48" i="39"/>
  <c r="O48" i="39" s="1"/>
  <c r="N47" i="39"/>
  <c r="O47" i="39" s="1"/>
  <c r="N46" i="39"/>
  <c r="O46" i="39"/>
  <c r="M45" i="39"/>
  <c r="M54" i="39" s="1"/>
  <c r="L45" i="39"/>
  <c r="K45" i="39"/>
  <c r="N45" i="39" s="1"/>
  <c r="O45" i="39" s="1"/>
  <c r="J45" i="39"/>
  <c r="I45" i="39"/>
  <c r="H45" i="39"/>
  <c r="G45" i="39"/>
  <c r="F45" i="39"/>
  <c r="E45" i="39"/>
  <c r="D45" i="39"/>
  <c r="N44" i="39"/>
  <c r="O44" i="39" s="1"/>
  <c r="N43" i="39"/>
  <c r="O43" i="39"/>
  <c r="N42" i="39"/>
  <c r="O42" i="39" s="1"/>
  <c r="M41" i="39"/>
  <c r="L41" i="39"/>
  <c r="K41" i="39"/>
  <c r="J41" i="39"/>
  <c r="I41" i="39"/>
  <c r="H41" i="39"/>
  <c r="G41" i="39"/>
  <c r="F41" i="39"/>
  <c r="E41" i="39"/>
  <c r="N41" i="39" s="1"/>
  <c r="O41" i="39" s="1"/>
  <c r="D41" i="39"/>
  <c r="N40" i="39"/>
  <c r="O40" i="39" s="1"/>
  <c r="N39" i="39"/>
  <c r="O39" i="39" s="1"/>
  <c r="N38" i="39"/>
  <c r="O38" i="39" s="1"/>
  <c r="N37" i="39"/>
  <c r="O37" i="39" s="1"/>
  <c r="N36" i="39"/>
  <c r="O36" i="39" s="1"/>
  <c r="N35" i="39"/>
  <c r="O35" i="39" s="1"/>
  <c r="N34" i="39"/>
  <c r="O34" i="39" s="1"/>
  <c r="N33" i="39"/>
  <c r="O33" i="39" s="1"/>
  <c r="N32" i="39"/>
  <c r="O32" i="39" s="1"/>
  <c r="M31" i="39"/>
  <c r="L31" i="39"/>
  <c r="K31" i="39"/>
  <c r="J31" i="39"/>
  <c r="I31" i="39"/>
  <c r="H31" i="39"/>
  <c r="G31" i="39"/>
  <c r="F31" i="39"/>
  <c r="E31" i="39"/>
  <c r="D31" i="39"/>
  <c r="N30" i="39"/>
  <c r="O30" i="39" s="1"/>
  <c r="N29" i="39"/>
  <c r="O29" i="39" s="1"/>
  <c r="N28" i="39"/>
  <c r="O28" i="39" s="1"/>
  <c r="N27" i="39"/>
  <c r="O27" i="39" s="1"/>
  <c r="N26" i="39"/>
  <c r="O26" i="39" s="1"/>
  <c r="N25" i="39"/>
  <c r="O25" i="39" s="1"/>
  <c r="N24" i="39"/>
  <c r="O24" i="39" s="1"/>
  <c r="N23" i="39"/>
  <c r="O23" i="39"/>
  <c r="N22" i="39"/>
  <c r="O22" i="39" s="1"/>
  <c r="M21" i="39"/>
  <c r="L21" i="39"/>
  <c r="K21" i="39"/>
  <c r="J21" i="39"/>
  <c r="I21" i="39"/>
  <c r="I54" i="39" s="1"/>
  <c r="H21" i="39"/>
  <c r="G21" i="39"/>
  <c r="F21" i="39"/>
  <c r="E21" i="39"/>
  <c r="D21" i="39"/>
  <c r="N20" i="39"/>
  <c r="O20" i="39" s="1"/>
  <c r="N19" i="39"/>
  <c r="O19" i="39" s="1"/>
  <c r="N18" i="39"/>
  <c r="O18" i="39" s="1"/>
  <c r="N17" i="39"/>
  <c r="O17" i="39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D54" i="39" s="1"/>
  <c r="N13" i="39"/>
  <c r="O13" i="39" s="1"/>
  <c r="N12" i="39"/>
  <c r="O12" i="39" s="1"/>
  <c r="N11" i="39"/>
  <c r="O11" i="39" s="1"/>
  <c r="N10" i="39"/>
  <c r="O10" i="39"/>
  <c r="N9" i="39"/>
  <c r="O9" i="39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E54" i="39" s="1"/>
  <c r="D5" i="39"/>
  <c r="N51" i="38"/>
  <c r="O51" i="38" s="1"/>
  <c r="N50" i="38"/>
  <c r="O50" i="38" s="1"/>
  <c r="M49" i="38"/>
  <c r="L49" i="38"/>
  <c r="K49" i="38"/>
  <c r="J49" i="38"/>
  <c r="I49" i="38"/>
  <c r="N49" i="38" s="1"/>
  <c r="O49" i="38" s="1"/>
  <c r="H49" i="38"/>
  <c r="G49" i="38"/>
  <c r="F49" i="38"/>
  <c r="E49" i="38"/>
  <c r="D49" i="38"/>
  <c r="N48" i="38"/>
  <c r="O48" i="38"/>
  <c r="N47" i="38"/>
  <c r="O47" i="38"/>
  <c r="N46" i="38"/>
  <c r="O46" i="38" s="1"/>
  <c r="N45" i="38"/>
  <c r="O45" i="38" s="1"/>
  <c r="N44" i="38"/>
  <c r="O44" i="38" s="1"/>
  <c r="N43" i="38"/>
  <c r="O43" i="38" s="1"/>
  <c r="N42" i="38"/>
  <c r="O42" i="38" s="1"/>
  <c r="N41" i="38"/>
  <c r="O41" i="38" s="1"/>
  <c r="N40" i="38"/>
  <c r="O40" i="38"/>
  <c r="N39" i="38"/>
  <c r="O39" i="38" s="1"/>
  <c r="M38" i="38"/>
  <c r="L38" i="38"/>
  <c r="K38" i="38"/>
  <c r="J38" i="38"/>
  <c r="I38" i="38"/>
  <c r="H38" i="38"/>
  <c r="G38" i="38"/>
  <c r="F38" i="38"/>
  <c r="E38" i="38"/>
  <c r="D38" i="38"/>
  <c r="N38" i="38" s="1"/>
  <c r="O38" i="38" s="1"/>
  <c r="N37" i="38"/>
  <c r="O37" i="38" s="1"/>
  <c r="N36" i="38"/>
  <c r="O36" i="38" s="1"/>
  <c r="N35" i="38"/>
  <c r="O35" i="38" s="1"/>
  <c r="M34" i="38"/>
  <c r="L34" i="38"/>
  <c r="K34" i="38"/>
  <c r="J34" i="38"/>
  <c r="I34" i="38"/>
  <c r="H34" i="38"/>
  <c r="G34" i="38"/>
  <c r="F34" i="38"/>
  <c r="E34" i="38"/>
  <c r="D34" i="38"/>
  <c r="N33" i="38"/>
  <c r="O33" i="38"/>
  <c r="N32" i="38"/>
  <c r="O32" i="38"/>
  <c r="N31" i="38"/>
  <c r="O31" i="38" s="1"/>
  <c r="N30" i="38"/>
  <c r="O30" i="38" s="1"/>
  <c r="N29" i="38"/>
  <c r="O29" i="38" s="1"/>
  <c r="N28" i="38"/>
  <c r="O28" i="38" s="1"/>
  <c r="N27" i="38"/>
  <c r="O27" i="38" s="1"/>
  <c r="M26" i="38"/>
  <c r="L26" i="38"/>
  <c r="K26" i="38"/>
  <c r="J26" i="38"/>
  <c r="I26" i="38"/>
  <c r="H26" i="38"/>
  <c r="G26" i="38"/>
  <c r="F26" i="38"/>
  <c r="E26" i="38"/>
  <c r="D26" i="38"/>
  <c r="N25" i="38"/>
  <c r="O25" i="38" s="1"/>
  <c r="N24" i="38"/>
  <c r="O24" i="38" s="1"/>
  <c r="N23" i="38"/>
  <c r="O23" i="38" s="1"/>
  <c r="N22" i="38"/>
  <c r="O22" i="38" s="1"/>
  <c r="N21" i="38"/>
  <c r="O21" i="38" s="1"/>
  <c r="N20" i="38"/>
  <c r="O20" i="38" s="1"/>
  <c r="N19" i="38"/>
  <c r="O19" i="38" s="1"/>
  <c r="N18" i="38"/>
  <c r="O18" i="38" s="1"/>
  <c r="M17" i="38"/>
  <c r="L17" i="38"/>
  <c r="K17" i="38"/>
  <c r="J17" i="38"/>
  <c r="I17" i="38"/>
  <c r="H17" i="38"/>
  <c r="G17" i="38"/>
  <c r="G52" i="38" s="1"/>
  <c r="F17" i="38"/>
  <c r="E17" i="38"/>
  <c r="D17" i="38"/>
  <c r="N17" i="38" s="1"/>
  <c r="O17" i="38" s="1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/>
  <c r="N6" i="38"/>
  <c r="O6" i="38"/>
  <c r="M5" i="38"/>
  <c r="L5" i="38"/>
  <c r="K5" i="38"/>
  <c r="J5" i="38"/>
  <c r="I5" i="38"/>
  <c r="H5" i="38"/>
  <c r="G5" i="38"/>
  <c r="F5" i="38"/>
  <c r="E5" i="38"/>
  <c r="D5" i="38"/>
  <c r="N47" i="37"/>
  <c r="O47" i="37" s="1"/>
  <c r="N46" i="37"/>
  <c r="O46" i="37" s="1"/>
  <c r="N45" i="37"/>
  <c r="O45" i="37" s="1"/>
  <c r="N44" i="37"/>
  <c r="O44" i="37" s="1"/>
  <c r="N43" i="37"/>
  <c r="O43" i="37"/>
  <c r="N42" i="37"/>
  <c r="O42" i="37" s="1"/>
  <c r="M41" i="37"/>
  <c r="L41" i="37"/>
  <c r="K41" i="37"/>
  <c r="J41" i="37"/>
  <c r="I41" i="37"/>
  <c r="H41" i="37"/>
  <c r="G41" i="37"/>
  <c r="F41" i="37"/>
  <c r="E41" i="37"/>
  <c r="D41" i="37"/>
  <c r="N40" i="37"/>
  <c r="O40" i="37" s="1"/>
  <c r="N39" i="37"/>
  <c r="O39" i="37" s="1"/>
  <c r="N38" i="37"/>
  <c r="O38" i="37" s="1"/>
  <c r="M37" i="37"/>
  <c r="L37" i="37"/>
  <c r="K37" i="37"/>
  <c r="J37" i="37"/>
  <c r="I37" i="37"/>
  <c r="H37" i="37"/>
  <c r="G37" i="37"/>
  <c r="F37" i="37"/>
  <c r="E37" i="37"/>
  <c r="D37" i="37"/>
  <c r="N37" i="37" s="1"/>
  <c r="O37" i="37" s="1"/>
  <c r="N36" i="37"/>
  <c r="O36" i="37" s="1"/>
  <c r="N35" i="37"/>
  <c r="O35" i="37" s="1"/>
  <c r="N34" i="37"/>
  <c r="O34" i="37" s="1"/>
  <c r="N33" i="37"/>
  <c r="O33" i="37" s="1"/>
  <c r="N32" i="37"/>
  <c r="O32" i="37" s="1"/>
  <c r="N31" i="37"/>
  <c r="O31" i="37"/>
  <c r="N30" i="37"/>
  <c r="O30" i="37" s="1"/>
  <c r="N29" i="37"/>
  <c r="O29" i="37" s="1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7" i="37" s="1"/>
  <c r="O27" i="37" s="1"/>
  <c r="N26" i="37"/>
  <c r="O26" i="37" s="1"/>
  <c r="N25" i="37"/>
  <c r="O25" i="37" s="1"/>
  <c r="N24" i="37"/>
  <c r="O24" i="37"/>
  <c r="N23" i="37"/>
  <c r="O23" i="37" s="1"/>
  <c r="N22" i="37"/>
  <c r="O22" i="37" s="1"/>
  <c r="N21" i="37"/>
  <c r="O21" i="37"/>
  <c r="M20" i="37"/>
  <c r="L20" i="37"/>
  <c r="K20" i="37"/>
  <c r="J20" i="37"/>
  <c r="J48" i="37" s="1"/>
  <c r="I20" i="37"/>
  <c r="H20" i="37"/>
  <c r="G20" i="37"/>
  <c r="F20" i="37"/>
  <c r="F48" i="37" s="1"/>
  <c r="E20" i="37"/>
  <c r="D20" i="37"/>
  <c r="N19" i="37"/>
  <c r="O19" i="37" s="1"/>
  <c r="N18" i="37"/>
  <c r="O18" i="37" s="1"/>
  <c r="N17" i="37"/>
  <c r="O17" i="37" s="1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4" i="37" s="1"/>
  <c r="O14" i="37" s="1"/>
  <c r="N13" i="37"/>
  <c r="O13" i="37" s="1"/>
  <c r="N12" i="37"/>
  <c r="O12" i="37"/>
  <c r="N11" i="37"/>
  <c r="O11" i="37"/>
  <c r="N10" i="37"/>
  <c r="O10" i="37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H48" i="37" s="1"/>
  <c r="G5" i="37"/>
  <c r="G48" i="37" s="1"/>
  <c r="F5" i="37"/>
  <c r="E5" i="37"/>
  <c r="D5" i="37"/>
  <c r="N49" i="36"/>
  <c r="O49" i="36" s="1"/>
  <c r="N48" i="36"/>
  <c r="O48" i="36" s="1"/>
  <c r="N47" i="36"/>
  <c r="O47" i="36" s="1"/>
  <c r="N46" i="36"/>
  <c r="O46" i="36" s="1"/>
  <c r="N45" i="36"/>
  <c r="O45" i="36" s="1"/>
  <c r="N44" i="36"/>
  <c r="O44" i="36" s="1"/>
  <c r="M43" i="36"/>
  <c r="L43" i="36"/>
  <c r="K43" i="36"/>
  <c r="J43" i="36"/>
  <c r="I43" i="36"/>
  <c r="H43" i="36"/>
  <c r="G43" i="36"/>
  <c r="F43" i="36"/>
  <c r="E43" i="36"/>
  <c r="D43" i="36"/>
  <c r="N43" i="36"/>
  <c r="O43" i="36" s="1"/>
  <c r="N42" i="36"/>
  <c r="O42" i="36"/>
  <c r="N41" i="36"/>
  <c r="O41" i="36"/>
  <c r="N40" i="36"/>
  <c r="O40" i="36" s="1"/>
  <c r="M39" i="36"/>
  <c r="L39" i="36"/>
  <c r="K39" i="36"/>
  <c r="J39" i="36"/>
  <c r="I39" i="36"/>
  <c r="H39" i="36"/>
  <c r="G39" i="36"/>
  <c r="F39" i="36"/>
  <c r="E39" i="36"/>
  <c r="D39" i="36"/>
  <c r="N38" i="36"/>
  <c r="O38" i="36" s="1"/>
  <c r="N37" i="36"/>
  <c r="O37" i="36" s="1"/>
  <c r="N36" i="36"/>
  <c r="O36" i="36" s="1"/>
  <c r="N35" i="36"/>
  <c r="O35" i="36"/>
  <c r="N34" i="36"/>
  <c r="O34" i="36"/>
  <c r="N33" i="36"/>
  <c r="O33" i="36" s="1"/>
  <c r="N32" i="36"/>
  <c r="O32" i="36" s="1"/>
  <c r="N31" i="36"/>
  <c r="O31" i="36" s="1"/>
  <c r="N30" i="36"/>
  <c r="O30" i="36" s="1"/>
  <c r="M29" i="36"/>
  <c r="L29" i="36"/>
  <c r="K29" i="36"/>
  <c r="J29" i="36"/>
  <c r="I29" i="36"/>
  <c r="I50" i="36" s="1"/>
  <c r="H29" i="36"/>
  <c r="G29" i="36"/>
  <c r="F29" i="36"/>
  <c r="E29" i="36"/>
  <c r="D29" i="36"/>
  <c r="N28" i="36"/>
  <c r="O28" i="36" s="1"/>
  <c r="N27" i="36"/>
  <c r="O27" i="36"/>
  <c r="N26" i="36"/>
  <c r="O26" i="36" s="1"/>
  <c r="N25" i="36"/>
  <c r="O25" i="36" s="1"/>
  <c r="N24" i="36"/>
  <c r="O24" i="36" s="1"/>
  <c r="N23" i="36"/>
  <c r="O23" i="36" s="1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1" i="36" s="1"/>
  <c r="O21" i="36" s="1"/>
  <c r="N20" i="36"/>
  <c r="O20" i="36" s="1"/>
  <c r="N19" i="36"/>
  <c r="O19" i="36" s="1"/>
  <c r="N18" i="36"/>
  <c r="O18" i="36" s="1"/>
  <c r="N17" i="36"/>
  <c r="O17" i="36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 s="1"/>
  <c r="N11" i="36"/>
  <c r="O11" i="36" s="1"/>
  <c r="N10" i="36"/>
  <c r="O10" i="36"/>
  <c r="N9" i="36"/>
  <c r="O9" i="36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D50" i="36" s="1"/>
  <c r="N52" i="35"/>
  <c r="O52" i="35" s="1"/>
  <c r="M51" i="35"/>
  <c r="L51" i="35"/>
  <c r="K51" i="35"/>
  <c r="J51" i="35"/>
  <c r="I51" i="35"/>
  <c r="H51" i="35"/>
  <c r="G51" i="35"/>
  <c r="F51" i="35"/>
  <c r="E51" i="35"/>
  <c r="D51" i="35"/>
  <c r="N50" i="35"/>
  <c r="O50" i="35" s="1"/>
  <c r="N49" i="35"/>
  <c r="O49" i="35"/>
  <c r="N48" i="35"/>
  <c r="O48" i="35" s="1"/>
  <c r="N47" i="35"/>
  <c r="O47" i="35" s="1"/>
  <c r="N46" i="35"/>
  <c r="O46" i="35" s="1"/>
  <c r="N45" i="35"/>
  <c r="O45" i="35" s="1"/>
  <c r="M44" i="35"/>
  <c r="L44" i="35"/>
  <c r="K44" i="35"/>
  <c r="J44" i="35"/>
  <c r="I44" i="35"/>
  <c r="H44" i="35"/>
  <c r="G44" i="35"/>
  <c r="F44" i="35"/>
  <c r="E44" i="35"/>
  <c r="D44" i="35"/>
  <c r="N43" i="35"/>
  <c r="O43" i="35" s="1"/>
  <c r="N42" i="35"/>
  <c r="O42" i="35" s="1"/>
  <c r="N41" i="35"/>
  <c r="O41" i="35" s="1"/>
  <c r="M40" i="35"/>
  <c r="L40" i="35"/>
  <c r="K40" i="35"/>
  <c r="J40" i="35"/>
  <c r="I40" i="35"/>
  <c r="H40" i="35"/>
  <c r="G40" i="35"/>
  <c r="F40" i="35"/>
  <c r="E40" i="35"/>
  <c r="D40" i="35"/>
  <c r="N39" i="35"/>
  <c r="O39" i="35"/>
  <c r="N38" i="35"/>
  <c r="O38" i="35"/>
  <c r="N37" i="35"/>
  <c r="O37" i="35"/>
  <c r="N36" i="35"/>
  <c r="O36" i="35"/>
  <c r="N35" i="35"/>
  <c r="O35" i="35" s="1"/>
  <c r="N34" i="35"/>
  <c r="O34" i="35" s="1"/>
  <c r="N33" i="35"/>
  <c r="O33" i="35"/>
  <c r="N32" i="35"/>
  <c r="O32" i="35" s="1"/>
  <c r="N31" i="35"/>
  <c r="O31" i="35"/>
  <c r="M30" i="35"/>
  <c r="L30" i="35"/>
  <c r="K30" i="35"/>
  <c r="J30" i="35"/>
  <c r="I30" i="35"/>
  <c r="H30" i="35"/>
  <c r="G30" i="35"/>
  <c r="F30" i="35"/>
  <c r="E30" i="35"/>
  <c r="D30" i="35"/>
  <c r="N29" i="35"/>
  <c r="O29" i="35" s="1"/>
  <c r="N28" i="35"/>
  <c r="O28" i="35" s="1"/>
  <c r="N27" i="35"/>
  <c r="O27" i="35" s="1"/>
  <c r="N26" i="35"/>
  <c r="O26" i="35"/>
  <c r="N25" i="35"/>
  <c r="O25" i="35" s="1"/>
  <c r="N24" i="35"/>
  <c r="O24" i="35" s="1"/>
  <c r="N23" i="35"/>
  <c r="O23" i="35"/>
  <c r="N22" i="35"/>
  <c r="O22" i="35" s="1"/>
  <c r="M21" i="35"/>
  <c r="L21" i="35"/>
  <c r="K21" i="35"/>
  <c r="K53" i="35" s="1"/>
  <c r="J21" i="35"/>
  <c r="I21" i="35"/>
  <c r="H21" i="35"/>
  <c r="G21" i="35"/>
  <c r="F21" i="35"/>
  <c r="E21" i="35"/>
  <c r="D21" i="35"/>
  <c r="N20" i="35"/>
  <c r="O20" i="35" s="1"/>
  <c r="N19" i="35"/>
  <c r="O19" i="35" s="1"/>
  <c r="N18" i="35"/>
  <c r="O18" i="35" s="1"/>
  <c r="N17" i="35"/>
  <c r="O17" i="35" s="1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 s="1"/>
  <c r="N11" i="35"/>
  <c r="O11" i="35" s="1"/>
  <c r="N10" i="35"/>
  <c r="O10" i="35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I53" i="35" s="1"/>
  <c r="H5" i="35"/>
  <c r="G5" i="35"/>
  <c r="F5" i="35"/>
  <c r="E5" i="35"/>
  <c r="D5" i="35"/>
  <c r="N53" i="34"/>
  <c r="O53" i="34"/>
  <c r="M52" i="34"/>
  <c r="L52" i="34"/>
  <c r="K52" i="34"/>
  <c r="J52" i="34"/>
  <c r="I52" i="34"/>
  <c r="H52" i="34"/>
  <c r="G52" i="34"/>
  <c r="F52" i="34"/>
  <c r="E52" i="34"/>
  <c r="D52" i="34"/>
  <c r="D54" i="34" s="1"/>
  <c r="N51" i="34"/>
  <c r="O51" i="34"/>
  <c r="N50" i="34"/>
  <c r="O50" i="34" s="1"/>
  <c r="N49" i="34"/>
  <c r="O49" i="34" s="1"/>
  <c r="N48" i="34"/>
  <c r="O48" i="34" s="1"/>
  <c r="N47" i="34"/>
  <c r="O47" i="34" s="1"/>
  <c r="M46" i="34"/>
  <c r="L46" i="34"/>
  <c r="K46" i="34"/>
  <c r="J46" i="34"/>
  <c r="I46" i="34"/>
  <c r="H46" i="34"/>
  <c r="G46" i="34"/>
  <c r="F46" i="34"/>
  <c r="E46" i="34"/>
  <c r="D46" i="34"/>
  <c r="N45" i="34"/>
  <c r="O45" i="34" s="1"/>
  <c r="N44" i="34"/>
  <c r="O44" i="34" s="1"/>
  <c r="N43" i="34"/>
  <c r="O43" i="34"/>
  <c r="N42" i="34"/>
  <c r="O42" i="34"/>
  <c r="M41" i="34"/>
  <c r="L41" i="34"/>
  <c r="K41" i="34"/>
  <c r="J41" i="34"/>
  <c r="I41" i="34"/>
  <c r="H41" i="34"/>
  <c r="H54" i="34" s="1"/>
  <c r="G41" i="34"/>
  <c r="F41" i="34"/>
  <c r="E41" i="34"/>
  <c r="D41" i="34"/>
  <c r="N40" i="34"/>
  <c r="O40" i="34" s="1"/>
  <c r="N39" i="34"/>
  <c r="O39" i="34" s="1"/>
  <c r="N38" i="34"/>
  <c r="O38" i="34" s="1"/>
  <c r="N37" i="34"/>
  <c r="O37" i="34" s="1"/>
  <c r="N36" i="34"/>
  <c r="O36" i="34" s="1"/>
  <c r="N35" i="34"/>
  <c r="O35" i="34"/>
  <c r="N34" i="34"/>
  <c r="O34" i="34" s="1"/>
  <c r="N33" i="34"/>
  <c r="O33" i="34" s="1"/>
  <c r="N32" i="34"/>
  <c r="O32" i="34" s="1"/>
  <c r="M31" i="34"/>
  <c r="L31" i="34"/>
  <c r="K31" i="34"/>
  <c r="J31" i="34"/>
  <c r="I31" i="34"/>
  <c r="H31" i="34"/>
  <c r="G31" i="34"/>
  <c r="F31" i="34"/>
  <c r="E31" i="34"/>
  <c r="N31" i="34" s="1"/>
  <c r="O31" i="34" s="1"/>
  <c r="D31" i="34"/>
  <c r="N30" i="34"/>
  <c r="O30" i="34" s="1"/>
  <c r="N29" i="34"/>
  <c r="O29" i="34" s="1"/>
  <c r="N28" i="34"/>
  <c r="O28" i="34" s="1"/>
  <c r="N27" i="34"/>
  <c r="O27" i="34" s="1"/>
  <c r="N26" i="34"/>
  <c r="O26" i="34" s="1"/>
  <c r="N25" i="34"/>
  <c r="O25" i="34"/>
  <c r="N24" i="34"/>
  <c r="O24" i="34" s="1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1" i="34"/>
  <c r="O21" i="34" s="1"/>
  <c r="N20" i="34"/>
  <c r="O20" i="34" s="1"/>
  <c r="N19" i="34"/>
  <c r="O19" i="34"/>
  <c r="N18" i="34"/>
  <c r="O18" i="34" s="1"/>
  <c r="N17" i="34"/>
  <c r="O17" i="34"/>
  <c r="N16" i="34"/>
  <c r="O16" i="34"/>
  <c r="M15" i="34"/>
  <c r="L15" i="34"/>
  <c r="K15" i="34"/>
  <c r="J15" i="34"/>
  <c r="I15" i="34"/>
  <c r="H15" i="34"/>
  <c r="G15" i="34"/>
  <c r="G54" i="34" s="1"/>
  <c r="F15" i="34"/>
  <c r="E15" i="34"/>
  <c r="D15" i="34"/>
  <c r="N14" i="34"/>
  <c r="O14" i="34" s="1"/>
  <c r="N13" i="34"/>
  <c r="O13" i="34" s="1"/>
  <c r="N12" i="34"/>
  <c r="O12" i="34" s="1"/>
  <c r="N11" i="34"/>
  <c r="O11" i="34"/>
  <c r="N10" i="34"/>
  <c r="O10" i="34" s="1"/>
  <c r="N9" i="34"/>
  <c r="O9" i="34"/>
  <c r="N8" i="34"/>
  <c r="O8" i="34" s="1"/>
  <c r="N7" i="34"/>
  <c r="O7" i="34" s="1"/>
  <c r="N6" i="34"/>
  <c r="O6" i="34"/>
  <c r="M5" i="34"/>
  <c r="L5" i="34"/>
  <c r="K5" i="34"/>
  <c r="K54" i="34"/>
  <c r="J5" i="34"/>
  <c r="I5" i="34"/>
  <c r="H5" i="34"/>
  <c r="G5" i="34"/>
  <c r="F5" i="34"/>
  <c r="E5" i="34"/>
  <c r="D5" i="34"/>
  <c r="N32" i="33"/>
  <c r="O32" i="33"/>
  <c r="N33" i="33"/>
  <c r="O33" i="33" s="1"/>
  <c r="N34" i="33"/>
  <c r="O34" i="33"/>
  <c r="N35" i="33"/>
  <c r="O35" i="33"/>
  <c r="N36" i="33"/>
  <c r="O36" i="33" s="1"/>
  <c r="N37" i="33"/>
  <c r="O37" i="33"/>
  <c r="N38" i="33"/>
  <c r="O38" i="33" s="1"/>
  <c r="N39" i="33"/>
  <c r="O39" i="33" s="1"/>
  <c r="N20" i="33"/>
  <c r="O20" i="33" s="1"/>
  <c r="N21" i="33"/>
  <c r="O21" i="33" s="1"/>
  <c r="N22" i="33"/>
  <c r="O22" i="33" s="1"/>
  <c r="N23" i="33"/>
  <c r="O23" i="33" s="1"/>
  <c r="N24" i="33"/>
  <c r="O24" i="33"/>
  <c r="N25" i="33"/>
  <c r="O25" i="33" s="1"/>
  <c r="N26" i="33"/>
  <c r="O26" i="33"/>
  <c r="N27" i="33"/>
  <c r="O27" i="33"/>
  <c r="N28" i="33"/>
  <c r="O28" i="33"/>
  <c r="N29" i="33"/>
  <c r="O29" i="33" s="1"/>
  <c r="N30" i="33"/>
  <c r="O30" i="33"/>
  <c r="N8" i="33"/>
  <c r="O8" i="33" s="1"/>
  <c r="E31" i="33"/>
  <c r="F31" i="33"/>
  <c r="G31" i="33"/>
  <c r="H31" i="33"/>
  <c r="I31" i="33"/>
  <c r="J31" i="33"/>
  <c r="K31" i="33"/>
  <c r="L31" i="33"/>
  <c r="M31" i="33"/>
  <c r="D31" i="33"/>
  <c r="E19" i="33"/>
  <c r="F19" i="33"/>
  <c r="G19" i="33"/>
  <c r="H19" i="33"/>
  <c r="I19" i="33"/>
  <c r="J19" i="33"/>
  <c r="K19" i="33"/>
  <c r="L19" i="33"/>
  <c r="M19" i="33"/>
  <c r="D19" i="33"/>
  <c r="E13" i="33"/>
  <c r="F13" i="33"/>
  <c r="G13" i="33"/>
  <c r="N13" i="33" s="1"/>
  <c r="O13" i="33" s="1"/>
  <c r="H13" i="33"/>
  <c r="I13" i="33"/>
  <c r="J13" i="33"/>
  <c r="K13" i="33"/>
  <c r="L13" i="33"/>
  <c r="M13" i="33"/>
  <c r="D13" i="33"/>
  <c r="E5" i="33"/>
  <c r="F5" i="33"/>
  <c r="G5" i="33"/>
  <c r="H5" i="33"/>
  <c r="I5" i="33"/>
  <c r="J5" i="33"/>
  <c r="J55" i="33" s="1"/>
  <c r="K5" i="33"/>
  <c r="L5" i="33"/>
  <c r="M5" i="33"/>
  <c r="D5" i="33"/>
  <c r="N5" i="33" s="1"/>
  <c r="O5" i="33" s="1"/>
  <c r="N49" i="33"/>
  <c r="O49" i="33" s="1"/>
  <c r="N50" i="33"/>
  <c r="O50" i="33" s="1"/>
  <c r="N51" i="33"/>
  <c r="O51" i="33" s="1"/>
  <c r="N52" i="33"/>
  <c r="O52" i="33" s="1"/>
  <c r="N53" i="33"/>
  <c r="O53" i="33" s="1"/>
  <c r="N54" i="33"/>
  <c r="O54" i="33" s="1"/>
  <c r="N48" i="33"/>
  <c r="O48" i="33"/>
  <c r="E47" i="33"/>
  <c r="F47" i="33"/>
  <c r="G47" i="33"/>
  <c r="H47" i="33"/>
  <c r="I47" i="33"/>
  <c r="J47" i="33"/>
  <c r="K47" i="33"/>
  <c r="L47" i="33"/>
  <c r="M47" i="33"/>
  <c r="D47" i="33"/>
  <c r="E40" i="33"/>
  <c r="F40" i="33"/>
  <c r="G40" i="33"/>
  <c r="H40" i="33"/>
  <c r="I40" i="33"/>
  <c r="J40" i="33"/>
  <c r="K40" i="33"/>
  <c r="L40" i="33"/>
  <c r="M40" i="33"/>
  <c r="D40" i="33"/>
  <c r="N41" i="33"/>
  <c r="O41" i="33" s="1"/>
  <c r="N42" i="33"/>
  <c r="O42" i="33"/>
  <c r="N43" i="33"/>
  <c r="O43" i="33" s="1"/>
  <c r="N44" i="33"/>
  <c r="O44" i="33"/>
  <c r="N45" i="33"/>
  <c r="O45" i="33"/>
  <c r="N46" i="33"/>
  <c r="O46" i="33" s="1"/>
  <c r="N15" i="33"/>
  <c r="O15" i="33" s="1"/>
  <c r="N16" i="33"/>
  <c r="O16" i="33"/>
  <c r="N17" i="33"/>
  <c r="O17" i="33" s="1"/>
  <c r="N18" i="33"/>
  <c r="O18" i="33" s="1"/>
  <c r="N7" i="33"/>
  <c r="O7" i="33" s="1"/>
  <c r="N9" i="33"/>
  <c r="O9" i="33" s="1"/>
  <c r="N10" i="33"/>
  <c r="O10" i="33" s="1"/>
  <c r="N11" i="33"/>
  <c r="O11" i="33"/>
  <c r="N12" i="33"/>
  <c r="O12" i="33" s="1"/>
  <c r="N6" i="33"/>
  <c r="O6" i="33" s="1"/>
  <c r="N14" i="33"/>
  <c r="O14" i="33" s="1"/>
  <c r="G50" i="36"/>
  <c r="L50" i="36"/>
  <c r="N5" i="37"/>
  <c r="O5" i="37" s="1"/>
  <c r="N15" i="41"/>
  <c r="O15" i="41" s="1"/>
  <c r="L52" i="42"/>
  <c r="N21" i="42"/>
  <c r="O21" i="42" s="1"/>
  <c r="N42" i="43"/>
  <c r="O42" i="43" s="1"/>
  <c r="N5" i="43"/>
  <c r="O5" i="43"/>
  <c r="J61" i="45"/>
  <c r="L61" i="45"/>
  <c r="K61" i="45"/>
  <c r="M61" i="45"/>
  <c r="N47" i="45"/>
  <c r="O47" i="45" s="1"/>
  <c r="N25" i="45"/>
  <c r="O25" i="45"/>
  <c r="N16" i="45"/>
  <c r="O16" i="45"/>
  <c r="N5" i="45"/>
  <c r="O5" i="45"/>
  <c r="O52" i="46"/>
  <c r="P52" i="46"/>
  <c r="O34" i="46"/>
  <c r="P34" i="46" s="1"/>
  <c r="O64" i="48" l="1"/>
  <c r="P64" i="48" s="1"/>
  <c r="N64" i="44"/>
  <c r="O64" i="44" s="1"/>
  <c r="D48" i="37"/>
  <c r="D52" i="42"/>
  <c r="N44" i="35"/>
  <c r="O44" i="35" s="1"/>
  <c r="H55" i="33"/>
  <c r="I48" i="37"/>
  <c r="I50" i="41"/>
  <c r="N30" i="41"/>
  <c r="O30" i="41" s="1"/>
  <c r="N40" i="41"/>
  <c r="O40" i="41" s="1"/>
  <c r="D51" i="43"/>
  <c r="E51" i="43"/>
  <c r="N5" i="39"/>
  <c r="O5" i="39" s="1"/>
  <c r="N50" i="42"/>
  <c r="O50" i="42" s="1"/>
  <c r="N52" i="45"/>
  <c r="O52" i="45" s="1"/>
  <c r="K54" i="39"/>
  <c r="D52" i="38"/>
  <c r="K48" i="37"/>
  <c r="E55" i="33"/>
  <c r="N29" i="36"/>
  <c r="O29" i="36" s="1"/>
  <c r="L48" i="37"/>
  <c r="J52" i="38"/>
  <c r="N52" i="39"/>
  <c r="O52" i="39" s="1"/>
  <c r="K50" i="41"/>
  <c r="F51" i="43"/>
  <c r="H51" i="43"/>
  <c r="N35" i="45"/>
  <c r="O35" i="45" s="1"/>
  <c r="O46" i="46"/>
  <c r="P46" i="46" s="1"/>
  <c r="N31" i="33"/>
  <c r="O31" i="33" s="1"/>
  <c r="N41" i="37"/>
  <c r="O41" i="37" s="1"/>
  <c r="H54" i="39"/>
  <c r="M54" i="40"/>
  <c r="N5" i="41"/>
  <c r="O5" i="41" s="1"/>
  <c r="G50" i="41"/>
  <c r="J54" i="40"/>
  <c r="F55" i="33"/>
  <c r="N14" i="36"/>
  <c r="O14" i="36" s="1"/>
  <c r="H50" i="36"/>
  <c r="N47" i="33"/>
  <c r="O47" i="33" s="1"/>
  <c r="M48" i="37"/>
  <c r="G51" i="43"/>
  <c r="D60" i="46"/>
  <c r="N14" i="39"/>
  <c r="O14" i="39" s="1"/>
  <c r="N30" i="35"/>
  <c r="O30" i="35" s="1"/>
  <c r="N36" i="44"/>
  <c r="O36" i="44" s="1"/>
  <c r="N40" i="33"/>
  <c r="O40" i="33" s="1"/>
  <c r="E54" i="34"/>
  <c r="N5" i="38"/>
  <c r="O5" i="38" s="1"/>
  <c r="E60" i="46"/>
  <c r="N5" i="40"/>
  <c r="O5" i="40" s="1"/>
  <c r="F60" i="46"/>
  <c r="N19" i="33"/>
  <c r="O19" i="33" s="1"/>
  <c r="F54" i="34"/>
  <c r="N5" i="36"/>
  <c r="O5" i="36" s="1"/>
  <c r="M52" i="38"/>
  <c r="I51" i="43"/>
  <c r="J51" i="43"/>
  <c r="N5" i="44"/>
  <c r="O5" i="44" s="1"/>
  <c r="E48" i="37"/>
  <c r="N48" i="37" s="1"/>
  <c r="O48" i="37" s="1"/>
  <c r="N39" i="36"/>
  <c r="O39" i="36" s="1"/>
  <c r="K55" i="33"/>
  <c r="N22" i="34"/>
  <c r="O22" i="34" s="1"/>
  <c r="N41" i="34"/>
  <c r="O41" i="34" s="1"/>
  <c r="J50" i="36"/>
  <c r="F54" i="40"/>
  <c r="N29" i="42"/>
  <c r="O29" i="42" s="1"/>
  <c r="G60" i="46"/>
  <c r="D53" i="35"/>
  <c r="J53" i="35"/>
  <c r="N15" i="34"/>
  <c r="O15" i="34" s="1"/>
  <c r="K50" i="36"/>
  <c r="H60" i="46"/>
  <c r="G54" i="39"/>
  <c r="N45" i="43"/>
  <c r="O45" i="43" s="1"/>
  <c r="N16" i="44"/>
  <c r="O16" i="44" s="1"/>
  <c r="J54" i="39"/>
  <c r="I54" i="40"/>
  <c r="N14" i="35"/>
  <c r="O14" i="35" s="1"/>
  <c r="F52" i="38"/>
  <c r="I52" i="38"/>
  <c r="H52" i="38"/>
  <c r="I60" i="46"/>
  <c r="L54" i="34"/>
  <c r="N21" i="35"/>
  <c r="O21" i="35" s="1"/>
  <c r="G53" i="35"/>
  <c r="M55" i="33"/>
  <c r="L60" i="46"/>
  <c r="L53" i="35"/>
  <c r="I54" i="34"/>
  <c r="J54" i="34"/>
  <c r="N21" i="39"/>
  <c r="O21" i="39" s="1"/>
  <c r="L51" i="43"/>
  <c r="O63" i="47"/>
  <c r="P63" i="47" s="1"/>
  <c r="N5" i="35"/>
  <c r="O5" i="35" s="1"/>
  <c r="N31" i="40"/>
  <c r="O31" i="40" s="1"/>
  <c r="E54" i="40"/>
  <c r="N54" i="40" s="1"/>
  <c r="O54" i="40" s="1"/>
  <c r="E52" i="38"/>
  <c r="D55" i="33"/>
  <c r="N26" i="38"/>
  <c r="O26" i="38" s="1"/>
  <c r="L54" i="39"/>
  <c r="D50" i="41"/>
  <c r="N44" i="40"/>
  <c r="O44" i="40" s="1"/>
  <c r="L55" i="33"/>
  <c r="N5" i="34"/>
  <c r="O5" i="34" s="1"/>
  <c r="E53" i="35"/>
  <c r="N34" i="38"/>
  <c r="O34" i="38" s="1"/>
  <c r="J60" i="46"/>
  <c r="E61" i="45"/>
  <c r="N61" i="45" s="1"/>
  <c r="O61" i="45" s="1"/>
  <c r="K52" i="42"/>
  <c r="N52" i="42" s="1"/>
  <c r="O52" i="42" s="1"/>
  <c r="N40" i="35"/>
  <c r="O40" i="35" s="1"/>
  <c r="N51" i="35"/>
  <c r="O51" i="35" s="1"/>
  <c r="K52" i="38"/>
  <c r="K51" i="43"/>
  <c r="N51" i="43" s="1"/>
  <c r="O51" i="43" s="1"/>
  <c r="N60" i="46"/>
  <c r="K60" i="46"/>
  <c r="N15" i="40"/>
  <c r="O15" i="40" s="1"/>
  <c r="L52" i="38"/>
  <c r="N52" i="34"/>
  <c r="O52" i="34" s="1"/>
  <c r="I55" i="33"/>
  <c r="M54" i="34"/>
  <c r="H53" i="35"/>
  <c r="E50" i="36"/>
  <c r="M50" i="36"/>
  <c r="M60" i="46"/>
  <c r="F54" i="39"/>
  <c r="E50" i="41"/>
  <c r="F53" i="35"/>
  <c r="F50" i="36"/>
  <c r="M51" i="43"/>
  <c r="G55" i="33"/>
  <c r="L50" i="41"/>
  <c r="N46" i="34"/>
  <c r="O46" i="34" s="1"/>
  <c r="N20" i="37"/>
  <c r="O20" i="37" s="1"/>
  <c r="M50" i="41"/>
  <c r="M53" i="35"/>
  <c r="N14" i="38"/>
  <c r="O14" i="38" s="1"/>
  <c r="N31" i="39"/>
  <c r="O31" i="39" s="1"/>
  <c r="O60" i="46" l="1"/>
  <c r="P60" i="46" s="1"/>
  <c r="N53" i="35"/>
  <c r="O53" i="35" s="1"/>
  <c r="N52" i="38"/>
  <c r="O52" i="38" s="1"/>
  <c r="N54" i="39"/>
  <c r="O54" i="39" s="1"/>
  <c r="N54" i="34"/>
  <c r="O54" i="34" s="1"/>
  <c r="N50" i="41"/>
  <c r="O50" i="41" s="1"/>
  <c r="N50" i="36"/>
  <c r="O50" i="36" s="1"/>
  <c r="N55" i="33"/>
  <c r="O55" i="33" s="1"/>
</calcChain>
</file>

<file path=xl/sharedStrings.xml><?xml version="1.0" encoding="utf-8"?>
<sst xmlns="http://schemas.openxmlformats.org/spreadsheetml/2006/main" count="1144" uniqueCount="167">
  <si>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</si>
  <si>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</si>
  <si>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</si>
  <si>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</si>
  <si>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</si>
  <si>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</si>
  <si>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</si>
  <si>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</si>
  <si>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</si>
  <si>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</si>
  <si>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</si>
  <si>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Discretionary Sales Surtaxes</t>
  </si>
  <si>
    <t>Utility Service Tax - Electricity</t>
  </si>
  <si>
    <t>Utility Service Tax - Water</t>
  </si>
  <si>
    <t>Utility Service Tax - Gas</t>
  </si>
  <si>
    <t>Permits, Fees, and Special Assessments</t>
  </si>
  <si>
    <t>Franchise Fee - Electricity</t>
  </si>
  <si>
    <t>Franchise Fee - Telecommunications</t>
  </si>
  <si>
    <t>Franchise Fee - Gas</t>
  </si>
  <si>
    <t>Other Permits, Fees, and Special Assessments</t>
  </si>
  <si>
    <t>Federal Grant - Public Safety</t>
  </si>
  <si>
    <t>Intergovernmental Revenue</t>
  </si>
  <si>
    <t>Federal Grant - Economic Environment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</si>
  <si>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</si>
  <si>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</si>
  <si>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</si>
  <si>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State Shared Revenues - Other</t>
  </si>
  <si>
    <t>Grants from Other Local Units - Physical Environment</t>
  </si>
  <si>
    <t>Grants from Other Local Units - Transportation</t>
  </si>
  <si>
    <t>Grants from Other Local Units - Culture / Recreation</t>
  </si>
  <si>
    <t>Grants from Other Local Units - Other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</si>
  <si>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</si>
  <si>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</si>
  <si>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</si>
  <si>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</si>
  <si>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</si>
  <si>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</si>
  <si>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</si>
  <si>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General Gov't (Not Court-Related) - Other General Gov't Charges and Fees</t>
  </si>
  <si>
    <t>Physical Environment - Water Utility</t>
  </si>
  <si>
    <t>Physical Environment - Garbage / Solid Waste</t>
  </si>
  <si>
    <t>Physical Environment - Sewer / Wastewater Utility</t>
  </si>
  <si>
    <t>Physical Environment - Water / Sewer Combination Utility</t>
  </si>
  <si>
    <t>Physical Environment - Other Physical Environment Charges</t>
  </si>
  <si>
    <t>Culture / Recreation - Libraries</t>
  </si>
  <si>
    <t>Culture / Recreation - Special Events</t>
  </si>
  <si>
    <t>Total - All Account Codes</t>
  </si>
  <si>
    <t>Local Fiscal Year Ended September 30, 2009</t>
  </si>
  <si>
    <t>Court-Ordered Judgments and Fines - As Decided by County Court Civil</t>
  </si>
  <si>
    <t>Court-Ordered Judgments and Fines - As Decided by Traffic Court</t>
  </si>
  <si>
    <t>Fines - Library</t>
  </si>
  <si>
    <t>Fines - Local Ordinance Violations</t>
  </si>
  <si>
    <t>Other Judgments, Fines, and Forfeits</t>
  </si>
  <si>
    <t>Judgments and Fines - Other Court-Ordered</t>
  </si>
  <si>
    <t>Interest and Other Earnings - Interest</t>
  </si>
  <si>
    <t>Interest and Other Earnings - Net Increase (Decrease) in Fair Value of Investments</t>
  </si>
  <si>
    <t>Disposition of Fixed Assets</t>
  </si>
  <si>
    <t>Contributions and Donations from Private Sources</t>
  </si>
  <si>
    <t>Licenses</t>
  </si>
  <si>
    <t>Pension Fund Contributions</t>
  </si>
  <si>
    <t>Other Miscellaneous Revenues - Other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</si>
  <si>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</si>
  <si>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</si>
  <si>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</si>
  <si>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</si>
  <si>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</si>
  <si>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</si>
  <si>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</si>
  <si>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Casualty Insurance Premium Tax for Police Officers' Retirement</t>
  </si>
  <si>
    <t>Howey-in-the-Hills Revenues Reported by Account Code and Fund Type</t>
  </si>
  <si>
    <t>Local Fiscal Year Ended September 30, 2010</t>
  </si>
  <si>
    <t>Local Option Taxes</t>
  </si>
  <si>
    <t>Utility Service Tax - Propane</t>
  </si>
  <si>
    <t>Communications Services Taxes</t>
  </si>
  <si>
    <t>Federal Grant - Physical Environment - Water Supply System</t>
  </si>
  <si>
    <t>Physical Environment - Cemetary</t>
  </si>
  <si>
    <t>Judgments and Fines - Intergovernmental Radio Communication Program</t>
  </si>
  <si>
    <t>Other Sources</t>
  </si>
  <si>
    <t>Non-Operating - Inter-Fund Group Transfers In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</si>
  <si>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</si>
  <si>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</si>
  <si>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</si>
  <si>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State Grant - Other</t>
  </si>
  <si>
    <t>Court-Ordered Judgments and Fines - As Decided by County Court Criminal</t>
  </si>
  <si>
    <t>Proceeds - Installment Purchases and Capital Lease Proceeds</t>
  </si>
  <si>
    <t>2011 Municipal Population:</t>
  </si>
  <si>
    <t>Local Fiscal Year Ended September 30, 2012</t>
  </si>
  <si>
    <t>2012 Municipal Population:</t>
  </si>
  <si>
    <t>Local Fiscal Year Ended September 30, 2013</t>
  </si>
  <si>
    <t>Insurance Premium Tax for Police Officers' Retirement</t>
  </si>
  <si>
    <t>Communications Services Taxes (Chapter 202, F.S.)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</si>
  <si>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</si>
  <si>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</si>
  <si>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</si>
  <si>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General Government - Other General Government Charges and Fees</t>
  </si>
  <si>
    <t>Sales - Disposition of Fixed Assets</t>
  </si>
  <si>
    <t>2013 Municipal Population:</t>
  </si>
  <si>
    <t>Local Fiscal Year Ended September 30, 2008</t>
  </si>
  <si>
    <t>Other General Taxes</t>
  </si>
  <si>
    <t>Permits and Franchise Fees</t>
  </si>
  <si>
    <t>Other Permits and Fees</t>
  </si>
  <si>
    <t>State Grant - Culture / Recreation</t>
  </si>
  <si>
    <t>Impact Fees - Public Safety</t>
  </si>
  <si>
    <t>Impact Fees - Physical Environment</t>
  </si>
  <si>
    <t>Impact Fees - Culture / Recreation</t>
  </si>
  <si>
    <t>Impact Fees - Other</t>
  </si>
  <si>
    <t>Proceeds - Debt Proceeds</t>
  </si>
  <si>
    <t>Proprietary Non-Operating Sources - Capital Contributions from Private Source</t>
  </si>
  <si>
    <t>2008 Municipal Population:</t>
  </si>
  <si>
    <t>Local Fiscal Year Ended September 30, 2014</t>
  </si>
  <si>
    <t>Grants from Other Local Units - Public Safety</t>
  </si>
  <si>
    <t>2014 Municipal Population:</t>
  </si>
  <si>
    <t>Local Fiscal Year Ended September 30, 2015</t>
  </si>
  <si>
    <t>Local Business Tax (Chapter 205, F.S.)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</si>
  <si>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</si>
  <si>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</si>
  <si>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</si>
  <si>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</si>
  <si>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</si>
  <si>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</si>
  <si>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Federal Grant - Physical Environment - Other Physical Environment</t>
  </si>
  <si>
    <t>Federal Grant - Culture / Recreation</t>
  </si>
  <si>
    <t>State Grant - Physical Environment - Other Physical Environment</t>
  </si>
  <si>
    <t>Transportation - Other Transportation Charges</t>
  </si>
  <si>
    <t>2018 Municipal Population:</t>
  </si>
  <si>
    <t>Local Fiscal Year Ended September 30, 2019</t>
  </si>
  <si>
    <t>County Ninth-Cent Voted Fuel Tax</t>
  </si>
  <si>
    <t>Impact Fees - Residential - Public Safety</t>
  </si>
  <si>
    <t>Impact Fees - Residential - Physical Environment</t>
  </si>
  <si>
    <t>Impact Fees - Residential - Culture / Recreation</t>
  </si>
  <si>
    <t>State Grant - Transportation - Other Transportation</t>
  </si>
  <si>
    <t>Public Safety - Other Public Safety Charges and Fees</t>
  </si>
  <si>
    <t>Culture / Recreation - Parks and Recreation</t>
  </si>
  <si>
    <t>Fines - Pollution Control Violations</t>
  </si>
  <si>
    <t>State Fines and Forfeits</t>
  </si>
  <si>
    <t>Other Miscellaneous Revenues - Settlements</t>
  </si>
  <si>
    <t>2019 Municipal Population:</t>
  </si>
  <si>
    <t>Local Fiscal Year Ended September 30, 2020</t>
  </si>
  <si>
    <t>Second Local Option Fuel Tax (1 to 5 Cents)</t>
  </si>
  <si>
    <t>Other Financial Assistance - Federal Source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</si>
  <si>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</si>
  <si>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</si>
  <si>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</si>
  <si>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</si>
  <si>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</si>
  <si>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</si>
  <si>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</si>
  <si>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Government Infrastructure Surtax</t>
  </si>
  <si>
    <t>State Communications Services Taxes</t>
  </si>
  <si>
    <t>Building Permits (Buildling Permit Fees)</t>
  </si>
  <si>
    <t>Inspection Fee</t>
  </si>
  <si>
    <t>Intergovernmental Revenues</t>
  </si>
  <si>
    <t>State Grant - Physical Environment - Sewer / Wastewater</t>
  </si>
  <si>
    <t>State Shared Revenues - General Government - Municipal Revenue Sharing Program</t>
  </si>
  <si>
    <t>State Shared Revenues - General Government - Local Government Half-Cent Sales Tax Program</t>
  </si>
  <si>
    <t>2021 Municipal Population:</t>
  </si>
  <si>
    <t>Local Fiscal Year Ended September 30, 2022</t>
  </si>
  <si>
    <t>Permits - Other</t>
  </si>
  <si>
    <t>Other Fees and Special Assessments</t>
  </si>
  <si>
    <t>Proprietary Non-Operating Sources - Capital Contributions from Other Public Source</t>
  </si>
  <si>
    <t>2022 Municipal Population:</t>
  </si>
  <si>
    <t>Local Fiscal Year Ended September 30, 2023</t>
  </si>
  <si>
    <t>Franchise Fee - Solid Waste</t>
  </si>
  <si>
    <t>State Grant - Public Safety</t>
  </si>
  <si>
    <t>State Grant - Physical Environment - Water Supply System</t>
  </si>
  <si>
    <t>Court-Ordered Judgments and Fines - As Decided by Circuit Court Criminal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</si>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</sst>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07E0A-FD9C-4806-AED8-46AE7CC562CC}">
  <sheetPr>
    <pageSetUpPr fitToPage="1"/>
  </sheetPr>
  <dimension ref="A1:ED68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69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161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61</v>
      </c>
      <c r="B3" s="108"/>
      <c r="C3" s="109"/>
      <c r="D3" s="113" t="s">
        <v>32</v>
      </c>
      <c r="E3" s="114"/>
      <c r="F3" s="114"/>
      <c r="G3" s="114"/>
      <c r="H3" s="115"/>
      <c r="I3" s="113" t="s">
        <v>33</v>
      </c>
      <c r="J3" s="115"/>
      <c r="K3" s="113" t="s">
        <v>35</v>
      </c>
      <c r="L3" s="114"/>
      <c r="M3" s="115"/>
      <c r="N3" s="49"/>
      <c r="O3" s="50"/>
      <c r="P3" s="116" t="s">
        <v>142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62</v>
      </c>
      <c r="F4" s="52" t="s">
        <v>63</v>
      </c>
      <c r="G4" s="52" t="s">
        <v>64</v>
      </c>
      <c r="H4" s="52" t="s">
        <v>5</v>
      </c>
      <c r="I4" s="52" t="s">
        <v>6</v>
      </c>
      <c r="J4" s="53" t="s">
        <v>65</v>
      </c>
      <c r="K4" s="53" t="s">
        <v>7</v>
      </c>
      <c r="L4" s="53" t="s">
        <v>8</v>
      </c>
      <c r="M4" s="53" t="s">
        <v>143</v>
      </c>
      <c r="N4" s="53" t="s">
        <v>9</v>
      </c>
      <c r="O4" s="53" t="s">
        <v>144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145</v>
      </c>
      <c r="B5" s="57"/>
      <c r="C5" s="57"/>
      <c r="D5" s="58">
        <f>SUM(D6:D16)</f>
        <v>1336054</v>
      </c>
      <c r="E5" s="58">
        <f>SUM(E6:E16)</f>
        <v>263674</v>
      </c>
      <c r="F5" s="58">
        <f>SUM(F6:F16)</f>
        <v>0</v>
      </c>
      <c r="G5" s="58">
        <f>SUM(G6:G16)</f>
        <v>0</v>
      </c>
      <c r="H5" s="58">
        <f>SUM(H6:H16)</f>
        <v>0</v>
      </c>
      <c r="I5" s="58">
        <f>SUM(I6:I16)</f>
        <v>71115</v>
      </c>
      <c r="J5" s="58">
        <f>SUM(J6:J16)</f>
        <v>0</v>
      </c>
      <c r="K5" s="58">
        <f>SUM(K6:K16)</f>
        <v>21819</v>
      </c>
      <c r="L5" s="58">
        <f>SUM(L6:L16)</f>
        <v>0</v>
      </c>
      <c r="M5" s="58">
        <f>SUM(M6:M16)</f>
        <v>0</v>
      </c>
      <c r="N5" s="58">
        <f>SUM(N6:N16)</f>
        <v>0</v>
      </c>
      <c r="O5" s="59">
        <f>SUM(D5:N5)</f>
        <v>1692662</v>
      </c>
      <c r="P5" s="60">
        <f>(O5/P$66)</f>
        <v>945.62122905027934</v>
      </c>
      <c r="Q5" s="61"/>
    </row>
    <row r="6" spans="1:134">
      <c r="A6" s="63"/>
      <c r="B6" s="64">
        <v>311</v>
      </c>
      <c r="C6" s="65" t="s">
        <v>2</v>
      </c>
      <c r="D6" s="66">
        <v>1103451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1103451</v>
      </c>
      <c r="P6" s="67">
        <f>(O6/P$66)</f>
        <v>616.45307262569827</v>
      </c>
      <c r="Q6" s="68"/>
    </row>
    <row r="7" spans="1:134">
      <c r="A7" s="63"/>
      <c r="B7" s="64">
        <v>312.3</v>
      </c>
      <c r="C7" s="65" t="s">
        <v>126</v>
      </c>
      <c r="D7" s="66">
        <v>0</v>
      </c>
      <c r="E7" s="66">
        <v>11715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6" si="0">SUM(D7:N7)</f>
        <v>11715</v>
      </c>
      <c r="P7" s="67">
        <f>(O7/P$66)</f>
        <v>6.544692737430168</v>
      </c>
      <c r="Q7" s="68"/>
    </row>
    <row r="8" spans="1:134">
      <c r="A8" s="63"/>
      <c r="B8" s="64">
        <v>312.41000000000003</v>
      </c>
      <c r="C8" s="65" t="s">
        <v>146</v>
      </c>
      <c r="D8" s="66">
        <v>0</v>
      </c>
      <c r="E8" s="66">
        <v>43333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43333</v>
      </c>
      <c r="P8" s="67">
        <f>(O8/P$66)</f>
        <v>24.208379888268155</v>
      </c>
      <c r="Q8" s="68"/>
    </row>
    <row r="9" spans="1:134">
      <c r="A9" s="63"/>
      <c r="B9" s="64">
        <v>312.52</v>
      </c>
      <c r="C9" s="65" t="s">
        <v>89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21819</v>
      </c>
      <c r="L9" s="66">
        <v>0</v>
      </c>
      <c r="M9" s="66">
        <v>0</v>
      </c>
      <c r="N9" s="66">
        <v>0</v>
      </c>
      <c r="O9" s="66">
        <f t="shared" si="0"/>
        <v>21819</v>
      </c>
      <c r="P9" s="67">
        <f>(O9/P$66)</f>
        <v>12.189385474860336</v>
      </c>
      <c r="Q9" s="68"/>
    </row>
    <row r="10" spans="1:134">
      <c r="A10" s="63"/>
      <c r="B10" s="64">
        <v>312.63</v>
      </c>
      <c r="C10" s="65" t="s">
        <v>147</v>
      </c>
      <c r="D10" s="66">
        <v>0</v>
      </c>
      <c r="E10" s="66">
        <v>208626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208626</v>
      </c>
      <c r="P10" s="67">
        <f>(O10/P$66)</f>
        <v>116.55083798882681</v>
      </c>
      <c r="Q10" s="68"/>
    </row>
    <row r="11" spans="1:134">
      <c r="A11" s="63"/>
      <c r="B11" s="64">
        <v>314.10000000000002</v>
      </c>
      <c r="C11" s="65" t="s">
        <v>12</v>
      </c>
      <c r="D11" s="66">
        <v>167938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167938</v>
      </c>
      <c r="P11" s="67">
        <f>(O11/P$66)</f>
        <v>93.820111731843582</v>
      </c>
      <c r="Q11" s="68"/>
    </row>
    <row r="12" spans="1:134">
      <c r="A12" s="63"/>
      <c r="B12" s="64">
        <v>314.3</v>
      </c>
      <c r="C12" s="65" t="s">
        <v>13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71115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71115</v>
      </c>
      <c r="P12" s="67">
        <f>(O12/P$66)</f>
        <v>39.729050279329606</v>
      </c>
      <c r="Q12" s="68"/>
    </row>
    <row r="13" spans="1:134">
      <c r="A13" s="63"/>
      <c r="B13" s="64">
        <v>314.39999999999998</v>
      </c>
      <c r="C13" s="65" t="s">
        <v>14</v>
      </c>
      <c r="D13" s="66">
        <v>398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398</v>
      </c>
      <c r="P13" s="67">
        <f>(O13/P$66)</f>
        <v>0.22234636871508379</v>
      </c>
      <c r="Q13" s="68"/>
    </row>
    <row r="14" spans="1:134">
      <c r="A14" s="63"/>
      <c r="B14" s="64">
        <v>314.8</v>
      </c>
      <c r="C14" s="65" t="s">
        <v>72</v>
      </c>
      <c r="D14" s="66">
        <v>2310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0"/>
        <v>2310</v>
      </c>
      <c r="P14" s="67">
        <f>(O14/P$66)</f>
        <v>1.2905027932960893</v>
      </c>
      <c r="Q14" s="68"/>
    </row>
    <row r="15" spans="1:134">
      <c r="A15" s="63"/>
      <c r="B15" s="64">
        <v>315.10000000000002</v>
      </c>
      <c r="C15" s="65" t="s">
        <v>148</v>
      </c>
      <c r="D15" s="66">
        <v>57372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0"/>
        <v>57372</v>
      </c>
      <c r="P15" s="67">
        <f>(O15/P$66)</f>
        <v>32.051396648044694</v>
      </c>
      <c r="Q15" s="68"/>
    </row>
    <row r="16" spans="1:134">
      <c r="A16" s="63"/>
      <c r="B16" s="64">
        <v>316</v>
      </c>
      <c r="C16" s="65" t="s">
        <v>113</v>
      </c>
      <c r="D16" s="66">
        <v>4585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0"/>
        <v>4585</v>
      </c>
      <c r="P16" s="67">
        <f>(O16/P$66)</f>
        <v>2.5614525139664805</v>
      </c>
      <c r="Q16" s="68"/>
    </row>
    <row r="17" spans="1:17" ht="15.75">
      <c r="A17" s="69" t="s">
        <v>15</v>
      </c>
      <c r="B17" s="70"/>
      <c r="C17" s="71"/>
      <c r="D17" s="72">
        <f>SUM(D18:D28)</f>
        <v>196987</v>
      </c>
      <c r="E17" s="72">
        <f>SUM(E18:E28)</f>
        <v>1337249</v>
      </c>
      <c r="F17" s="72">
        <f>SUM(F18:F28)</f>
        <v>0</v>
      </c>
      <c r="G17" s="72">
        <f>SUM(G18:G28)</f>
        <v>0</v>
      </c>
      <c r="H17" s="72">
        <f>SUM(H18:H28)</f>
        <v>0</v>
      </c>
      <c r="I17" s="72">
        <f>SUM(I18:I28)</f>
        <v>0</v>
      </c>
      <c r="J17" s="72">
        <f>SUM(J18:J28)</f>
        <v>0</v>
      </c>
      <c r="K17" s="72">
        <f>SUM(K18:K28)</f>
        <v>0</v>
      </c>
      <c r="L17" s="72">
        <f>SUM(L18:L28)</f>
        <v>0</v>
      </c>
      <c r="M17" s="72">
        <f>SUM(M18:M28)</f>
        <v>0</v>
      </c>
      <c r="N17" s="72">
        <f>SUM(N18:N28)</f>
        <v>0</v>
      </c>
      <c r="O17" s="73">
        <f>SUM(D17:N17)</f>
        <v>1534236</v>
      </c>
      <c r="P17" s="74">
        <f>(O17/P$66)</f>
        <v>857.11508379888267</v>
      </c>
      <c r="Q17" s="75"/>
    </row>
    <row r="18" spans="1:17">
      <c r="A18" s="63"/>
      <c r="B18" s="64">
        <v>322</v>
      </c>
      <c r="C18" s="65" t="s">
        <v>149</v>
      </c>
      <c r="D18" s="66">
        <v>0</v>
      </c>
      <c r="E18" s="66">
        <v>781382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>SUM(D18:N18)</f>
        <v>781382</v>
      </c>
      <c r="P18" s="67">
        <f>(O18/P$66)</f>
        <v>436.52625698324022</v>
      </c>
      <c r="Q18" s="68"/>
    </row>
    <row r="19" spans="1:17">
      <c r="A19" s="63"/>
      <c r="B19" s="64">
        <v>322.89999999999998</v>
      </c>
      <c r="C19" s="65" t="s">
        <v>157</v>
      </c>
      <c r="D19" s="66">
        <v>18920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ref="O19:O28" si="1">SUM(D19:N19)</f>
        <v>18920</v>
      </c>
      <c r="P19" s="67">
        <f>(O19/P$66)</f>
        <v>10.569832402234637</v>
      </c>
      <c r="Q19" s="68"/>
    </row>
    <row r="20" spans="1:17">
      <c r="A20" s="63"/>
      <c r="B20" s="64">
        <v>323.10000000000002</v>
      </c>
      <c r="C20" s="65" t="s">
        <v>16</v>
      </c>
      <c r="D20" s="66">
        <v>134971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134971</v>
      </c>
      <c r="P20" s="67">
        <f>(O20/P$66)</f>
        <v>75.402793296089385</v>
      </c>
      <c r="Q20" s="68"/>
    </row>
    <row r="21" spans="1:17">
      <c r="A21" s="63"/>
      <c r="B21" s="64">
        <v>323.2</v>
      </c>
      <c r="C21" s="65" t="s">
        <v>17</v>
      </c>
      <c r="D21" s="66">
        <v>38685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38685</v>
      </c>
      <c r="P21" s="67">
        <f>(O21/P$66)</f>
        <v>21.61173184357542</v>
      </c>
      <c r="Q21" s="68"/>
    </row>
    <row r="22" spans="1:17">
      <c r="A22" s="63"/>
      <c r="B22" s="64">
        <v>323.39999999999998</v>
      </c>
      <c r="C22" s="65" t="s">
        <v>18</v>
      </c>
      <c r="D22" s="66">
        <v>2654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1"/>
        <v>2654</v>
      </c>
      <c r="P22" s="67">
        <f>(O22/P$66)</f>
        <v>1.48268156424581</v>
      </c>
      <c r="Q22" s="68"/>
    </row>
    <row r="23" spans="1:17">
      <c r="A23" s="63"/>
      <c r="B23" s="64">
        <v>323.7</v>
      </c>
      <c r="C23" s="65" t="s">
        <v>162</v>
      </c>
      <c r="D23" s="66">
        <v>872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1"/>
        <v>872</v>
      </c>
      <c r="P23" s="67">
        <f>(O23/P$66)</f>
        <v>0.4871508379888268</v>
      </c>
      <c r="Q23" s="68"/>
    </row>
    <row r="24" spans="1:17">
      <c r="A24" s="63"/>
      <c r="B24" s="64">
        <v>324.11</v>
      </c>
      <c r="C24" s="65" t="s">
        <v>127</v>
      </c>
      <c r="D24" s="66">
        <v>0</v>
      </c>
      <c r="E24" s="66">
        <v>133945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1"/>
        <v>133945</v>
      </c>
      <c r="P24" s="67">
        <f>(O24/P$66)</f>
        <v>74.82960893854748</v>
      </c>
      <c r="Q24" s="68"/>
    </row>
    <row r="25" spans="1:17">
      <c r="A25" s="63"/>
      <c r="B25" s="64">
        <v>324.20999999999998</v>
      </c>
      <c r="C25" s="65" t="s">
        <v>128</v>
      </c>
      <c r="D25" s="66">
        <v>0</v>
      </c>
      <c r="E25" s="66">
        <v>296178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1"/>
        <v>296178</v>
      </c>
      <c r="P25" s="67">
        <f>(O25/P$66)</f>
        <v>165.46256983240224</v>
      </c>
      <c r="Q25" s="68"/>
    </row>
    <row r="26" spans="1:17">
      <c r="A26" s="63"/>
      <c r="B26" s="64">
        <v>324.61</v>
      </c>
      <c r="C26" s="65" t="s">
        <v>129</v>
      </c>
      <c r="D26" s="66">
        <v>0</v>
      </c>
      <c r="E26" s="66">
        <v>125744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1"/>
        <v>125744</v>
      </c>
      <c r="P26" s="67">
        <f>(O26/P$66)</f>
        <v>70.248044692737423</v>
      </c>
      <c r="Q26" s="68"/>
    </row>
    <row r="27" spans="1:17">
      <c r="A27" s="63"/>
      <c r="B27" s="64">
        <v>329.1</v>
      </c>
      <c r="C27" s="65" t="s">
        <v>150</v>
      </c>
      <c r="D27" s="66">
        <v>860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1"/>
        <v>860</v>
      </c>
      <c r="P27" s="67">
        <f>(O27/P$66)</f>
        <v>0.48044692737430167</v>
      </c>
      <c r="Q27" s="68"/>
    </row>
    <row r="28" spans="1:17">
      <c r="A28" s="63"/>
      <c r="B28" s="64">
        <v>329.5</v>
      </c>
      <c r="C28" s="65" t="s">
        <v>158</v>
      </c>
      <c r="D28" s="66">
        <v>25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1"/>
        <v>25</v>
      </c>
      <c r="P28" s="67">
        <f>(O28/P$66)</f>
        <v>1.3966480446927373E-2</v>
      </c>
      <c r="Q28" s="68"/>
    </row>
    <row r="29" spans="1:17" ht="15.75">
      <c r="A29" s="69" t="s">
        <v>151</v>
      </c>
      <c r="B29" s="70"/>
      <c r="C29" s="71"/>
      <c r="D29" s="72">
        <f>SUM(D30:D39)</f>
        <v>403605</v>
      </c>
      <c r="E29" s="72">
        <f>SUM(E30:E39)</f>
        <v>38500</v>
      </c>
      <c r="F29" s="72">
        <f>SUM(F30:F39)</f>
        <v>0</v>
      </c>
      <c r="G29" s="72">
        <f>SUM(G30:G39)</f>
        <v>0</v>
      </c>
      <c r="H29" s="72">
        <f>SUM(H30:H39)</f>
        <v>0</v>
      </c>
      <c r="I29" s="72">
        <f>SUM(I30:I39)</f>
        <v>0</v>
      </c>
      <c r="J29" s="72">
        <f>SUM(J30:J39)</f>
        <v>0</v>
      </c>
      <c r="K29" s="72">
        <f>SUM(K30:K39)</f>
        <v>0</v>
      </c>
      <c r="L29" s="72">
        <f>SUM(L30:L39)</f>
        <v>0</v>
      </c>
      <c r="M29" s="72">
        <f>SUM(M30:M39)</f>
        <v>0</v>
      </c>
      <c r="N29" s="72">
        <f>SUM(N30:N39)</f>
        <v>0</v>
      </c>
      <c r="O29" s="73">
        <f>SUM(D29:N29)</f>
        <v>442105</v>
      </c>
      <c r="P29" s="74">
        <f>(O29/P$66)</f>
        <v>246.98603351955308</v>
      </c>
      <c r="Q29" s="75"/>
    </row>
    <row r="30" spans="1:17">
      <c r="A30" s="63"/>
      <c r="B30" s="64">
        <v>331.2</v>
      </c>
      <c r="C30" s="65" t="s">
        <v>20</v>
      </c>
      <c r="D30" s="66">
        <v>2187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>SUM(D30:N30)</f>
        <v>2187</v>
      </c>
      <c r="P30" s="67">
        <f>(O30/P$66)</f>
        <v>1.2217877094972067</v>
      </c>
      <c r="Q30" s="68"/>
    </row>
    <row r="31" spans="1:17">
      <c r="A31" s="63"/>
      <c r="B31" s="64">
        <v>331.7</v>
      </c>
      <c r="C31" s="65" t="s">
        <v>121</v>
      </c>
      <c r="D31" s="66">
        <v>16200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ref="O31:O37" si="2">SUM(D31:N31)</f>
        <v>16200</v>
      </c>
      <c r="P31" s="67">
        <f>(O31/P$66)</f>
        <v>9.050279329608939</v>
      </c>
      <c r="Q31" s="68"/>
    </row>
    <row r="32" spans="1:17">
      <c r="A32" s="63"/>
      <c r="B32" s="64">
        <v>332</v>
      </c>
      <c r="C32" s="65" t="s">
        <v>139</v>
      </c>
      <c r="D32" s="66">
        <v>3467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3467</v>
      </c>
      <c r="P32" s="67">
        <f>(O32/P$66)</f>
        <v>1.9368715083798882</v>
      </c>
      <c r="Q32" s="68"/>
    </row>
    <row r="33" spans="1:17">
      <c r="A33" s="63"/>
      <c r="B33" s="64">
        <v>334.2</v>
      </c>
      <c r="C33" s="65" t="s">
        <v>163</v>
      </c>
      <c r="D33" s="66">
        <v>136635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2"/>
        <v>136635</v>
      </c>
      <c r="P33" s="67">
        <f>(O33/P$66)</f>
        <v>76.332402234636874</v>
      </c>
      <c r="Q33" s="68"/>
    </row>
    <row r="34" spans="1:17">
      <c r="A34" s="63"/>
      <c r="B34" s="64">
        <v>334.31</v>
      </c>
      <c r="C34" s="65" t="s">
        <v>164</v>
      </c>
      <c r="D34" s="66">
        <v>0</v>
      </c>
      <c r="E34" s="66">
        <v>38500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2"/>
        <v>38500</v>
      </c>
      <c r="P34" s="67">
        <f>(O34/P$66)</f>
        <v>21.508379888268156</v>
      </c>
      <c r="Q34" s="68"/>
    </row>
    <row r="35" spans="1:17">
      <c r="A35" s="63"/>
      <c r="B35" s="64">
        <v>335.125</v>
      </c>
      <c r="C35" s="65" t="s">
        <v>153</v>
      </c>
      <c r="D35" s="66">
        <v>70276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2"/>
        <v>70276</v>
      </c>
      <c r="P35" s="67">
        <f>(O35/P$66)</f>
        <v>39.260335195530729</v>
      </c>
      <c r="Q35" s="68"/>
    </row>
    <row r="36" spans="1:17">
      <c r="A36" s="63"/>
      <c r="B36" s="64">
        <v>335.15</v>
      </c>
      <c r="C36" s="65" t="s">
        <v>92</v>
      </c>
      <c r="D36" s="66">
        <v>1419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2"/>
        <v>1419</v>
      </c>
      <c r="P36" s="67">
        <f>(O36/P$66)</f>
        <v>0.79273743016759779</v>
      </c>
      <c r="Q36" s="68"/>
    </row>
    <row r="37" spans="1:17">
      <c r="A37" s="63"/>
      <c r="B37" s="64">
        <v>335.18</v>
      </c>
      <c r="C37" s="65" t="s">
        <v>154</v>
      </c>
      <c r="D37" s="66">
        <v>125518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2"/>
        <v>125518</v>
      </c>
      <c r="P37" s="67">
        <f>(O37/P$66)</f>
        <v>70.121787709497212</v>
      </c>
      <c r="Q37" s="68"/>
    </row>
    <row r="38" spans="1:17">
      <c r="A38" s="63"/>
      <c r="B38" s="64">
        <v>337.7</v>
      </c>
      <c r="C38" s="65" t="s">
        <v>29</v>
      </c>
      <c r="D38" s="66">
        <v>47853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ref="O38" si="3">SUM(D38:N38)</f>
        <v>47853</v>
      </c>
      <c r="P38" s="67">
        <f>(O38/P$66)</f>
        <v>26.733519553072625</v>
      </c>
      <c r="Q38" s="68"/>
    </row>
    <row r="39" spans="1:17">
      <c r="A39" s="63"/>
      <c r="B39" s="64">
        <v>338</v>
      </c>
      <c r="C39" s="65" t="s">
        <v>31</v>
      </c>
      <c r="D39" s="66">
        <v>50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>SUM(D39:N39)</f>
        <v>50</v>
      </c>
      <c r="P39" s="67">
        <f>(O39/P$66)</f>
        <v>2.7932960893854747E-2</v>
      </c>
      <c r="Q39" s="68"/>
    </row>
    <row r="40" spans="1:17" ht="15.75">
      <c r="A40" s="69" t="s">
        <v>36</v>
      </c>
      <c r="B40" s="70"/>
      <c r="C40" s="71"/>
      <c r="D40" s="72">
        <f>SUM(D41:D48)</f>
        <v>266175</v>
      </c>
      <c r="E40" s="72">
        <f>SUM(E41:E48)</f>
        <v>0</v>
      </c>
      <c r="F40" s="72">
        <f>SUM(F41:F48)</f>
        <v>0</v>
      </c>
      <c r="G40" s="72">
        <f>SUM(G41:G48)</f>
        <v>0</v>
      </c>
      <c r="H40" s="72">
        <f>SUM(H41:H48)</f>
        <v>0</v>
      </c>
      <c r="I40" s="72">
        <f>SUM(I41:I48)</f>
        <v>1542360</v>
      </c>
      <c r="J40" s="72">
        <f>SUM(J41:J48)</f>
        <v>0</v>
      </c>
      <c r="K40" s="72">
        <f>SUM(K41:K48)</f>
        <v>0</v>
      </c>
      <c r="L40" s="72">
        <f>SUM(L41:L48)</f>
        <v>0</v>
      </c>
      <c r="M40" s="72">
        <f>SUM(M41:M48)</f>
        <v>0</v>
      </c>
      <c r="N40" s="72">
        <f>SUM(N41:N48)</f>
        <v>0</v>
      </c>
      <c r="O40" s="72">
        <f>SUM(D40:N40)</f>
        <v>1808535</v>
      </c>
      <c r="P40" s="74">
        <f>(O40/P$66)</f>
        <v>1010.3547486033519</v>
      </c>
      <c r="Q40" s="75"/>
    </row>
    <row r="41" spans="1:17">
      <c r="A41" s="63"/>
      <c r="B41" s="64">
        <v>341.9</v>
      </c>
      <c r="C41" s="65" t="s">
        <v>94</v>
      </c>
      <c r="D41" s="66">
        <v>4697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ref="O41:O48" si="4">SUM(D41:N41)</f>
        <v>4697</v>
      </c>
      <c r="P41" s="67">
        <f>(O41/P$66)</f>
        <v>2.6240223463687151</v>
      </c>
      <c r="Q41" s="68"/>
    </row>
    <row r="42" spans="1:17">
      <c r="A42" s="63"/>
      <c r="B42" s="64">
        <v>342.9</v>
      </c>
      <c r="C42" s="65" t="s">
        <v>131</v>
      </c>
      <c r="D42" s="66">
        <v>251433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4"/>
        <v>251433</v>
      </c>
      <c r="P42" s="67">
        <f>(O42/P$66)</f>
        <v>140.46536312849162</v>
      </c>
      <c r="Q42" s="68"/>
    </row>
    <row r="43" spans="1:17">
      <c r="A43" s="63"/>
      <c r="B43" s="64">
        <v>343.3</v>
      </c>
      <c r="C43" s="65" t="s">
        <v>39</v>
      </c>
      <c r="D43" s="66">
        <v>0</v>
      </c>
      <c r="E43" s="66">
        <v>0</v>
      </c>
      <c r="F43" s="66">
        <v>0</v>
      </c>
      <c r="G43" s="66">
        <v>0</v>
      </c>
      <c r="H43" s="66">
        <v>0</v>
      </c>
      <c r="I43" s="66">
        <v>1054213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4"/>
        <v>1054213</v>
      </c>
      <c r="P43" s="67">
        <f>(O43/P$66)</f>
        <v>588.94581005586588</v>
      </c>
      <c r="Q43" s="68"/>
    </row>
    <row r="44" spans="1:17">
      <c r="A44" s="63"/>
      <c r="B44" s="64">
        <v>343.4</v>
      </c>
      <c r="C44" s="65" t="s">
        <v>40</v>
      </c>
      <c r="D44" s="66">
        <v>0</v>
      </c>
      <c r="E44" s="66">
        <v>0</v>
      </c>
      <c r="F44" s="66">
        <v>0</v>
      </c>
      <c r="G44" s="66">
        <v>0</v>
      </c>
      <c r="H44" s="66">
        <v>0</v>
      </c>
      <c r="I44" s="66">
        <v>287515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4"/>
        <v>287515</v>
      </c>
      <c r="P44" s="67">
        <f>(O44/P$66)</f>
        <v>160.62290502793297</v>
      </c>
      <c r="Q44" s="68"/>
    </row>
    <row r="45" spans="1:17">
      <c r="A45" s="63"/>
      <c r="B45" s="64">
        <v>343.5</v>
      </c>
      <c r="C45" s="65" t="s">
        <v>41</v>
      </c>
      <c r="D45" s="66">
        <v>0</v>
      </c>
      <c r="E45" s="66">
        <v>0</v>
      </c>
      <c r="F45" s="66">
        <v>0</v>
      </c>
      <c r="G45" s="66">
        <v>0</v>
      </c>
      <c r="H45" s="66">
        <v>0</v>
      </c>
      <c r="I45" s="66">
        <v>200632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4"/>
        <v>200632</v>
      </c>
      <c r="P45" s="67">
        <f>(O45/P$66)</f>
        <v>112.08491620111732</v>
      </c>
      <c r="Q45" s="68"/>
    </row>
    <row r="46" spans="1:17">
      <c r="A46" s="63"/>
      <c r="B46" s="64">
        <v>343.9</v>
      </c>
      <c r="C46" s="65" t="s">
        <v>43</v>
      </c>
      <c r="D46" s="66">
        <v>8353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4"/>
        <v>8353</v>
      </c>
      <c r="P46" s="67">
        <f>(O46/P$66)</f>
        <v>4.6664804469273742</v>
      </c>
      <c r="Q46" s="68"/>
    </row>
    <row r="47" spans="1:17">
      <c r="A47" s="63"/>
      <c r="B47" s="64">
        <v>347.1</v>
      </c>
      <c r="C47" s="65" t="s">
        <v>44</v>
      </c>
      <c r="D47" s="66">
        <v>1317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4"/>
        <v>1317</v>
      </c>
      <c r="P47" s="67">
        <f>(O47/P$66)</f>
        <v>0.73575418994413411</v>
      </c>
      <c r="Q47" s="68"/>
    </row>
    <row r="48" spans="1:17">
      <c r="A48" s="63"/>
      <c r="B48" s="64">
        <v>347.4</v>
      </c>
      <c r="C48" s="65" t="s">
        <v>45</v>
      </c>
      <c r="D48" s="66">
        <v>375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4"/>
        <v>375</v>
      </c>
      <c r="P48" s="67">
        <f>(O48/P$66)</f>
        <v>0.20949720670391062</v>
      </c>
      <c r="Q48" s="68"/>
    </row>
    <row r="49" spans="1:120" ht="15.75">
      <c r="A49" s="69" t="s">
        <v>37</v>
      </c>
      <c r="B49" s="70"/>
      <c r="C49" s="71"/>
      <c r="D49" s="72">
        <f>SUM(D50:D53)</f>
        <v>22443</v>
      </c>
      <c r="E49" s="72">
        <f>SUM(E50:E53)</f>
        <v>2781</v>
      </c>
      <c r="F49" s="72">
        <f>SUM(F50:F53)</f>
        <v>0</v>
      </c>
      <c r="G49" s="72">
        <f>SUM(G50:G53)</f>
        <v>0</v>
      </c>
      <c r="H49" s="72">
        <f>SUM(H50:H53)</f>
        <v>0</v>
      </c>
      <c r="I49" s="72">
        <f>SUM(I50:I53)</f>
        <v>0</v>
      </c>
      <c r="J49" s="72">
        <f>SUM(J50:J53)</f>
        <v>0</v>
      </c>
      <c r="K49" s="72">
        <f>SUM(K50:K53)</f>
        <v>0</v>
      </c>
      <c r="L49" s="72">
        <f>SUM(L50:L53)</f>
        <v>0</v>
      </c>
      <c r="M49" s="72">
        <f>SUM(M50:M53)</f>
        <v>0</v>
      </c>
      <c r="N49" s="72">
        <f>SUM(N50:N53)</f>
        <v>0</v>
      </c>
      <c r="O49" s="72">
        <f>SUM(D49:N49)</f>
        <v>25224</v>
      </c>
      <c r="P49" s="74">
        <f>(O49/P$66)</f>
        <v>14.091620111731844</v>
      </c>
      <c r="Q49" s="75"/>
    </row>
    <row r="50" spans="1:120">
      <c r="A50" s="76"/>
      <c r="B50" s="77">
        <v>351.2</v>
      </c>
      <c r="C50" s="78" t="s">
        <v>165</v>
      </c>
      <c r="D50" s="66">
        <v>21507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ref="O50:O53" si="5">SUM(D50:N50)</f>
        <v>21507</v>
      </c>
      <c r="P50" s="67">
        <f>(O50/P$66)</f>
        <v>12.015083798882682</v>
      </c>
      <c r="Q50" s="68"/>
    </row>
    <row r="51" spans="1:120">
      <c r="A51" s="76"/>
      <c r="B51" s="77">
        <v>352</v>
      </c>
      <c r="C51" s="78" t="s">
        <v>50</v>
      </c>
      <c r="D51" s="66">
        <v>691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5"/>
        <v>691</v>
      </c>
      <c r="P51" s="67">
        <f>(O51/P$66)</f>
        <v>0.38603351955307263</v>
      </c>
      <c r="Q51" s="68"/>
    </row>
    <row r="52" spans="1:120">
      <c r="A52" s="76"/>
      <c r="B52" s="77">
        <v>354</v>
      </c>
      <c r="C52" s="78" t="s">
        <v>51</v>
      </c>
      <c r="D52" s="66">
        <v>245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5"/>
        <v>245</v>
      </c>
      <c r="P52" s="67">
        <f>(O52/P$66)</f>
        <v>0.13687150837988826</v>
      </c>
      <c r="Q52" s="68"/>
    </row>
    <row r="53" spans="1:120">
      <c r="A53" s="76"/>
      <c r="B53" s="77">
        <v>356</v>
      </c>
      <c r="C53" s="78" t="s">
        <v>134</v>
      </c>
      <c r="D53" s="66">
        <v>0</v>
      </c>
      <c r="E53" s="66">
        <v>2781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si="5"/>
        <v>2781</v>
      </c>
      <c r="P53" s="67">
        <f>(O53/P$66)</f>
        <v>1.5536312849162011</v>
      </c>
      <c r="Q53" s="68"/>
    </row>
    <row r="54" spans="1:120" ht="15.75">
      <c r="A54" s="69" t="s">
        <v>3</v>
      </c>
      <c r="B54" s="70"/>
      <c r="C54" s="71"/>
      <c r="D54" s="72">
        <f>SUM(D55:D61)</f>
        <v>25166</v>
      </c>
      <c r="E54" s="72">
        <f>SUM(E55:E61)</f>
        <v>0</v>
      </c>
      <c r="F54" s="72">
        <f>SUM(F55:F61)</f>
        <v>0</v>
      </c>
      <c r="G54" s="72">
        <f>SUM(G55:G61)</f>
        <v>0</v>
      </c>
      <c r="H54" s="72">
        <f>SUM(H55:H61)</f>
        <v>0</v>
      </c>
      <c r="I54" s="72">
        <f>SUM(I55:I61)</f>
        <v>17267</v>
      </c>
      <c r="J54" s="72">
        <f>SUM(J55:J61)</f>
        <v>0</v>
      </c>
      <c r="K54" s="72">
        <f>SUM(K55:K61)</f>
        <v>306037</v>
      </c>
      <c r="L54" s="72">
        <f>SUM(L55:L61)</f>
        <v>0</v>
      </c>
      <c r="M54" s="72">
        <f>SUM(M55:M61)</f>
        <v>0</v>
      </c>
      <c r="N54" s="72">
        <f>SUM(N55:N61)</f>
        <v>0</v>
      </c>
      <c r="O54" s="72">
        <f>SUM(D54:N54)</f>
        <v>348470</v>
      </c>
      <c r="P54" s="74">
        <f>(O54/P$66)</f>
        <v>194.67597765363129</v>
      </c>
      <c r="Q54" s="75"/>
    </row>
    <row r="55" spans="1:120">
      <c r="A55" s="63"/>
      <c r="B55" s="64">
        <v>361.1</v>
      </c>
      <c r="C55" s="65" t="s">
        <v>54</v>
      </c>
      <c r="D55" s="66">
        <v>17471</v>
      </c>
      <c r="E55" s="66">
        <v>0</v>
      </c>
      <c r="F55" s="66">
        <v>0</v>
      </c>
      <c r="G55" s="66">
        <v>0</v>
      </c>
      <c r="H55" s="66">
        <v>0</v>
      </c>
      <c r="I55" s="66">
        <v>7905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>SUM(D55:N55)</f>
        <v>25376</v>
      </c>
      <c r="P55" s="67">
        <f>(O55/P$66)</f>
        <v>14.176536312849162</v>
      </c>
      <c r="Q55" s="68"/>
    </row>
    <row r="56" spans="1:120">
      <c r="A56" s="63"/>
      <c r="B56" s="64">
        <v>361.3</v>
      </c>
      <c r="C56" s="65" t="s">
        <v>55</v>
      </c>
      <c r="D56" s="66">
        <v>0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178672</v>
      </c>
      <c r="L56" s="66">
        <v>0</v>
      </c>
      <c r="M56" s="66">
        <v>0</v>
      </c>
      <c r="N56" s="66">
        <v>0</v>
      </c>
      <c r="O56" s="66">
        <f t="shared" ref="O56:O63" si="6">SUM(D56:N56)</f>
        <v>178672</v>
      </c>
      <c r="P56" s="67">
        <f>(O56/P$66)</f>
        <v>99.816759776536315</v>
      </c>
      <c r="Q56" s="68"/>
    </row>
    <row r="57" spans="1:120">
      <c r="A57" s="63"/>
      <c r="B57" s="64">
        <v>364</v>
      </c>
      <c r="C57" s="65" t="s">
        <v>95</v>
      </c>
      <c r="D57" s="66">
        <v>3440</v>
      </c>
      <c r="E57" s="66">
        <v>0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6"/>
        <v>3440</v>
      </c>
      <c r="P57" s="67">
        <f>(O57/P$66)</f>
        <v>1.9217877094972067</v>
      </c>
      <c r="Q57" s="68"/>
    </row>
    <row r="58" spans="1:120">
      <c r="A58" s="63"/>
      <c r="B58" s="64">
        <v>366</v>
      </c>
      <c r="C58" s="65" t="s">
        <v>57</v>
      </c>
      <c r="D58" s="66">
        <v>2658</v>
      </c>
      <c r="E58" s="66">
        <v>0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6"/>
        <v>2658</v>
      </c>
      <c r="P58" s="67">
        <f>(O58/P$66)</f>
        <v>1.4849162011173185</v>
      </c>
      <c r="Q58" s="68"/>
    </row>
    <row r="59" spans="1:120">
      <c r="A59" s="63"/>
      <c r="B59" s="64">
        <v>368</v>
      </c>
      <c r="C59" s="65" t="s">
        <v>59</v>
      </c>
      <c r="D59" s="66">
        <v>0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127365</v>
      </c>
      <c r="L59" s="66">
        <v>0</v>
      </c>
      <c r="M59" s="66">
        <v>0</v>
      </c>
      <c r="N59" s="66">
        <v>0</v>
      </c>
      <c r="O59" s="66">
        <f t="shared" si="6"/>
        <v>127365</v>
      </c>
      <c r="P59" s="67">
        <f>(O59/P$66)</f>
        <v>71.153631284916202</v>
      </c>
      <c r="Q59" s="68"/>
    </row>
    <row r="60" spans="1:120">
      <c r="A60" s="63"/>
      <c r="B60" s="64">
        <v>369.3</v>
      </c>
      <c r="C60" s="65" t="s">
        <v>135</v>
      </c>
      <c r="D60" s="66">
        <v>1344</v>
      </c>
      <c r="E60" s="66">
        <v>0</v>
      </c>
      <c r="F60" s="66">
        <v>0</v>
      </c>
      <c r="G60" s="66">
        <v>0</v>
      </c>
      <c r="H60" s="66">
        <v>0</v>
      </c>
      <c r="I60" s="66">
        <v>0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f>SUM(D60:N60)</f>
        <v>1344</v>
      </c>
      <c r="P60" s="67">
        <f>(O60/P$66)</f>
        <v>0.75083798882681563</v>
      </c>
      <c r="Q60" s="68"/>
    </row>
    <row r="61" spans="1:120">
      <c r="A61" s="63"/>
      <c r="B61" s="64">
        <v>369.9</v>
      </c>
      <c r="C61" s="65" t="s">
        <v>60</v>
      </c>
      <c r="D61" s="66">
        <v>253</v>
      </c>
      <c r="E61" s="66">
        <v>0</v>
      </c>
      <c r="F61" s="66">
        <v>0</v>
      </c>
      <c r="G61" s="66">
        <v>0</v>
      </c>
      <c r="H61" s="66">
        <v>0</v>
      </c>
      <c r="I61" s="66">
        <v>9362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f t="shared" si="6"/>
        <v>9615</v>
      </c>
      <c r="P61" s="67">
        <f>(O61/P$66)</f>
        <v>5.3715083798882679</v>
      </c>
      <c r="Q61" s="68"/>
    </row>
    <row r="62" spans="1:120" ht="15.75">
      <c r="A62" s="69" t="s">
        <v>77</v>
      </c>
      <c r="B62" s="70"/>
      <c r="C62" s="71"/>
      <c r="D62" s="72">
        <f>SUM(D63:D63)</f>
        <v>0</v>
      </c>
      <c r="E62" s="72">
        <f>SUM(E63:E63)</f>
        <v>381502</v>
      </c>
      <c r="F62" s="72">
        <f>SUM(F63:F63)</f>
        <v>0</v>
      </c>
      <c r="G62" s="72">
        <f>SUM(G63:G63)</f>
        <v>0</v>
      </c>
      <c r="H62" s="72">
        <f>SUM(H63:H63)</f>
        <v>0</v>
      </c>
      <c r="I62" s="72">
        <f>SUM(I63:I63)</f>
        <v>0</v>
      </c>
      <c r="J62" s="72">
        <f>SUM(J63:J63)</f>
        <v>0</v>
      </c>
      <c r="K62" s="72">
        <f>SUM(K63:K63)</f>
        <v>0</v>
      </c>
      <c r="L62" s="72">
        <f>SUM(L63:L63)</f>
        <v>0</v>
      </c>
      <c r="M62" s="72">
        <f>SUM(M63:M63)</f>
        <v>0</v>
      </c>
      <c r="N62" s="72">
        <f>SUM(N63:N63)</f>
        <v>0</v>
      </c>
      <c r="O62" s="72">
        <f t="shared" si="6"/>
        <v>381502</v>
      </c>
      <c r="P62" s="74">
        <f>(O62/P$66)</f>
        <v>213.12960893854748</v>
      </c>
      <c r="Q62" s="68"/>
    </row>
    <row r="63" spans="1:120" ht="15.75" thickBot="1">
      <c r="A63" s="63"/>
      <c r="B63" s="64">
        <v>381</v>
      </c>
      <c r="C63" s="65" t="s">
        <v>78</v>
      </c>
      <c r="D63" s="66">
        <v>0</v>
      </c>
      <c r="E63" s="66">
        <v>381502</v>
      </c>
      <c r="F63" s="66">
        <v>0</v>
      </c>
      <c r="G63" s="66">
        <v>0</v>
      </c>
      <c r="H63" s="66">
        <v>0</v>
      </c>
      <c r="I63" s="66">
        <v>0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f t="shared" si="6"/>
        <v>381502</v>
      </c>
      <c r="P63" s="67">
        <f>(O63/P$66)</f>
        <v>213.12960893854748</v>
      </c>
      <c r="Q63" s="68"/>
    </row>
    <row r="64" spans="1:120" ht="16.5" thickBot="1">
      <c r="A64" s="79" t="s">
        <v>46</v>
      </c>
      <c r="B64" s="80"/>
      <c r="C64" s="81"/>
      <c r="D64" s="82">
        <f>SUM(D5,D17,D29,D40,D49,D54,D62)</f>
        <v>2250430</v>
      </c>
      <c r="E64" s="82">
        <f>SUM(E5,E17,E29,E40,E49,E54,E62)</f>
        <v>2023706</v>
      </c>
      <c r="F64" s="82">
        <f>SUM(F5,F17,F29,F40,F49,F54,F62)</f>
        <v>0</v>
      </c>
      <c r="G64" s="82">
        <f>SUM(G5,G17,G29,G40,G49,G54,G62)</f>
        <v>0</v>
      </c>
      <c r="H64" s="82">
        <f>SUM(H5,H17,H29,H40,H49,H54,H62)</f>
        <v>0</v>
      </c>
      <c r="I64" s="82">
        <f>SUM(I5,I17,I29,I40,I49,I54,I62)</f>
        <v>1630742</v>
      </c>
      <c r="J64" s="82">
        <f>SUM(J5,J17,J29,J40,J49,J54,J62)</f>
        <v>0</v>
      </c>
      <c r="K64" s="82">
        <f>SUM(K5,K17,K29,K40,K49,K54,K62)</f>
        <v>327856</v>
      </c>
      <c r="L64" s="82">
        <f>SUM(L5,L17,L29,L40,L49,L54,L62)</f>
        <v>0</v>
      </c>
      <c r="M64" s="82">
        <f>SUM(M5,M17,M29,M40,M49,M54,M62)</f>
        <v>0</v>
      </c>
      <c r="N64" s="82">
        <f>SUM(N5,N17,N29,N40,N49,N54,N62)</f>
        <v>0</v>
      </c>
      <c r="O64" s="82">
        <f>SUM(D64:N64)</f>
        <v>6232734</v>
      </c>
      <c r="P64" s="83">
        <f>(O64/P$66)</f>
        <v>3481.9743016759776</v>
      </c>
      <c r="Q64" s="61"/>
      <c r="R64" s="84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  <c r="BM64" s="51"/>
      <c r="BN64" s="51"/>
      <c r="BO64" s="51"/>
      <c r="BP64" s="51"/>
      <c r="BQ64" s="51"/>
      <c r="BR64" s="51"/>
      <c r="BS64" s="51"/>
      <c r="BT64" s="51"/>
      <c r="BU64" s="51"/>
      <c r="BV64" s="51"/>
      <c r="BW64" s="51"/>
      <c r="BX64" s="51"/>
      <c r="BY64" s="51"/>
      <c r="BZ64" s="51"/>
      <c r="CA64" s="51"/>
      <c r="CB64" s="51"/>
      <c r="CC64" s="51"/>
      <c r="CD64" s="51"/>
      <c r="CE64" s="51"/>
      <c r="CF64" s="51"/>
      <c r="CG64" s="51"/>
      <c r="CH64" s="51"/>
      <c r="CI64" s="51"/>
      <c r="CJ64" s="51"/>
      <c r="CK64" s="51"/>
      <c r="CL64" s="51"/>
      <c r="CM64" s="51"/>
      <c r="CN64" s="51"/>
      <c r="CO64" s="51"/>
      <c r="CP64" s="51"/>
      <c r="CQ64" s="51"/>
      <c r="CR64" s="51"/>
      <c r="CS64" s="51"/>
      <c r="CT64" s="51"/>
      <c r="CU64" s="51"/>
      <c r="CV64" s="51"/>
      <c r="CW64" s="51"/>
      <c r="CX64" s="51"/>
      <c r="CY64" s="51"/>
      <c r="CZ64" s="51"/>
      <c r="DA64" s="51"/>
      <c r="DB64" s="51"/>
      <c r="DC64" s="51"/>
      <c r="DD64" s="51"/>
      <c r="DE64" s="51"/>
      <c r="DF64" s="51"/>
      <c r="DG64" s="51"/>
      <c r="DH64" s="51"/>
      <c r="DI64" s="51"/>
      <c r="DJ64" s="51"/>
      <c r="DK64" s="51"/>
      <c r="DL64" s="51"/>
      <c r="DM64" s="51"/>
      <c r="DN64" s="51"/>
      <c r="DO64" s="51"/>
      <c r="DP64" s="51"/>
    </row>
    <row r="65" spans="1:16">
      <c r="A65" s="85"/>
      <c r="B65" s="86"/>
      <c r="C65" s="86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8"/>
    </row>
    <row r="66" spans="1:16">
      <c r="A66" s="89"/>
      <c r="B66" s="90"/>
      <c r="C66" s="90"/>
      <c r="D66" s="91"/>
      <c r="E66" s="91"/>
      <c r="F66" s="91"/>
      <c r="G66" s="91"/>
      <c r="H66" s="91"/>
      <c r="I66" s="91"/>
      <c r="J66" s="91"/>
      <c r="K66" s="91"/>
      <c r="L66" s="91"/>
      <c r="M66" s="94" t="s">
        <v>166</v>
      </c>
      <c r="N66" s="94"/>
      <c r="O66" s="94"/>
      <c r="P66" s="92">
        <v>1790</v>
      </c>
    </row>
    <row r="67" spans="1:16">
      <c r="A67" s="95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7"/>
    </row>
    <row r="68" spans="1:16" ht="15.75" customHeight="1" thickBot="1">
      <c r="A68" s="98" t="s">
        <v>80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100"/>
    </row>
  </sheetData>
  <mergeCells count="10">
    <mergeCell ref="M66:O66"/>
    <mergeCell ref="A67:P67"/>
    <mergeCell ref="A68:P6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865522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22939</v>
      </c>
      <c r="J5" s="27">
        <f t="shared" si="0"/>
        <v>0</v>
      </c>
      <c r="K5" s="27">
        <f t="shared" si="0"/>
        <v>10022</v>
      </c>
      <c r="L5" s="27">
        <f t="shared" si="0"/>
        <v>0</v>
      </c>
      <c r="M5" s="27">
        <f t="shared" si="0"/>
        <v>0</v>
      </c>
      <c r="N5" s="28">
        <f>SUM(D5:M5)</f>
        <v>898483</v>
      </c>
      <c r="O5" s="33">
        <f t="shared" ref="O5:O36" si="1">(N5/O$56)</f>
        <v>825.0532598714417</v>
      </c>
      <c r="P5" s="6"/>
    </row>
    <row r="6" spans="1:133">
      <c r="A6" s="12"/>
      <c r="B6" s="25">
        <v>311</v>
      </c>
      <c r="C6" s="20" t="s">
        <v>2</v>
      </c>
      <c r="D6" s="46">
        <v>631071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631071</v>
      </c>
      <c r="O6" s="47">
        <f t="shared" si="1"/>
        <v>579.49586776859508</v>
      </c>
      <c r="P6" s="9"/>
    </row>
    <row r="7" spans="1:133">
      <c r="A7" s="12"/>
      <c r="B7" s="25">
        <v>312.41000000000003</v>
      </c>
      <c r="C7" s="20" t="s">
        <v>10</v>
      </c>
      <c r="D7" s="46">
        <v>19394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19394</v>
      </c>
      <c r="O7" s="47">
        <f t="shared" si="1"/>
        <v>17.808999081726355</v>
      </c>
      <c r="P7" s="9"/>
    </row>
    <row r="8" spans="1:133">
      <c r="A8" s="12"/>
      <c r="B8" s="25">
        <v>312.52</v>
      </c>
      <c r="C8" s="20" t="s">
        <v>89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10022</v>
      </c>
      <c r="L8" s="46">
        <v>0</v>
      </c>
      <c r="M8" s="46">
        <v>0</v>
      </c>
      <c r="N8" s="46">
        <f>SUM(D8:M8)</f>
        <v>10022</v>
      </c>
      <c r="O8" s="47">
        <f t="shared" si="1"/>
        <v>9.2029384756657482</v>
      </c>
      <c r="P8" s="9"/>
    </row>
    <row r="9" spans="1:133">
      <c r="A9" s="12"/>
      <c r="B9" s="25">
        <v>312.60000000000002</v>
      </c>
      <c r="C9" s="20" t="s">
        <v>11</v>
      </c>
      <c r="D9" s="46">
        <v>102660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102660</v>
      </c>
      <c r="O9" s="47">
        <f t="shared" si="1"/>
        <v>94.269972451790636</v>
      </c>
      <c r="P9" s="9"/>
    </row>
    <row r="10" spans="1:133">
      <c r="A10" s="12"/>
      <c r="B10" s="25">
        <v>314.10000000000002</v>
      </c>
      <c r="C10" s="20" t="s">
        <v>12</v>
      </c>
      <c r="D10" s="46">
        <v>74752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74752</v>
      </c>
      <c r="O10" s="47">
        <f t="shared" si="1"/>
        <v>68.642791551882468</v>
      </c>
      <c r="P10" s="9"/>
    </row>
    <row r="11" spans="1:133">
      <c r="A11" s="12"/>
      <c r="B11" s="25">
        <v>314.3</v>
      </c>
      <c r="C11" s="20" t="s">
        <v>13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22939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22939</v>
      </c>
      <c r="O11" s="47">
        <f t="shared" si="1"/>
        <v>21.064279155188245</v>
      </c>
      <c r="P11" s="9"/>
    </row>
    <row r="12" spans="1:133">
      <c r="A12" s="12"/>
      <c r="B12" s="25">
        <v>314.8</v>
      </c>
      <c r="C12" s="20" t="s">
        <v>72</v>
      </c>
      <c r="D12" s="46">
        <v>3094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3094</v>
      </c>
      <c r="O12" s="47">
        <f t="shared" si="1"/>
        <v>2.8411386593204777</v>
      </c>
      <c r="P12" s="9"/>
    </row>
    <row r="13" spans="1:133">
      <c r="A13" s="12"/>
      <c r="B13" s="25">
        <v>315</v>
      </c>
      <c r="C13" s="20" t="s">
        <v>90</v>
      </c>
      <c r="D13" s="46">
        <v>34551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34551</v>
      </c>
      <c r="O13" s="47">
        <f t="shared" si="1"/>
        <v>31.727272727272727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SUM(D15:D20)</f>
        <v>150617</v>
      </c>
      <c r="E14" s="32">
        <f t="shared" si="3"/>
        <v>11420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1" si="4">SUM(D14:M14)</f>
        <v>162037</v>
      </c>
      <c r="O14" s="45">
        <f t="shared" si="1"/>
        <v>148.79430670339761</v>
      </c>
      <c r="P14" s="10"/>
    </row>
    <row r="15" spans="1:133">
      <c r="A15" s="12"/>
      <c r="B15" s="25">
        <v>322</v>
      </c>
      <c r="C15" s="20" t="s">
        <v>0</v>
      </c>
      <c r="D15" s="46">
        <v>25786</v>
      </c>
      <c r="E15" s="46">
        <v>11295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37081</v>
      </c>
      <c r="O15" s="47">
        <f t="shared" si="1"/>
        <v>34.050505050505052</v>
      </c>
      <c r="P15" s="9"/>
    </row>
    <row r="16" spans="1:133">
      <c r="A16" s="12"/>
      <c r="B16" s="25">
        <v>323.10000000000002</v>
      </c>
      <c r="C16" s="20" t="s">
        <v>16</v>
      </c>
      <c r="D16" s="46">
        <v>63234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63234</v>
      </c>
      <c r="O16" s="47">
        <f t="shared" si="1"/>
        <v>58.066115702479337</v>
      </c>
      <c r="P16" s="9"/>
    </row>
    <row r="17" spans="1:16">
      <c r="A17" s="12"/>
      <c r="B17" s="25">
        <v>323.2</v>
      </c>
      <c r="C17" s="20" t="s">
        <v>17</v>
      </c>
      <c r="D17" s="46">
        <v>55321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55321</v>
      </c>
      <c r="O17" s="47">
        <f t="shared" si="1"/>
        <v>50.799816345270891</v>
      </c>
      <c r="P17" s="9"/>
    </row>
    <row r="18" spans="1:16">
      <c r="A18" s="12"/>
      <c r="B18" s="25">
        <v>323.39999999999998</v>
      </c>
      <c r="C18" s="20" t="s">
        <v>18</v>
      </c>
      <c r="D18" s="46">
        <v>1894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1894</v>
      </c>
      <c r="O18" s="47">
        <f t="shared" si="1"/>
        <v>1.7392102846648301</v>
      </c>
      <c r="P18" s="9"/>
    </row>
    <row r="19" spans="1:16">
      <c r="A19" s="12"/>
      <c r="B19" s="25">
        <v>329</v>
      </c>
      <c r="C19" s="20" t="s">
        <v>19</v>
      </c>
      <c r="D19" s="46">
        <v>125</v>
      </c>
      <c r="E19" s="46">
        <v>125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250</v>
      </c>
      <c r="O19" s="47">
        <f t="shared" si="1"/>
        <v>0.2295684113865932</v>
      </c>
      <c r="P19" s="9"/>
    </row>
    <row r="20" spans="1:16">
      <c r="A20" s="12"/>
      <c r="B20" s="25">
        <v>367</v>
      </c>
      <c r="C20" s="20" t="s">
        <v>58</v>
      </c>
      <c r="D20" s="46">
        <v>4257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4257</v>
      </c>
      <c r="O20" s="47">
        <f t="shared" si="1"/>
        <v>3.9090909090909092</v>
      </c>
      <c r="P20" s="9"/>
    </row>
    <row r="21" spans="1:16" ht="15.75">
      <c r="A21" s="29" t="s">
        <v>21</v>
      </c>
      <c r="B21" s="30"/>
      <c r="C21" s="31"/>
      <c r="D21" s="32">
        <f t="shared" ref="D21:M21" si="5">SUM(D22:D30)</f>
        <v>137009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137009</v>
      </c>
      <c r="O21" s="45">
        <f t="shared" si="1"/>
        <v>125.811753902663</v>
      </c>
      <c r="P21" s="10"/>
    </row>
    <row r="22" spans="1:16">
      <c r="A22" s="12"/>
      <c r="B22" s="25">
        <v>331.2</v>
      </c>
      <c r="C22" s="20" t="s">
        <v>20</v>
      </c>
      <c r="D22" s="46">
        <v>1977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1977</v>
      </c>
      <c r="O22" s="47">
        <f t="shared" si="1"/>
        <v>1.8154269972451791</v>
      </c>
      <c r="P22" s="9"/>
    </row>
    <row r="23" spans="1:16">
      <c r="A23" s="12"/>
      <c r="B23" s="25">
        <v>335.12</v>
      </c>
      <c r="C23" s="20" t="s">
        <v>91</v>
      </c>
      <c r="D23" s="46">
        <v>25217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25217</v>
      </c>
      <c r="O23" s="47">
        <f t="shared" si="1"/>
        <v>23.156106519742885</v>
      </c>
      <c r="P23" s="9"/>
    </row>
    <row r="24" spans="1:16">
      <c r="A24" s="12"/>
      <c r="B24" s="25">
        <v>335.15</v>
      </c>
      <c r="C24" s="20" t="s">
        <v>92</v>
      </c>
      <c r="D24" s="46">
        <v>1370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1370</v>
      </c>
      <c r="O24" s="47">
        <f t="shared" si="1"/>
        <v>1.2580348943985307</v>
      </c>
      <c r="P24" s="9"/>
    </row>
    <row r="25" spans="1:16">
      <c r="A25" s="12"/>
      <c r="B25" s="25">
        <v>335.18</v>
      </c>
      <c r="C25" s="20" t="s">
        <v>93</v>
      </c>
      <c r="D25" s="46">
        <v>57641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57641</v>
      </c>
      <c r="O25" s="47">
        <f t="shared" si="1"/>
        <v>52.930211202938473</v>
      </c>
      <c r="P25" s="9"/>
    </row>
    <row r="26" spans="1:16">
      <c r="A26" s="12"/>
      <c r="B26" s="25">
        <v>335.9</v>
      </c>
      <c r="C26" s="20" t="s">
        <v>26</v>
      </c>
      <c r="D26" s="46">
        <v>10022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10022</v>
      </c>
      <c r="O26" s="47">
        <f t="shared" si="1"/>
        <v>9.2029384756657482</v>
      </c>
      <c r="P26" s="9"/>
    </row>
    <row r="27" spans="1:16">
      <c r="A27" s="12"/>
      <c r="B27" s="25">
        <v>337.2</v>
      </c>
      <c r="C27" s="20" t="s">
        <v>110</v>
      </c>
      <c r="D27" s="46">
        <v>1502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1502</v>
      </c>
      <c r="O27" s="47">
        <f t="shared" si="1"/>
        <v>1.379247015610652</v>
      </c>
      <c r="P27" s="9"/>
    </row>
    <row r="28" spans="1:16">
      <c r="A28" s="12"/>
      <c r="B28" s="25">
        <v>337.3</v>
      </c>
      <c r="C28" s="20" t="s">
        <v>27</v>
      </c>
      <c r="D28" s="46">
        <v>8823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8823</v>
      </c>
      <c r="O28" s="47">
        <f t="shared" si="1"/>
        <v>8.1019283746556479</v>
      </c>
      <c r="P28" s="9"/>
    </row>
    <row r="29" spans="1:16">
      <c r="A29" s="12"/>
      <c r="B29" s="25">
        <v>337.7</v>
      </c>
      <c r="C29" s="20" t="s">
        <v>29</v>
      </c>
      <c r="D29" s="46">
        <v>29296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29296</v>
      </c>
      <c r="O29" s="47">
        <f t="shared" si="1"/>
        <v>26.901744719926537</v>
      </c>
      <c r="P29" s="9"/>
    </row>
    <row r="30" spans="1:16">
      <c r="A30" s="12"/>
      <c r="B30" s="25">
        <v>338</v>
      </c>
      <c r="C30" s="20" t="s">
        <v>31</v>
      </c>
      <c r="D30" s="46">
        <v>1161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1161</v>
      </c>
      <c r="O30" s="47">
        <f t="shared" si="1"/>
        <v>1.0661157024793388</v>
      </c>
      <c r="P30" s="9"/>
    </row>
    <row r="31" spans="1:16" ht="15.75">
      <c r="A31" s="29" t="s">
        <v>36</v>
      </c>
      <c r="B31" s="30"/>
      <c r="C31" s="31"/>
      <c r="D31" s="32">
        <f t="shared" ref="D31:M31" si="6">SUM(D32:D40)</f>
        <v>6758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518299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4"/>
        <v>525057</v>
      </c>
      <c r="O31" s="45">
        <f t="shared" si="1"/>
        <v>482.1460055096419</v>
      </c>
      <c r="P31" s="10"/>
    </row>
    <row r="32" spans="1:16">
      <c r="A32" s="12"/>
      <c r="B32" s="25">
        <v>341.9</v>
      </c>
      <c r="C32" s="20" t="s">
        <v>94</v>
      </c>
      <c r="D32" s="46">
        <v>2048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0" si="7">SUM(D32:M32)</f>
        <v>2048</v>
      </c>
      <c r="O32" s="47">
        <f t="shared" si="1"/>
        <v>1.8806244260789715</v>
      </c>
      <c r="P32" s="9"/>
    </row>
    <row r="33" spans="1:16">
      <c r="A33" s="12"/>
      <c r="B33" s="25">
        <v>343.3</v>
      </c>
      <c r="C33" s="20" t="s">
        <v>39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207902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207902</v>
      </c>
      <c r="O33" s="47">
        <f t="shared" si="1"/>
        <v>190.91092745638201</v>
      </c>
      <c r="P33" s="9"/>
    </row>
    <row r="34" spans="1:16">
      <c r="A34" s="12"/>
      <c r="B34" s="25">
        <v>343.4</v>
      </c>
      <c r="C34" s="20" t="s">
        <v>40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74097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74097</v>
      </c>
      <c r="O34" s="47">
        <f t="shared" si="1"/>
        <v>68.04132231404958</v>
      </c>
      <c r="P34" s="9"/>
    </row>
    <row r="35" spans="1:16">
      <c r="A35" s="12"/>
      <c r="B35" s="25">
        <v>343.5</v>
      </c>
      <c r="C35" s="20" t="s">
        <v>41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161037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161037</v>
      </c>
      <c r="O35" s="47">
        <f t="shared" si="1"/>
        <v>147.87603305785123</v>
      </c>
      <c r="P35" s="9"/>
    </row>
    <row r="36" spans="1:16">
      <c r="A36" s="12"/>
      <c r="B36" s="25">
        <v>343.6</v>
      </c>
      <c r="C36" s="20" t="s">
        <v>42</v>
      </c>
      <c r="D36" s="46">
        <v>55</v>
      </c>
      <c r="E36" s="46">
        <v>0</v>
      </c>
      <c r="F36" s="46">
        <v>0</v>
      </c>
      <c r="G36" s="46">
        <v>0</v>
      </c>
      <c r="H36" s="46">
        <v>0</v>
      </c>
      <c r="I36" s="46">
        <v>69518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69573</v>
      </c>
      <c r="O36" s="47">
        <f t="shared" si="1"/>
        <v>63.887052341597794</v>
      </c>
      <c r="P36" s="9"/>
    </row>
    <row r="37" spans="1:16">
      <c r="A37" s="12"/>
      <c r="B37" s="25">
        <v>343.8</v>
      </c>
      <c r="C37" s="20" t="s">
        <v>75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5745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5745</v>
      </c>
      <c r="O37" s="47">
        <f t="shared" ref="O37:O54" si="8">(N37/O$56)</f>
        <v>5.2754820936639115</v>
      </c>
      <c r="P37" s="9"/>
    </row>
    <row r="38" spans="1:16">
      <c r="A38" s="12"/>
      <c r="B38" s="25">
        <v>343.9</v>
      </c>
      <c r="C38" s="20" t="s">
        <v>43</v>
      </c>
      <c r="D38" s="46">
        <v>2548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2548</v>
      </c>
      <c r="O38" s="47">
        <f t="shared" si="8"/>
        <v>2.3397612488521577</v>
      </c>
      <c r="P38" s="9"/>
    </row>
    <row r="39" spans="1:16">
      <c r="A39" s="12"/>
      <c r="B39" s="25">
        <v>347.1</v>
      </c>
      <c r="C39" s="20" t="s">
        <v>44</v>
      </c>
      <c r="D39" s="46">
        <v>922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922</v>
      </c>
      <c r="O39" s="47">
        <f t="shared" si="8"/>
        <v>0.84664830119375578</v>
      </c>
      <c r="P39" s="9"/>
    </row>
    <row r="40" spans="1:16">
      <c r="A40" s="12"/>
      <c r="B40" s="25">
        <v>347.4</v>
      </c>
      <c r="C40" s="20" t="s">
        <v>45</v>
      </c>
      <c r="D40" s="46">
        <v>1185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1185</v>
      </c>
      <c r="O40" s="47">
        <f t="shared" si="8"/>
        <v>1.0881542699724518</v>
      </c>
      <c r="P40" s="9"/>
    </row>
    <row r="41" spans="1:16" ht="15.75">
      <c r="A41" s="29" t="s">
        <v>37</v>
      </c>
      <c r="B41" s="30"/>
      <c r="C41" s="31"/>
      <c r="D41" s="32">
        <f t="shared" ref="D41:M41" si="9">SUM(D42:D44)</f>
        <v>9290</v>
      </c>
      <c r="E41" s="32">
        <f t="shared" si="9"/>
        <v>1073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ref="N41:N54" si="10">SUM(D41:M41)</f>
        <v>10363</v>
      </c>
      <c r="O41" s="45">
        <f t="shared" si="8"/>
        <v>9.5160697887970613</v>
      </c>
      <c r="P41" s="10"/>
    </row>
    <row r="42" spans="1:16">
      <c r="A42" s="13"/>
      <c r="B42" s="39">
        <v>351.1</v>
      </c>
      <c r="C42" s="21" t="s">
        <v>83</v>
      </c>
      <c r="D42" s="46">
        <v>8540</v>
      </c>
      <c r="E42" s="46">
        <v>1073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9613</v>
      </c>
      <c r="O42" s="47">
        <f t="shared" si="8"/>
        <v>8.8273645546372812</v>
      </c>
      <c r="P42" s="9"/>
    </row>
    <row r="43" spans="1:16">
      <c r="A43" s="13"/>
      <c r="B43" s="39">
        <v>352</v>
      </c>
      <c r="C43" s="21" t="s">
        <v>50</v>
      </c>
      <c r="D43" s="46">
        <v>673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673</v>
      </c>
      <c r="O43" s="47">
        <f t="shared" si="8"/>
        <v>0.61799816345270886</v>
      </c>
      <c r="P43" s="9"/>
    </row>
    <row r="44" spans="1:16">
      <c r="A44" s="13"/>
      <c r="B44" s="39">
        <v>359</v>
      </c>
      <c r="C44" s="21" t="s">
        <v>52</v>
      </c>
      <c r="D44" s="46">
        <v>77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77</v>
      </c>
      <c r="O44" s="47">
        <f t="shared" si="8"/>
        <v>7.0707070707070704E-2</v>
      </c>
      <c r="P44" s="9"/>
    </row>
    <row r="45" spans="1:16" ht="15.75">
      <c r="A45" s="29" t="s">
        <v>3</v>
      </c>
      <c r="B45" s="30"/>
      <c r="C45" s="31"/>
      <c r="D45" s="32">
        <f t="shared" ref="D45:M45" si="11">SUM(D46:D51)</f>
        <v>34168</v>
      </c>
      <c r="E45" s="32">
        <f t="shared" si="11"/>
        <v>8347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5103</v>
      </c>
      <c r="J45" s="32">
        <f t="shared" si="11"/>
        <v>0</v>
      </c>
      <c r="K45" s="32">
        <f t="shared" si="11"/>
        <v>183022</v>
      </c>
      <c r="L45" s="32">
        <f t="shared" si="11"/>
        <v>0</v>
      </c>
      <c r="M45" s="32">
        <f t="shared" si="11"/>
        <v>0</v>
      </c>
      <c r="N45" s="32">
        <f t="shared" si="10"/>
        <v>230640</v>
      </c>
      <c r="O45" s="45">
        <f t="shared" si="8"/>
        <v>211.79063360881543</v>
      </c>
      <c r="P45" s="10"/>
    </row>
    <row r="46" spans="1:16">
      <c r="A46" s="12"/>
      <c r="B46" s="25">
        <v>361.1</v>
      </c>
      <c r="C46" s="20" t="s">
        <v>54</v>
      </c>
      <c r="D46" s="46">
        <v>4673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-2411</v>
      </c>
      <c r="L46" s="46">
        <v>0</v>
      </c>
      <c r="M46" s="46">
        <v>0</v>
      </c>
      <c r="N46" s="46">
        <f t="shared" si="10"/>
        <v>2262</v>
      </c>
      <c r="O46" s="47">
        <f t="shared" si="8"/>
        <v>2.0771349862258952</v>
      </c>
      <c r="P46" s="9"/>
    </row>
    <row r="47" spans="1:16">
      <c r="A47" s="12"/>
      <c r="B47" s="25">
        <v>361.3</v>
      </c>
      <c r="C47" s="20" t="s">
        <v>55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98019</v>
      </c>
      <c r="L47" s="46">
        <v>0</v>
      </c>
      <c r="M47" s="46">
        <v>0</v>
      </c>
      <c r="N47" s="46">
        <f t="shared" si="10"/>
        <v>98019</v>
      </c>
      <c r="O47" s="47">
        <f t="shared" si="8"/>
        <v>90.008264462809919</v>
      </c>
      <c r="P47" s="9"/>
    </row>
    <row r="48" spans="1:16">
      <c r="A48" s="12"/>
      <c r="B48" s="25">
        <v>364</v>
      </c>
      <c r="C48" s="20" t="s">
        <v>95</v>
      </c>
      <c r="D48" s="46">
        <v>0</v>
      </c>
      <c r="E48" s="46">
        <v>8347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8347</v>
      </c>
      <c r="O48" s="47">
        <f t="shared" si="8"/>
        <v>7.6648301193755737</v>
      </c>
      <c r="P48" s="9"/>
    </row>
    <row r="49" spans="1:119">
      <c r="A49" s="12"/>
      <c r="B49" s="25">
        <v>366</v>
      </c>
      <c r="C49" s="20" t="s">
        <v>57</v>
      </c>
      <c r="D49" s="46">
        <v>2212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2212</v>
      </c>
      <c r="O49" s="47">
        <f t="shared" si="8"/>
        <v>2.0312213039485765</v>
      </c>
      <c r="P49" s="9"/>
    </row>
    <row r="50" spans="1:119">
      <c r="A50" s="12"/>
      <c r="B50" s="25">
        <v>368</v>
      </c>
      <c r="C50" s="20" t="s">
        <v>59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87414</v>
      </c>
      <c r="L50" s="46">
        <v>0</v>
      </c>
      <c r="M50" s="46">
        <v>0</v>
      </c>
      <c r="N50" s="46">
        <f t="shared" si="10"/>
        <v>87414</v>
      </c>
      <c r="O50" s="47">
        <f t="shared" si="8"/>
        <v>80.269972451790636</v>
      </c>
      <c r="P50" s="9"/>
    </row>
    <row r="51" spans="1:119">
      <c r="A51" s="12"/>
      <c r="B51" s="25">
        <v>369.9</v>
      </c>
      <c r="C51" s="20" t="s">
        <v>60</v>
      </c>
      <c r="D51" s="46">
        <v>27283</v>
      </c>
      <c r="E51" s="46">
        <v>0</v>
      </c>
      <c r="F51" s="46">
        <v>0</v>
      </c>
      <c r="G51" s="46">
        <v>0</v>
      </c>
      <c r="H51" s="46">
        <v>0</v>
      </c>
      <c r="I51" s="46">
        <v>5103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32386</v>
      </c>
      <c r="O51" s="47">
        <f t="shared" si="8"/>
        <v>29.739210284664829</v>
      </c>
      <c r="P51" s="9"/>
    </row>
    <row r="52" spans="1:119" ht="15.75">
      <c r="A52" s="29" t="s">
        <v>77</v>
      </c>
      <c r="B52" s="30"/>
      <c r="C52" s="31"/>
      <c r="D52" s="32">
        <f t="shared" ref="D52:M52" si="12">SUM(D53:D53)</f>
        <v>67461</v>
      </c>
      <c r="E52" s="32">
        <f t="shared" si="12"/>
        <v>0</v>
      </c>
      <c r="F52" s="32">
        <f t="shared" si="12"/>
        <v>0</v>
      </c>
      <c r="G52" s="32">
        <f t="shared" si="12"/>
        <v>0</v>
      </c>
      <c r="H52" s="32">
        <f t="shared" si="12"/>
        <v>0</v>
      </c>
      <c r="I52" s="32">
        <f t="shared" si="12"/>
        <v>0</v>
      </c>
      <c r="J52" s="32">
        <f t="shared" si="12"/>
        <v>0</v>
      </c>
      <c r="K52" s="32">
        <f t="shared" si="12"/>
        <v>0</v>
      </c>
      <c r="L52" s="32">
        <f t="shared" si="12"/>
        <v>0</v>
      </c>
      <c r="M52" s="32">
        <f t="shared" si="12"/>
        <v>0</v>
      </c>
      <c r="N52" s="32">
        <f t="shared" si="10"/>
        <v>67461</v>
      </c>
      <c r="O52" s="45">
        <f t="shared" si="8"/>
        <v>61.947658402203857</v>
      </c>
      <c r="P52" s="9"/>
    </row>
    <row r="53" spans="1:119" ht="15.75" thickBot="1">
      <c r="A53" s="12"/>
      <c r="B53" s="25">
        <v>383</v>
      </c>
      <c r="C53" s="20" t="s">
        <v>84</v>
      </c>
      <c r="D53" s="46">
        <v>67461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67461</v>
      </c>
      <c r="O53" s="47">
        <f t="shared" si="8"/>
        <v>61.947658402203857</v>
      </c>
      <c r="P53" s="9"/>
    </row>
    <row r="54" spans="1:119" ht="16.5" thickBot="1">
      <c r="A54" s="14" t="s">
        <v>46</v>
      </c>
      <c r="B54" s="23"/>
      <c r="C54" s="22"/>
      <c r="D54" s="15">
        <f t="shared" ref="D54:M54" si="13">SUM(D5,D14,D21,D31,D41,D45,D52)</f>
        <v>1270825</v>
      </c>
      <c r="E54" s="15">
        <f t="shared" si="13"/>
        <v>20840</v>
      </c>
      <c r="F54" s="15">
        <f t="shared" si="13"/>
        <v>0</v>
      </c>
      <c r="G54" s="15">
        <f t="shared" si="13"/>
        <v>0</v>
      </c>
      <c r="H54" s="15">
        <f t="shared" si="13"/>
        <v>0</v>
      </c>
      <c r="I54" s="15">
        <f t="shared" si="13"/>
        <v>546341</v>
      </c>
      <c r="J54" s="15">
        <f t="shared" si="13"/>
        <v>0</v>
      </c>
      <c r="K54" s="15">
        <f t="shared" si="13"/>
        <v>193044</v>
      </c>
      <c r="L54" s="15">
        <f t="shared" si="13"/>
        <v>0</v>
      </c>
      <c r="M54" s="15">
        <f t="shared" si="13"/>
        <v>0</v>
      </c>
      <c r="N54" s="15">
        <f t="shared" si="10"/>
        <v>2031050</v>
      </c>
      <c r="O54" s="38">
        <f t="shared" si="8"/>
        <v>1865.0596877869605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118" t="s">
        <v>111</v>
      </c>
      <c r="M56" s="118"/>
      <c r="N56" s="118"/>
      <c r="O56" s="43">
        <v>1089</v>
      </c>
    </row>
    <row r="57" spans="1:119">
      <c r="A57" s="119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7"/>
    </row>
    <row r="58" spans="1:119" ht="15.75" customHeight="1" thickBot="1">
      <c r="A58" s="120" t="s">
        <v>80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100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808230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23747</v>
      </c>
      <c r="J5" s="27">
        <f t="shared" si="0"/>
        <v>0</v>
      </c>
      <c r="K5" s="27">
        <f t="shared" si="0"/>
        <v>10265</v>
      </c>
      <c r="L5" s="27">
        <f t="shared" si="0"/>
        <v>0</v>
      </c>
      <c r="M5" s="27">
        <f t="shared" si="0"/>
        <v>0</v>
      </c>
      <c r="N5" s="28">
        <f>SUM(D5:M5)</f>
        <v>842242</v>
      </c>
      <c r="O5" s="33">
        <f t="shared" ref="O5:O48" si="1">(N5/O$50)</f>
        <v>777.69344413665738</v>
      </c>
      <c r="P5" s="6"/>
    </row>
    <row r="6" spans="1:133">
      <c r="A6" s="12"/>
      <c r="B6" s="25">
        <v>311</v>
      </c>
      <c r="C6" s="20" t="s">
        <v>2</v>
      </c>
      <c r="D6" s="46">
        <v>582772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582772</v>
      </c>
      <c r="O6" s="47">
        <f t="shared" si="1"/>
        <v>538.10895660203141</v>
      </c>
      <c r="P6" s="9"/>
    </row>
    <row r="7" spans="1:133">
      <c r="A7" s="12"/>
      <c r="B7" s="25">
        <v>312.41000000000003</v>
      </c>
      <c r="C7" s="20" t="s">
        <v>10</v>
      </c>
      <c r="D7" s="46">
        <v>18823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18823</v>
      </c>
      <c r="O7" s="47">
        <f t="shared" si="1"/>
        <v>17.380424746075715</v>
      </c>
      <c r="P7" s="9"/>
    </row>
    <row r="8" spans="1:133">
      <c r="A8" s="12"/>
      <c r="B8" s="25">
        <v>312.52</v>
      </c>
      <c r="C8" s="20" t="s">
        <v>89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10265</v>
      </c>
      <c r="L8" s="46">
        <v>0</v>
      </c>
      <c r="M8" s="46">
        <v>0</v>
      </c>
      <c r="N8" s="46">
        <f>SUM(D8:M8)</f>
        <v>10265</v>
      </c>
      <c r="O8" s="47">
        <f t="shared" si="1"/>
        <v>9.4783010156971379</v>
      </c>
      <c r="P8" s="9"/>
    </row>
    <row r="9" spans="1:133">
      <c r="A9" s="12"/>
      <c r="B9" s="25">
        <v>312.60000000000002</v>
      </c>
      <c r="C9" s="20" t="s">
        <v>11</v>
      </c>
      <c r="D9" s="46">
        <v>96589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96589</v>
      </c>
      <c r="O9" s="47">
        <f t="shared" si="1"/>
        <v>89.186518928901194</v>
      </c>
      <c r="P9" s="9"/>
    </row>
    <row r="10" spans="1:133">
      <c r="A10" s="12"/>
      <c r="B10" s="25">
        <v>314.10000000000002</v>
      </c>
      <c r="C10" s="20" t="s">
        <v>12</v>
      </c>
      <c r="D10" s="46">
        <v>68718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68718</v>
      </c>
      <c r="O10" s="47">
        <f t="shared" si="1"/>
        <v>63.451523545706372</v>
      </c>
      <c r="P10" s="9"/>
    </row>
    <row r="11" spans="1:133">
      <c r="A11" s="12"/>
      <c r="B11" s="25">
        <v>314.3</v>
      </c>
      <c r="C11" s="20" t="s">
        <v>13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23747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23747</v>
      </c>
      <c r="O11" s="47">
        <f t="shared" si="1"/>
        <v>21.927054478301017</v>
      </c>
      <c r="P11" s="9"/>
    </row>
    <row r="12" spans="1:133">
      <c r="A12" s="12"/>
      <c r="B12" s="25">
        <v>314.8</v>
      </c>
      <c r="C12" s="20" t="s">
        <v>72</v>
      </c>
      <c r="D12" s="46">
        <v>1972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1972</v>
      </c>
      <c r="O12" s="47">
        <f t="shared" si="1"/>
        <v>1.8208679593721144</v>
      </c>
      <c r="P12" s="9"/>
    </row>
    <row r="13" spans="1:133">
      <c r="A13" s="12"/>
      <c r="B13" s="25">
        <v>315</v>
      </c>
      <c r="C13" s="20" t="s">
        <v>90</v>
      </c>
      <c r="D13" s="46">
        <v>39356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39356</v>
      </c>
      <c r="O13" s="47">
        <f t="shared" si="1"/>
        <v>36.339796860572484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SUM(D15:D19)</f>
        <v>136160</v>
      </c>
      <c r="E14" s="32">
        <f t="shared" si="3"/>
        <v>1577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7" si="4">SUM(D14:M14)</f>
        <v>137737</v>
      </c>
      <c r="O14" s="45">
        <f t="shared" si="1"/>
        <v>127.18097876269621</v>
      </c>
      <c r="P14" s="10"/>
    </row>
    <row r="15" spans="1:133">
      <c r="A15" s="12"/>
      <c r="B15" s="25">
        <v>322</v>
      </c>
      <c r="C15" s="20" t="s">
        <v>0</v>
      </c>
      <c r="D15" s="46">
        <v>16784</v>
      </c>
      <c r="E15" s="46">
        <v>1427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18211</v>
      </c>
      <c r="O15" s="47">
        <f t="shared" si="1"/>
        <v>16.815327793167128</v>
      </c>
      <c r="P15" s="9"/>
    </row>
    <row r="16" spans="1:133">
      <c r="A16" s="12"/>
      <c r="B16" s="25">
        <v>323.10000000000002</v>
      </c>
      <c r="C16" s="20" t="s">
        <v>16</v>
      </c>
      <c r="D16" s="46">
        <v>58440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58440</v>
      </c>
      <c r="O16" s="47">
        <f t="shared" si="1"/>
        <v>53.961218836565095</v>
      </c>
      <c r="P16" s="9"/>
    </row>
    <row r="17" spans="1:16">
      <c r="A17" s="12"/>
      <c r="B17" s="25">
        <v>323.2</v>
      </c>
      <c r="C17" s="20" t="s">
        <v>17</v>
      </c>
      <c r="D17" s="46">
        <v>53711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53711</v>
      </c>
      <c r="O17" s="47">
        <f t="shared" si="1"/>
        <v>49.594644506001849</v>
      </c>
      <c r="P17" s="9"/>
    </row>
    <row r="18" spans="1:16">
      <c r="A18" s="12"/>
      <c r="B18" s="25">
        <v>323.39999999999998</v>
      </c>
      <c r="C18" s="20" t="s">
        <v>18</v>
      </c>
      <c r="D18" s="46">
        <v>1680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1680</v>
      </c>
      <c r="O18" s="47">
        <f t="shared" si="1"/>
        <v>1.5512465373961219</v>
      </c>
      <c r="P18" s="9"/>
    </row>
    <row r="19" spans="1:16">
      <c r="A19" s="12"/>
      <c r="B19" s="25">
        <v>329</v>
      </c>
      <c r="C19" s="20" t="s">
        <v>19</v>
      </c>
      <c r="D19" s="46">
        <v>5545</v>
      </c>
      <c r="E19" s="46">
        <v>150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5695</v>
      </c>
      <c r="O19" s="47">
        <f t="shared" si="1"/>
        <v>5.2585410895660205</v>
      </c>
      <c r="P19" s="9"/>
    </row>
    <row r="20" spans="1:16" ht="15.75">
      <c r="A20" s="29" t="s">
        <v>21</v>
      </c>
      <c r="B20" s="30"/>
      <c r="C20" s="31"/>
      <c r="D20" s="32">
        <f t="shared" ref="D20:M20" si="5">SUM(D21:D26)</f>
        <v>254262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254262</v>
      </c>
      <c r="O20" s="45">
        <f t="shared" si="1"/>
        <v>234.77562326869807</v>
      </c>
      <c r="P20" s="10"/>
    </row>
    <row r="21" spans="1:16">
      <c r="A21" s="12"/>
      <c r="B21" s="25">
        <v>331.2</v>
      </c>
      <c r="C21" s="20" t="s">
        <v>20</v>
      </c>
      <c r="D21" s="46">
        <v>2433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2433</v>
      </c>
      <c r="O21" s="47">
        <f t="shared" si="1"/>
        <v>2.2465373961218837</v>
      </c>
      <c r="P21" s="9"/>
    </row>
    <row r="22" spans="1:16">
      <c r="A22" s="12"/>
      <c r="B22" s="25">
        <v>335.12</v>
      </c>
      <c r="C22" s="20" t="s">
        <v>91</v>
      </c>
      <c r="D22" s="46">
        <v>23665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23665</v>
      </c>
      <c r="O22" s="47">
        <f t="shared" si="1"/>
        <v>21.85133887349954</v>
      </c>
      <c r="P22" s="9"/>
    </row>
    <row r="23" spans="1:16">
      <c r="A23" s="12"/>
      <c r="B23" s="25">
        <v>335.15</v>
      </c>
      <c r="C23" s="20" t="s">
        <v>92</v>
      </c>
      <c r="D23" s="46">
        <v>1321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1321</v>
      </c>
      <c r="O23" s="47">
        <f t="shared" si="1"/>
        <v>1.2197599261311172</v>
      </c>
      <c r="P23" s="9"/>
    </row>
    <row r="24" spans="1:16">
      <c r="A24" s="12"/>
      <c r="B24" s="25">
        <v>335.18</v>
      </c>
      <c r="C24" s="20" t="s">
        <v>93</v>
      </c>
      <c r="D24" s="46">
        <v>53157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53157</v>
      </c>
      <c r="O24" s="47">
        <f t="shared" si="1"/>
        <v>49.08310249307479</v>
      </c>
      <c r="P24" s="9"/>
    </row>
    <row r="25" spans="1:16">
      <c r="A25" s="12"/>
      <c r="B25" s="25">
        <v>337.7</v>
      </c>
      <c r="C25" s="20" t="s">
        <v>29</v>
      </c>
      <c r="D25" s="46">
        <v>172813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172813</v>
      </c>
      <c r="O25" s="47">
        <f t="shared" si="1"/>
        <v>159.56879039704523</v>
      </c>
      <c r="P25" s="9"/>
    </row>
    <row r="26" spans="1:16">
      <c r="A26" s="12"/>
      <c r="B26" s="25">
        <v>338</v>
      </c>
      <c r="C26" s="20" t="s">
        <v>31</v>
      </c>
      <c r="D26" s="46">
        <v>873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873</v>
      </c>
      <c r="O26" s="47">
        <f t="shared" si="1"/>
        <v>0.80609418282548473</v>
      </c>
      <c r="P26" s="9"/>
    </row>
    <row r="27" spans="1:16" ht="15.75">
      <c r="A27" s="29" t="s">
        <v>36</v>
      </c>
      <c r="B27" s="30"/>
      <c r="C27" s="31"/>
      <c r="D27" s="32">
        <f t="shared" ref="D27:M27" si="6">SUM(D28:D36)</f>
        <v>5653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492887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498540</v>
      </c>
      <c r="O27" s="45">
        <f t="shared" si="1"/>
        <v>460.33240997229916</v>
      </c>
      <c r="P27" s="10"/>
    </row>
    <row r="28" spans="1:16">
      <c r="A28" s="12"/>
      <c r="B28" s="25">
        <v>341.9</v>
      </c>
      <c r="C28" s="20" t="s">
        <v>94</v>
      </c>
      <c r="D28" s="46">
        <v>1212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6" si="7">SUM(D28:M28)</f>
        <v>1212</v>
      </c>
      <c r="O28" s="47">
        <f t="shared" si="1"/>
        <v>1.1191135734072022</v>
      </c>
      <c r="P28" s="9"/>
    </row>
    <row r="29" spans="1:16">
      <c r="A29" s="12"/>
      <c r="B29" s="25">
        <v>343.3</v>
      </c>
      <c r="C29" s="20" t="s">
        <v>39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201386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201386</v>
      </c>
      <c r="O29" s="47">
        <f t="shared" si="1"/>
        <v>185.95198522622346</v>
      </c>
      <c r="P29" s="9"/>
    </row>
    <row r="30" spans="1:16">
      <c r="A30" s="12"/>
      <c r="B30" s="25">
        <v>343.4</v>
      </c>
      <c r="C30" s="20" t="s">
        <v>40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74229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74229</v>
      </c>
      <c r="O30" s="47">
        <f t="shared" si="1"/>
        <v>68.54016620498615</v>
      </c>
      <c r="P30" s="9"/>
    </row>
    <row r="31" spans="1:16">
      <c r="A31" s="12"/>
      <c r="B31" s="25">
        <v>343.5</v>
      </c>
      <c r="C31" s="20" t="s">
        <v>41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152610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152610</v>
      </c>
      <c r="O31" s="47">
        <f t="shared" si="1"/>
        <v>140.91412742382272</v>
      </c>
      <c r="P31" s="9"/>
    </row>
    <row r="32" spans="1:16">
      <c r="A32" s="12"/>
      <c r="B32" s="25">
        <v>343.6</v>
      </c>
      <c r="C32" s="20" t="s">
        <v>42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59797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59797</v>
      </c>
      <c r="O32" s="47">
        <f t="shared" si="1"/>
        <v>55.214219759926131</v>
      </c>
      <c r="P32" s="9"/>
    </row>
    <row r="33" spans="1:119">
      <c r="A33" s="12"/>
      <c r="B33" s="25">
        <v>343.8</v>
      </c>
      <c r="C33" s="20" t="s">
        <v>75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4800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4800</v>
      </c>
      <c r="O33" s="47">
        <f t="shared" si="1"/>
        <v>4.43213296398892</v>
      </c>
      <c r="P33" s="9"/>
    </row>
    <row r="34" spans="1:119">
      <c r="A34" s="12"/>
      <c r="B34" s="25">
        <v>343.9</v>
      </c>
      <c r="C34" s="20" t="s">
        <v>43</v>
      </c>
      <c r="D34" s="46">
        <v>2371</v>
      </c>
      <c r="E34" s="46">
        <v>0</v>
      </c>
      <c r="F34" s="46">
        <v>0</v>
      </c>
      <c r="G34" s="46">
        <v>0</v>
      </c>
      <c r="H34" s="46">
        <v>0</v>
      </c>
      <c r="I34" s="46">
        <v>65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2436</v>
      </c>
      <c r="O34" s="47">
        <f t="shared" si="1"/>
        <v>2.2493074792243766</v>
      </c>
      <c r="P34" s="9"/>
    </row>
    <row r="35" spans="1:119">
      <c r="A35" s="12"/>
      <c r="B35" s="25">
        <v>347.1</v>
      </c>
      <c r="C35" s="20" t="s">
        <v>44</v>
      </c>
      <c r="D35" s="46">
        <v>528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528</v>
      </c>
      <c r="O35" s="47">
        <f t="shared" si="1"/>
        <v>0.48753462603878117</v>
      </c>
      <c r="P35" s="9"/>
    </row>
    <row r="36" spans="1:119">
      <c r="A36" s="12"/>
      <c r="B36" s="25">
        <v>347.4</v>
      </c>
      <c r="C36" s="20" t="s">
        <v>45</v>
      </c>
      <c r="D36" s="46">
        <v>1542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1542</v>
      </c>
      <c r="O36" s="47">
        <f t="shared" si="1"/>
        <v>1.4238227146814404</v>
      </c>
      <c r="P36" s="9"/>
    </row>
    <row r="37" spans="1:119" ht="15.75">
      <c r="A37" s="29" t="s">
        <v>37</v>
      </c>
      <c r="B37" s="30"/>
      <c r="C37" s="31"/>
      <c r="D37" s="32">
        <f t="shared" ref="D37:M37" si="8">SUM(D38:D40)</f>
        <v>10189</v>
      </c>
      <c r="E37" s="32">
        <f t="shared" si="8"/>
        <v>1135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ref="N37:N48" si="9">SUM(D37:M37)</f>
        <v>11324</v>
      </c>
      <c r="O37" s="45">
        <f t="shared" si="1"/>
        <v>10.456140350877194</v>
      </c>
      <c r="P37" s="10"/>
    </row>
    <row r="38" spans="1:119">
      <c r="A38" s="13"/>
      <c r="B38" s="39">
        <v>351.1</v>
      </c>
      <c r="C38" s="21" t="s">
        <v>83</v>
      </c>
      <c r="D38" s="46">
        <v>9937</v>
      </c>
      <c r="E38" s="46">
        <v>1135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11072</v>
      </c>
      <c r="O38" s="47">
        <f t="shared" si="1"/>
        <v>10.223453370267775</v>
      </c>
      <c r="P38" s="9"/>
    </row>
    <row r="39" spans="1:119">
      <c r="A39" s="13"/>
      <c r="B39" s="39">
        <v>352</v>
      </c>
      <c r="C39" s="21" t="s">
        <v>50</v>
      </c>
      <c r="D39" s="46">
        <v>194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194</v>
      </c>
      <c r="O39" s="47">
        <f t="shared" si="1"/>
        <v>0.17913204062788551</v>
      </c>
      <c r="P39" s="9"/>
    </row>
    <row r="40" spans="1:119">
      <c r="A40" s="13"/>
      <c r="B40" s="39">
        <v>359</v>
      </c>
      <c r="C40" s="21" t="s">
        <v>52</v>
      </c>
      <c r="D40" s="46">
        <v>58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58</v>
      </c>
      <c r="O40" s="47">
        <f t="shared" si="1"/>
        <v>5.3554939981532781E-2</v>
      </c>
      <c r="P40" s="9"/>
    </row>
    <row r="41" spans="1:119" ht="15.75">
      <c r="A41" s="29" t="s">
        <v>3</v>
      </c>
      <c r="B41" s="30"/>
      <c r="C41" s="31"/>
      <c r="D41" s="32">
        <f t="shared" ref="D41:M41" si="10">SUM(D42:D47)</f>
        <v>32229</v>
      </c>
      <c r="E41" s="32">
        <f t="shared" si="10"/>
        <v>3032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7310</v>
      </c>
      <c r="J41" s="32">
        <f t="shared" si="10"/>
        <v>0</v>
      </c>
      <c r="K41" s="32">
        <f t="shared" si="10"/>
        <v>200278</v>
      </c>
      <c r="L41" s="32">
        <f t="shared" si="10"/>
        <v>0</v>
      </c>
      <c r="M41" s="32">
        <f t="shared" si="10"/>
        <v>0</v>
      </c>
      <c r="N41" s="32">
        <f t="shared" si="9"/>
        <v>242849</v>
      </c>
      <c r="O41" s="45">
        <f t="shared" si="1"/>
        <v>224.23730378578023</v>
      </c>
      <c r="P41" s="10"/>
    </row>
    <row r="42" spans="1:119">
      <c r="A42" s="12"/>
      <c r="B42" s="25">
        <v>361.1</v>
      </c>
      <c r="C42" s="20" t="s">
        <v>54</v>
      </c>
      <c r="D42" s="46">
        <v>4080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-2047</v>
      </c>
      <c r="L42" s="46">
        <v>0</v>
      </c>
      <c r="M42" s="46">
        <v>0</v>
      </c>
      <c r="N42" s="46">
        <f t="shared" si="9"/>
        <v>2033</v>
      </c>
      <c r="O42" s="47">
        <f t="shared" si="1"/>
        <v>1.8771929824561404</v>
      </c>
      <c r="P42" s="9"/>
    </row>
    <row r="43" spans="1:119">
      <c r="A43" s="12"/>
      <c r="B43" s="25">
        <v>361.3</v>
      </c>
      <c r="C43" s="20" t="s">
        <v>55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118233</v>
      </c>
      <c r="L43" s="46">
        <v>0</v>
      </c>
      <c r="M43" s="46">
        <v>0</v>
      </c>
      <c r="N43" s="46">
        <f t="shared" si="9"/>
        <v>118233</v>
      </c>
      <c r="O43" s="47">
        <f t="shared" si="1"/>
        <v>109.17174515235457</v>
      </c>
      <c r="P43" s="9"/>
    </row>
    <row r="44" spans="1:119">
      <c r="A44" s="12"/>
      <c r="B44" s="25">
        <v>364</v>
      </c>
      <c r="C44" s="20" t="s">
        <v>95</v>
      </c>
      <c r="D44" s="46">
        <v>12000</v>
      </c>
      <c r="E44" s="46">
        <v>2832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14832</v>
      </c>
      <c r="O44" s="47">
        <f t="shared" si="1"/>
        <v>13.695290858725762</v>
      </c>
      <c r="P44" s="9"/>
    </row>
    <row r="45" spans="1:119">
      <c r="A45" s="12"/>
      <c r="B45" s="25">
        <v>366</v>
      </c>
      <c r="C45" s="20" t="s">
        <v>57</v>
      </c>
      <c r="D45" s="46">
        <v>182</v>
      </c>
      <c r="E45" s="46">
        <v>200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382</v>
      </c>
      <c r="O45" s="47">
        <f t="shared" si="1"/>
        <v>0.35272391505078488</v>
      </c>
      <c r="P45" s="9"/>
    </row>
    <row r="46" spans="1:119">
      <c r="A46" s="12"/>
      <c r="B46" s="25">
        <v>368</v>
      </c>
      <c r="C46" s="20" t="s">
        <v>59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84092</v>
      </c>
      <c r="L46" s="46">
        <v>0</v>
      </c>
      <c r="M46" s="46">
        <v>0</v>
      </c>
      <c r="N46" s="46">
        <f t="shared" si="9"/>
        <v>84092</v>
      </c>
      <c r="O46" s="47">
        <f t="shared" si="1"/>
        <v>77.647276084949212</v>
      </c>
      <c r="P46" s="9"/>
    </row>
    <row r="47" spans="1:119" ht="15.75" thickBot="1">
      <c r="A47" s="12"/>
      <c r="B47" s="25">
        <v>369.9</v>
      </c>
      <c r="C47" s="20" t="s">
        <v>60</v>
      </c>
      <c r="D47" s="46">
        <v>15967</v>
      </c>
      <c r="E47" s="46">
        <v>0</v>
      </c>
      <c r="F47" s="46">
        <v>0</v>
      </c>
      <c r="G47" s="46">
        <v>0</v>
      </c>
      <c r="H47" s="46">
        <v>0</v>
      </c>
      <c r="I47" s="46">
        <v>7310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23277</v>
      </c>
      <c r="O47" s="47">
        <f t="shared" si="1"/>
        <v>21.493074792243767</v>
      </c>
      <c r="P47" s="9"/>
    </row>
    <row r="48" spans="1:119" ht="16.5" thickBot="1">
      <c r="A48" s="14" t="s">
        <v>46</v>
      </c>
      <c r="B48" s="23"/>
      <c r="C48" s="22"/>
      <c r="D48" s="15">
        <f>SUM(D5,D14,D20,D27,D37,D41)</f>
        <v>1246723</v>
      </c>
      <c r="E48" s="15">
        <f t="shared" ref="E48:M48" si="11">SUM(E5,E14,E20,E27,E37,E41)</f>
        <v>5744</v>
      </c>
      <c r="F48" s="15">
        <f t="shared" si="11"/>
        <v>0</v>
      </c>
      <c r="G48" s="15">
        <f t="shared" si="11"/>
        <v>0</v>
      </c>
      <c r="H48" s="15">
        <f t="shared" si="11"/>
        <v>0</v>
      </c>
      <c r="I48" s="15">
        <f t="shared" si="11"/>
        <v>523944</v>
      </c>
      <c r="J48" s="15">
        <f t="shared" si="11"/>
        <v>0</v>
      </c>
      <c r="K48" s="15">
        <f t="shared" si="11"/>
        <v>210543</v>
      </c>
      <c r="L48" s="15">
        <f t="shared" si="11"/>
        <v>0</v>
      </c>
      <c r="M48" s="15">
        <f t="shared" si="11"/>
        <v>0</v>
      </c>
      <c r="N48" s="15">
        <f t="shared" si="9"/>
        <v>1986954</v>
      </c>
      <c r="O48" s="38">
        <f t="shared" si="1"/>
        <v>1834.6759002770084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118" t="s">
        <v>96</v>
      </c>
      <c r="M50" s="118"/>
      <c r="N50" s="118"/>
      <c r="O50" s="43">
        <v>1083</v>
      </c>
    </row>
    <row r="51" spans="1:15">
      <c r="A51" s="119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7"/>
    </row>
    <row r="52" spans="1:15" ht="15.75" customHeight="1" thickBot="1">
      <c r="A52" s="120" t="s">
        <v>80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100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844746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10053</v>
      </c>
      <c r="L5" s="27">
        <f t="shared" si="0"/>
        <v>0</v>
      </c>
      <c r="M5" s="27">
        <f t="shared" si="0"/>
        <v>0</v>
      </c>
      <c r="N5" s="28">
        <f>SUM(D5:M5)</f>
        <v>854799</v>
      </c>
      <c r="O5" s="33">
        <f t="shared" ref="O5:O50" si="1">(N5/O$52)</f>
        <v>779.21513217866914</v>
      </c>
      <c r="P5" s="6"/>
    </row>
    <row r="6" spans="1:133">
      <c r="A6" s="12"/>
      <c r="B6" s="25">
        <v>311</v>
      </c>
      <c r="C6" s="20" t="s">
        <v>2</v>
      </c>
      <c r="D6" s="46">
        <v>575091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575091</v>
      </c>
      <c r="O6" s="47">
        <f t="shared" si="1"/>
        <v>524.23974475843204</v>
      </c>
      <c r="P6" s="9"/>
    </row>
    <row r="7" spans="1:133">
      <c r="A7" s="12"/>
      <c r="B7" s="25">
        <v>312.41000000000003</v>
      </c>
      <c r="C7" s="20" t="s">
        <v>10</v>
      </c>
      <c r="D7" s="46">
        <v>22510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22510</v>
      </c>
      <c r="O7" s="47">
        <f t="shared" si="1"/>
        <v>20.519598906107564</v>
      </c>
      <c r="P7" s="9"/>
    </row>
    <row r="8" spans="1:133">
      <c r="A8" s="12"/>
      <c r="B8" s="25">
        <v>312.52</v>
      </c>
      <c r="C8" s="20" t="s">
        <v>68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10053</v>
      </c>
      <c r="L8" s="46">
        <v>0</v>
      </c>
      <c r="M8" s="46">
        <v>0</v>
      </c>
      <c r="N8" s="46">
        <f>SUM(D8:M8)</f>
        <v>10053</v>
      </c>
      <c r="O8" s="47">
        <f t="shared" si="1"/>
        <v>9.1640838650865994</v>
      </c>
      <c r="P8" s="9"/>
    </row>
    <row r="9" spans="1:133">
      <c r="A9" s="12"/>
      <c r="B9" s="25">
        <v>312.60000000000002</v>
      </c>
      <c r="C9" s="20" t="s">
        <v>11</v>
      </c>
      <c r="D9" s="46">
        <v>104255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104255</v>
      </c>
      <c r="O9" s="47">
        <f t="shared" si="1"/>
        <v>95.03646308113035</v>
      </c>
      <c r="P9" s="9"/>
    </row>
    <row r="10" spans="1:133">
      <c r="A10" s="12"/>
      <c r="B10" s="25">
        <v>314.10000000000002</v>
      </c>
      <c r="C10" s="20" t="s">
        <v>12</v>
      </c>
      <c r="D10" s="46">
        <v>66621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66621</v>
      </c>
      <c r="O10" s="47">
        <f t="shared" si="1"/>
        <v>60.730173199635367</v>
      </c>
      <c r="P10" s="9"/>
    </row>
    <row r="11" spans="1:133">
      <c r="A11" s="12"/>
      <c r="B11" s="25">
        <v>314.3</v>
      </c>
      <c r="C11" s="20" t="s">
        <v>13</v>
      </c>
      <c r="D11" s="46">
        <v>24188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24188</v>
      </c>
      <c r="O11" s="47">
        <f t="shared" si="1"/>
        <v>22.049225159525982</v>
      </c>
      <c r="P11" s="9"/>
    </row>
    <row r="12" spans="1:133">
      <c r="A12" s="12"/>
      <c r="B12" s="25">
        <v>314.8</v>
      </c>
      <c r="C12" s="20" t="s">
        <v>72</v>
      </c>
      <c r="D12" s="46">
        <v>1919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1919</v>
      </c>
      <c r="O12" s="47">
        <f t="shared" si="1"/>
        <v>1.7493163172288058</v>
      </c>
      <c r="P12" s="9"/>
    </row>
    <row r="13" spans="1:133">
      <c r="A13" s="12"/>
      <c r="B13" s="25">
        <v>315</v>
      </c>
      <c r="C13" s="20" t="s">
        <v>73</v>
      </c>
      <c r="D13" s="46">
        <v>50162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50162</v>
      </c>
      <c r="O13" s="47">
        <f t="shared" si="1"/>
        <v>45.726526891522333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SUM(D15:D20)</f>
        <v>162697</v>
      </c>
      <c r="E14" s="32">
        <f t="shared" si="3"/>
        <v>175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9" si="4">SUM(D14:M14)</f>
        <v>162872</v>
      </c>
      <c r="O14" s="45">
        <f t="shared" si="1"/>
        <v>148.47037374658157</v>
      </c>
      <c r="P14" s="10"/>
    </row>
    <row r="15" spans="1:133">
      <c r="A15" s="12"/>
      <c r="B15" s="25">
        <v>322</v>
      </c>
      <c r="C15" s="20" t="s">
        <v>0</v>
      </c>
      <c r="D15" s="46">
        <v>43605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43605</v>
      </c>
      <c r="O15" s="47">
        <f t="shared" si="1"/>
        <v>39.749316317228804</v>
      </c>
      <c r="P15" s="9"/>
    </row>
    <row r="16" spans="1:133">
      <c r="A16" s="12"/>
      <c r="B16" s="25">
        <v>323.10000000000002</v>
      </c>
      <c r="C16" s="20" t="s">
        <v>16</v>
      </c>
      <c r="D16" s="46">
        <v>63960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63960</v>
      </c>
      <c r="O16" s="47">
        <f t="shared" si="1"/>
        <v>58.304466727438466</v>
      </c>
      <c r="P16" s="9"/>
    </row>
    <row r="17" spans="1:16">
      <c r="A17" s="12"/>
      <c r="B17" s="25">
        <v>323.2</v>
      </c>
      <c r="C17" s="20" t="s">
        <v>17</v>
      </c>
      <c r="D17" s="46">
        <v>49771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49771</v>
      </c>
      <c r="O17" s="47">
        <f t="shared" si="1"/>
        <v>45.370100273473106</v>
      </c>
      <c r="P17" s="9"/>
    </row>
    <row r="18" spans="1:16">
      <c r="A18" s="12"/>
      <c r="B18" s="25">
        <v>323.39999999999998</v>
      </c>
      <c r="C18" s="20" t="s">
        <v>18</v>
      </c>
      <c r="D18" s="46">
        <v>2120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2120</v>
      </c>
      <c r="O18" s="47">
        <f t="shared" si="1"/>
        <v>1.9325432999088423</v>
      </c>
      <c r="P18" s="9"/>
    </row>
    <row r="19" spans="1:16">
      <c r="A19" s="12"/>
      <c r="B19" s="25">
        <v>329</v>
      </c>
      <c r="C19" s="20" t="s">
        <v>19</v>
      </c>
      <c r="D19" s="46">
        <v>165</v>
      </c>
      <c r="E19" s="46">
        <v>175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340</v>
      </c>
      <c r="O19" s="47">
        <f t="shared" si="1"/>
        <v>0.30993618960802188</v>
      </c>
      <c r="P19" s="9"/>
    </row>
    <row r="20" spans="1:16">
      <c r="A20" s="12"/>
      <c r="B20" s="25">
        <v>367</v>
      </c>
      <c r="C20" s="20" t="s">
        <v>58</v>
      </c>
      <c r="D20" s="46">
        <v>3076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3076</v>
      </c>
      <c r="O20" s="47">
        <f t="shared" si="1"/>
        <v>2.8040109389243391</v>
      </c>
      <c r="P20" s="9"/>
    </row>
    <row r="21" spans="1:16" ht="15.75">
      <c r="A21" s="29" t="s">
        <v>21</v>
      </c>
      <c r="B21" s="30"/>
      <c r="C21" s="31"/>
      <c r="D21" s="32">
        <f t="shared" ref="D21:M21" si="5">SUM(D22:D28)</f>
        <v>110175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110175</v>
      </c>
      <c r="O21" s="45">
        <f t="shared" si="1"/>
        <v>100.43299908842297</v>
      </c>
      <c r="P21" s="10"/>
    </row>
    <row r="22" spans="1:16">
      <c r="A22" s="12"/>
      <c r="B22" s="25">
        <v>331.2</v>
      </c>
      <c r="C22" s="20" t="s">
        <v>20</v>
      </c>
      <c r="D22" s="46">
        <v>2976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2976</v>
      </c>
      <c r="O22" s="47">
        <f t="shared" si="1"/>
        <v>2.7128532360984505</v>
      </c>
      <c r="P22" s="9"/>
    </row>
    <row r="23" spans="1:16">
      <c r="A23" s="12"/>
      <c r="B23" s="25">
        <v>335.12</v>
      </c>
      <c r="C23" s="20" t="s">
        <v>23</v>
      </c>
      <c r="D23" s="46">
        <v>24658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24658</v>
      </c>
      <c r="O23" s="47">
        <f t="shared" si="1"/>
        <v>22.477666362807657</v>
      </c>
      <c r="P23" s="9"/>
    </row>
    <row r="24" spans="1:16">
      <c r="A24" s="12"/>
      <c r="B24" s="25">
        <v>335.15</v>
      </c>
      <c r="C24" s="20" t="s">
        <v>24</v>
      </c>
      <c r="D24" s="46">
        <v>1545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1545</v>
      </c>
      <c r="O24" s="47">
        <f t="shared" si="1"/>
        <v>1.4083865086599818</v>
      </c>
      <c r="P24" s="9"/>
    </row>
    <row r="25" spans="1:16">
      <c r="A25" s="12"/>
      <c r="B25" s="25">
        <v>335.18</v>
      </c>
      <c r="C25" s="20" t="s">
        <v>25</v>
      </c>
      <c r="D25" s="46">
        <v>49908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49908</v>
      </c>
      <c r="O25" s="47">
        <f t="shared" si="1"/>
        <v>45.494986326344574</v>
      </c>
      <c r="P25" s="9"/>
    </row>
    <row r="26" spans="1:16">
      <c r="A26" s="12"/>
      <c r="B26" s="25">
        <v>337.3</v>
      </c>
      <c r="C26" s="20" t="s">
        <v>27</v>
      </c>
      <c r="D26" s="46">
        <v>3875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3875</v>
      </c>
      <c r="O26" s="47">
        <f t="shared" si="1"/>
        <v>3.5323609845031907</v>
      </c>
      <c r="P26" s="9"/>
    </row>
    <row r="27" spans="1:16">
      <c r="A27" s="12"/>
      <c r="B27" s="25">
        <v>337.7</v>
      </c>
      <c r="C27" s="20" t="s">
        <v>29</v>
      </c>
      <c r="D27" s="46">
        <v>26014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26014</v>
      </c>
      <c r="O27" s="47">
        <f t="shared" si="1"/>
        <v>23.713764813126708</v>
      </c>
      <c r="P27" s="9"/>
    </row>
    <row r="28" spans="1:16">
      <c r="A28" s="12"/>
      <c r="B28" s="25">
        <v>338</v>
      </c>
      <c r="C28" s="20" t="s">
        <v>31</v>
      </c>
      <c r="D28" s="46">
        <v>1199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1199</v>
      </c>
      <c r="O28" s="47">
        <f t="shared" si="1"/>
        <v>1.0929808568824066</v>
      </c>
      <c r="P28" s="9"/>
    </row>
    <row r="29" spans="1:16" ht="15.75">
      <c r="A29" s="29" t="s">
        <v>36</v>
      </c>
      <c r="B29" s="30"/>
      <c r="C29" s="31"/>
      <c r="D29" s="32">
        <f t="shared" ref="D29:M29" si="6">SUM(D30:D38)</f>
        <v>7472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536759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544231</v>
      </c>
      <c r="O29" s="45">
        <f t="shared" si="1"/>
        <v>496.10847766636283</v>
      </c>
      <c r="P29" s="10"/>
    </row>
    <row r="30" spans="1:16">
      <c r="A30" s="12"/>
      <c r="B30" s="25">
        <v>341.9</v>
      </c>
      <c r="C30" s="20" t="s">
        <v>38</v>
      </c>
      <c r="D30" s="46">
        <v>1317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8" si="7">SUM(D30:M30)</f>
        <v>1317</v>
      </c>
      <c r="O30" s="47">
        <f t="shared" si="1"/>
        <v>1.2005469462169553</v>
      </c>
      <c r="P30" s="9"/>
    </row>
    <row r="31" spans="1:16">
      <c r="A31" s="12"/>
      <c r="B31" s="25">
        <v>343.3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277549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277549</v>
      </c>
      <c r="O31" s="47">
        <f t="shared" si="1"/>
        <v>253.00729261622607</v>
      </c>
      <c r="P31" s="9"/>
    </row>
    <row r="32" spans="1:16">
      <c r="A32" s="12"/>
      <c r="B32" s="25">
        <v>343.4</v>
      </c>
      <c r="C32" s="20" t="s">
        <v>40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74630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74630</v>
      </c>
      <c r="O32" s="47">
        <f t="shared" si="1"/>
        <v>68.030993618960807</v>
      </c>
      <c r="P32" s="9"/>
    </row>
    <row r="33" spans="1:16">
      <c r="A33" s="12"/>
      <c r="B33" s="25">
        <v>343.5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152609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152609</v>
      </c>
      <c r="O33" s="47">
        <f t="shared" si="1"/>
        <v>139.11485870556061</v>
      </c>
      <c r="P33" s="9"/>
    </row>
    <row r="34" spans="1:16">
      <c r="A34" s="12"/>
      <c r="B34" s="25">
        <v>343.6</v>
      </c>
      <c r="C34" s="20" t="s">
        <v>42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26542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26542</v>
      </c>
      <c r="O34" s="47">
        <f t="shared" si="1"/>
        <v>24.195077484047403</v>
      </c>
      <c r="P34" s="9"/>
    </row>
    <row r="35" spans="1:16">
      <c r="A35" s="12"/>
      <c r="B35" s="25">
        <v>343.8</v>
      </c>
      <c r="C35" s="20" t="s">
        <v>75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5189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5189</v>
      </c>
      <c r="O35" s="47">
        <f t="shared" si="1"/>
        <v>4.7301731996353693</v>
      </c>
      <c r="P35" s="9"/>
    </row>
    <row r="36" spans="1:16">
      <c r="A36" s="12"/>
      <c r="B36" s="25">
        <v>343.9</v>
      </c>
      <c r="C36" s="20" t="s">
        <v>43</v>
      </c>
      <c r="D36" s="46">
        <v>3595</v>
      </c>
      <c r="E36" s="46">
        <v>0</v>
      </c>
      <c r="F36" s="46">
        <v>0</v>
      </c>
      <c r="G36" s="46">
        <v>0</v>
      </c>
      <c r="H36" s="46">
        <v>0</v>
      </c>
      <c r="I36" s="46">
        <v>240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3835</v>
      </c>
      <c r="O36" s="47">
        <f t="shared" si="1"/>
        <v>3.495897903372835</v>
      </c>
      <c r="P36" s="9"/>
    </row>
    <row r="37" spans="1:16">
      <c r="A37" s="12"/>
      <c r="B37" s="25">
        <v>347.1</v>
      </c>
      <c r="C37" s="20" t="s">
        <v>44</v>
      </c>
      <c r="D37" s="46">
        <v>670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670</v>
      </c>
      <c r="O37" s="47">
        <f t="shared" si="1"/>
        <v>0.61075660893345485</v>
      </c>
      <c r="P37" s="9"/>
    </row>
    <row r="38" spans="1:16">
      <c r="A38" s="12"/>
      <c r="B38" s="25">
        <v>347.4</v>
      </c>
      <c r="C38" s="20" t="s">
        <v>45</v>
      </c>
      <c r="D38" s="46">
        <v>1890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1890</v>
      </c>
      <c r="O38" s="47">
        <f t="shared" si="1"/>
        <v>1.7228805834092982</v>
      </c>
      <c r="P38" s="9"/>
    </row>
    <row r="39" spans="1:16" ht="15.75">
      <c r="A39" s="29" t="s">
        <v>37</v>
      </c>
      <c r="B39" s="30"/>
      <c r="C39" s="31"/>
      <c r="D39" s="32">
        <f t="shared" ref="D39:M39" si="8">SUM(D40:D42)</f>
        <v>14349</v>
      </c>
      <c r="E39" s="32">
        <f t="shared" si="8"/>
        <v>11407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0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ref="N39:N50" si="9">SUM(D39:M39)</f>
        <v>25756</v>
      </c>
      <c r="O39" s="45">
        <f t="shared" si="1"/>
        <v>23.478577939835915</v>
      </c>
      <c r="P39" s="10"/>
    </row>
    <row r="40" spans="1:16">
      <c r="A40" s="13"/>
      <c r="B40" s="39">
        <v>351.1</v>
      </c>
      <c r="C40" s="21" t="s">
        <v>83</v>
      </c>
      <c r="D40" s="46">
        <v>13829</v>
      </c>
      <c r="E40" s="46">
        <v>7408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21237</v>
      </c>
      <c r="O40" s="47">
        <f t="shared" si="1"/>
        <v>19.359161349134002</v>
      </c>
      <c r="P40" s="9"/>
    </row>
    <row r="41" spans="1:16">
      <c r="A41" s="13"/>
      <c r="B41" s="39">
        <v>352</v>
      </c>
      <c r="C41" s="21" t="s">
        <v>50</v>
      </c>
      <c r="D41" s="46">
        <v>520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520</v>
      </c>
      <c r="O41" s="47">
        <f t="shared" si="1"/>
        <v>0.47402005469462172</v>
      </c>
      <c r="P41" s="9"/>
    </row>
    <row r="42" spans="1:16">
      <c r="A42" s="13"/>
      <c r="B42" s="39">
        <v>359</v>
      </c>
      <c r="C42" s="21" t="s">
        <v>52</v>
      </c>
      <c r="D42" s="46">
        <v>0</v>
      </c>
      <c r="E42" s="46">
        <v>3999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3999</v>
      </c>
      <c r="O42" s="47">
        <f t="shared" si="1"/>
        <v>3.6453965360072926</v>
      </c>
      <c r="P42" s="9"/>
    </row>
    <row r="43" spans="1:16" ht="15.75">
      <c r="A43" s="29" t="s">
        <v>3</v>
      </c>
      <c r="B43" s="30"/>
      <c r="C43" s="31"/>
      <c r="D43" s="32">
        <f t="shared" ref="D43:M43" si="10">SUM(D44:D49)</f>
        <v>16232</v>
      </c>
      <c r="E43" s="32">
        <f t="shared" si="10"/>
        <v>4496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13776</v>
      </c>
      <c r="J43" s="32">
        <f t="shared" si="10"/>
        <v>0</v>
      </c>
      <c r="K43" s="32">
        <f t="shared" si="10"/>
        <v>223450</v>
      </c>
      <c r="L43" s="32">
        <f t="shared" si="10"/>
        <v>0</v>
      </c>
      <c r="M43" s="32">
        <f t="shared" si="10"/>
        <v>0</v>
      </c>
      <c r="N43" s="32">
        <f t="shared" si="9"/>
        <v>257954</v>
      </c>
      <c r="O43" s="45">
        <f t="shared" si="1"/>
        <v>235.14494074749317</v>
      </c>
      <c r="P43" s="10"/>
    </row>
    <row r="44" spans="1:16">
      <c r="A44" s="12"/>
      <c r="B44" s="25">
        <v>361.1</v>
      </c>
      <c r="C44" s="20" t="s">
        <v>54</v>
      </c>
      <c r="D44" s="46">
        <v>4995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4995</v>
      </c>
      <c r="O44" s="47">
        <f t="shared" si="1"/>
        <v>4.5533272561531453</v>
      </c>
      <c r="P44" s="9"/>
    </row>
    <row r="45" spans="1:16">
      <c r="A45" s="12"/>
      <c r="B45" s="25">
        <v>361.3</v>
      </c>
      <c r="C45" s="20" t="s">
        <v>55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141691</v>
      </c>
      <c r="L45" s="46">
        <v>0</v>
      </c>
      <c r="M45" s="46">
        <v>0</v>
      </c>
      <c r="N45" s="46">
        <f t="shared" si="9"/>
        <v>141691</v>
      </c>
      <c r="O45" s="47">
        <f t="shared" si="1"/>
        <v>129.16226071103009</v>
      </c>
      <c r="P45" s="9"/>
    </row>
    <row r="46" spans="1:16">
      <c r="A46" s="12"/>
      <c r="B46" s="25">
        <v>364</v>
      </c>
      <c r="C46" s="20" t="s">
        <v>56</v>
      </c>
      <c r="D46" s="46">
        <v>0</v>
      </c>
      <c r="E46" s="46">
        <v>4496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4496</v>
      </c>
      <c r="O46" s="47">
        <f t="shared" si="1"/>
        <v>4.0984503190519597</v>
      </c>
      <c r="P46" s="9"/>
    </row>
    <row r="47" spans="1:16">
      <c r="A47" s="12"/>
      <c r="B47" s="25">
        <v>366</v>
      </c>
      <c r="C47" s="20" t="s">
        <v>57</v>
      </c>
      <c r="D47" s="46">
        <v>18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18</v>
      </c>
      <c r="O47" s="47">
        <f t="shared" si="1"/>
        <v>1.6408386508659983E-2</v>
      </c>
      <c r="P47" s="9"/>
    </row>
    <row r="48" spans="1:16">
      <c r="A48" s="12"/>
      <c r="B48" s="25">
        <v>368</v>
      </c>
      <c r="C48" s="20" t="s">
        <v>59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81759</v>
      </c>
      <c r="L48" s="46">
        <v>0</v>
      </c>
      <c r="M48" s="46">
        <v>0</v>
      </c>
      <c r="N48" s="46">
        <f t="shared" si="9"/>
        <v>81759</v>
      </c>
      <c r="O48" s="47">
        <f t="shared" si="1"/>
        <v>74.529626253418414</v>
      </c>
      <c r="P48" s="9"/>
    </row>
    <row r="49" spans="1:119" ht="15.75" thickBot="1">
      <c r="A49" s="12"/>
      <c r="B49" s="25">
        <v>369.9</v>
      </c>
      <c r="C49" s="20" t="s">
        <v>60</v>
      </c>
      <c r="D49" s="46">
        <v>11219</v>
      </c>
      <c r="E49" s="46">
        <v>0</v>
      </c>
      <c r="F49" s="46">
        <v>0</v>
      </c>
      <c r="G49" s="46">
        <v>0</v>
      </c>
      <c r="H49" s="46">
        <v>0</v>
      </c>
      <c r="I49" s="46">
        <v>13776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24995</v>
      </c>
      <c r="O49" s="47">
        <f t="shared" si="1"/>
        <v>22.784867821330902</v>
      </c>
      <c r="P49" s="9"/>
    </row>
    <row r="50" spans="1:119" ht="16.5" thickBot="1">
      <c r="A50" s="14" t="s">
        <v>46</v>
      </c>
      <c r="B50" s="23"/>
      <c r="C50" s="22"/>
      <c r="D50" s="15">
        <f>SUM(D5,D14,D21,D29,D39,D43)</f>
        <v>1155671</v>
      </c>
      <c r="E50" s="15">
        <f t="shared" ref="E50:M50" si="11">SUM(E5,E14,E21,E29,E39,E43)</f>
        <v>16078</v>
      </c>
      <c r="F50" s="15">
        <f t="shared" si="11"/>
        <v>0</v>
      </c>
      <c r="G50" s="15">
        <f t="shared" si="11"/>
        <v>0</v>
      </c>
      <c r="H50" s="15">
        <f t="shared" si="11"/>
        <v>0</v>
      </c>
      <c r="I50" s="15">
        <f t="shared" si="11"/>
        <v>550535</v>
      </c>
      <c r="J50" s="15">
        <f t="shared" si="11"/>
        <v>0</v>
      </c>
      <c r="K50" s="15">
        <f t="shared" si="11"/>
        <v>233503</v>
      </c>
      <c r="L50" s="15">
        <f t="shared" si="11"/>
        <v>0</v>
      </c>
      <c r="M50" s="15">
        <f t="shared" si="11"/>
        <v>0</v>
      </c>
      <c r="N50" s="15">
        <f t="shared" si="9"/>
        <v>1955787</v>
      </c>
      <c r="O50" s="38">
        <f t="shared" si="1"/>
        <v>1782.8505013673655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118" t="s">
        <v>87</v>
      </c>
      <c r="M52" s="118"/>
      <c r="N52" s="118"/>
      <c r="O52" s="43">
        <v>1097</v>
      </c>
    </row>
    <row r="53" spans="1:119">
      <c r="A53" s="119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7"/>
    </row>
    <row r="54" spans="1:119" ht="15.75" customHeight="1" thickBot="1">
      <c r="A54" s="120" t="s">
        <v>80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869550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9394</v>
      </c>
      <c r="L5" s="27">
        <f t="shared" si="0"/>
        <v>0</v>
      </c>
      <c r="M5" s="27">
        <f t="shared" si="0"/>
        <v>0</v>
      </c>
      <c r="N5" s="28">
        <f>SUM(D5:M5)</f>
        <v>878944</v>
      </c>
      <c r="O5" s="33">
        <f t="shared" ref="O5:O36" si="1">(N5/O$55)</f>
        <v>799.04</v>
      </c>
      <c r="P5" s="6"/>
    </row>
    <row r="6" spans="1:133">
      <c r="A6" s="12"/>
      <c r="B6" s="25">
        <v>311</v>
      </c>
      <c r="C6" s="20" t="s">
        <v>2</v>
      </c>
      <c r="D6" s="46">
        <v>598958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598958</v>
      </c>
      <c r="O6" s="47">
        <f t="shared" si="1"/>
        <v>544.50727272727272</v>
      </c>
      <c r="P6" s="9"/>
    </row>
    <row r="7" spans="1:133">
      <c r="A7" s="12"/>
      <c r="B7" s="25">
        <v>312.10000000000002</v>
      </c>
      <c r="C7" s="20" t="s">
        <v>71</v>
      </c>
      <c r="D7" s="46">
        <v>19500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19500</v>
      </c>
      <c r="O7" s="47">
        <f t="shared" si="1"/>
        <v>17.727272727272727</v>
      </c>
      <c r="P7" s="9"/>
    </row>
    <row r="8" spans="1:133">
      <c r="A8" s="12"/>
      <c r="B8" s="25">
        <v>312.52</v>
      </c>
      <c r="C8" s="20" t="s">
        <v>68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9394</v>
      </c>
      <c r="L8" s="46">
        <v>0</v>
      </c>
      <c r="M8" s="46">
        <v>0</v>
      </c>
      <c r="N8" s="46">
        <f>SUM(D8:M8)</f>
        <v>9394</v>
      </c>
      <c r="O8" s="47">
        <f t="shared" si="1"/>
        <v>8.5399999999999991</v>
      </c>
      <c r="P8" s="9"/>
    </row>
    <row r="9" spans="1:133">
      <c r="A9" s="12"/>
      <c r="B9" s="25">
        <v>312.60000000000002</v>
      </c>
      <c r="C9" s="20" t="s">
        <v>11</v>
      </c>
      <c r="D9" s="46">
        <v>105214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105214</v>
      </c>
      <c r="O9" s="47">
        <f t="shared" si="1"/>
        <v>95.649090909090916</v>
      </c>
      <c r="P9" s="9"/>
    </row>
    <row r="10" spans="1:133">
      <c r="A10" s="12"/>
      <c r="B10" s="25">
        <v>314.10000000000002</v>
      </c>
      <c r="C10" s="20" t="s">
        <v>12</v>
      </c>
      <c r="D10" s="46">
        <v>73947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73947</v>
      </c>
      <c r="O10" s="47">
        <f t="shared" si="1"/>
        <v>67.224545454545449</v>
      </c>
      <c r="P10" s="9"/>
    </row>
    <row r="11" spans="1:133">
      <c r="A11" s="12"/>
      <c r="B11" s="25">
        <v>314.3</v>
      </c>
      <c r="C11" s="20" t="s">
        <v>13</v>
      </c>
      <c r="D11" s="46">
        <v>25213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25213</v>
      </c>
      <c r="O11" s="47">
        <f t="shared" si="1"/>
        <v>22.920909090909092</v>
      </c>
      <c r="P11" s="9"/>
    </row>
    <row r="12" spans="1:133">
      <c r="A12" s="12"/>
      <c r="B12" s="25">
        <v>314.8</v>
      </c>
      <c r="C12" s="20" t="s">
        <v>72</v>
      </c>
      <c r="D12" s="46">
        <v>1990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1990</v>
      </c>
      <c r="O12" s="47">
        <f t="shared" si="1"/>
        <v>1.8090909090909091</v>
      </c>
      <c r="P12" s="9"/>
    </row>
    <row r="13" spans="1:133">
      <c r="A13" s="12"/>
      <c r="B13" s="25">
        <v>315</v>
      </c>
      <c r="C13" s="20" t="s">
        <v>73</v>
      </c>
      <c r="D13" s="46">
        <v>44728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44728</v>
      </c>
      <c r="O13" s="47">
        <f t="shared" si="1"/>
        <v>40.661818181818184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SUM(D15:D20)</f>
        <v>157881</v>
      </c>
      <c r="E14" s="32">
        <f t="shared" si="3"/>
        <v>1563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0" si="4">SUM(D14:M14)</f>
        <v>159444</v>
      </c>
      <c r="O14" s="45">
        <f t="shared" si="1"/>
        <v>144.9490909090909</v>
      </c>
      <c r="P14" s="10"/>
    </row>
    <row r="15" spans="1:133">
      <c r="A15" s="12"/>
      <c r="B15" s="25">
        <v>322</v>
      </c>
      <c r="C15" s="20" t="s">
        <v>0</v>
      </c>
      <c r="D15" s="46">
        <v>33222</v>
      </c>
      <c r="E15" s="46">
        <v>1263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34485</v>
      </c>
      <c r="O15" s="47">
        <f t="shared" si="1"/>
        <v>31.35</v>
      </c>
      <c r="P15" s="9"/>
    </row>
    <row r="16" spans="1:133">
      <c r="A16" s="12"/>
      <c r="B16" s="25">
        <v>323.10000000000002</v>
      </c>
      <c r="C16" s="20" t="s">
        <v>16</v>
      </c>
      <c r="D16" s="46">
        <v>67024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67024</v>
      </c>
      <c r="O16" s="47">
        <f t="shared" si="1"/>
        <v>60.93090909090909</v>
      </c>
      <c r="P16" s="9"/>
    </row>
    <row r="17" spans="1:16">
      <c r="A17" s="12"/>
      <c r="B17" s="25">
        <v>323.2</v>
      </c>
      <c r="C17" s="20" t="s">
        <v>17</v>
      </c>
      <c r="D17" s="46">
        <v>50627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50627</v>
      </c>
      <c r="O17" s="47">
        <f t="shared" si="1"/>
        <v>46.024545454545454</v>
      </c>
      <c r="P17" s="9"/>
    </row>
    <row r="18" spans="1:16">
      <c r="A18" s="12"/>
      <c r="B18" s="25">
        <v>323.39999999999998</v>
      </c>
      <c r="C18" s="20" t="s">
        <v>18</v>
      </c>
      <c r="D18" s="46">
        <v>1645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1645</v>
      </c>
      <c r="O18" s="47">
        <f t="shared" si="1"/>
        <v>1.4954545454545454</v>
      </c>
      <c r="P18" s="9"/>
    </row>
    <row r="19" spans="1:16">
      <c r="A19" s="12"/>
      <c r="B19" s="25">
        <v>329</v>
      </c>
      <c r="C19" s="20" t="s">
        <v>19</v>
      </c>
      <c r="D19" s="46">
        <v>1000</v>
      </c>
      <c r="E19" s="46">
        <v>300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1300</v>
      </c>
      <c r="O19" s="47">
        <f t="shared" si="1"/>
        <v>1.1818181818181819</v>
      </c>
      <c r="P19" s="9"/>
    </row>
    <row r="20" spans="1:16">
      <c r="A20" s="12"/>
      <c r="B20" s="25">
        <v>367</v>
      </c>
      <c r="C20" s="20" t="s">
        <v>58</v>
      </c>
      <c r="D20" s="46">
        <v>4363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4363</v>
      </c>
      <c r="O20" s="47">
        <f t="shared" si="1"/>
        <v>3.9663636363636363</v>
      </c>
      <c r="P20" s="9"/>
    </row>
    <row r="21" spans="1:16" ht="15.75">
      <c r="A21" s="29" t="s">
        <v>21</v>
      </c>
      <c r="B21" s="30"/>
      <c r="C21" s="31"/>
      <c r="D21" s="32">
        <f t="shared" ref="D21:M21" si="5">SUM(D22:D29)</f>
        <v>138403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138403</v>
      </c>
      <c r="O21" s="45">
        <f t="shared" si="1"/>
        <v>125.8209090909091</v>
      </c>
      <c r="P21" s="10"/>
    </row>
    <row r="22" spans="1:16">
      <c r="A22" s="12"/>
      <c r="B22" s="25">
        <v>331.2</v>
      </c>
      <c r="C22" s="20" t="s">
        <v>20</v>
      </c>
      <c r="D22" s="46">
        <v>7918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7918</v>
      </c>
      <c r="O22" s="47">
        <f t="shared" si="1"/>
        <v>7.1981818181818182</v>
      </c>
      <c r="P22" s="9"/>
    </row>
    <row r="23" spans="1:16">
      <c r="A23" s="12"/>
      <c r="B23" s="25">
        <v>334.9</v>
      </c>
      <c r="C23" s="20" t="s">
        <v>82</v>
      </c>
      <c r="D23" s="46">
        <v>19225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19225</v>
      </c>
      <c r="O23" s="47">
        <f t="shared" si="1"/>
        <v>17.477272727272727</v>
      </c>
      <c r="P23" s="9"/>
    </row>
    <row r="24" spans="1:16">
      <c r="A24" s="12"/>
      <c r="B24" s="25">
        <v>335.12</v>
      </c>
      <c r="C24" s="20" t="s">
        <v>23</v>
      </c>
      <c r="D24" s="46">
        <v>23468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23468</v>
      </c>
      <c r="O24" s="47">
        <f t="shared" si="1"/>
        <v>21.334545454545456</v>
      </c>
      <c r="P24" s="9"/>
    </row>
    <row r="25" spans="1:16">
      <c r="A25" s="12"/>
      <c r="B25" s="25">
        <v>335.15</v>
      </c>
      <c r="C25" s="20" t="s">
        <v>24</v>
      </c>
      <c r="D25" s="46">
        <v>1545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1545</v>
      </c>
      <c r="O25" s="47">
        <f t="shared" si="1"/>
        <v>1.4045454545454545</v>
      </c>
      <c r="P25" s="9"/>
    </row>
    <row r="26" spans="1:16">
      <c r="A26" s="12"/>
      <c r="B26" s="25">
        <v>335.18</v>
      </c>
      <c r="C26" s="20" t="s">
        <v>25</v>
      </c>
      <c r="D26" s="46">
        <v>55097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55097</v>
      </c>
      <c r="O26" s="47">
        <f t="shared" si="1"/>
        <v>50.088181818181816</v>
      </c>
      <c r="P26" s="9"/>
    </row>
    <row r="27" spans="1:16">
      <c r="A27" s="12"/>
      <c r="B27" s="25">
        <v>337.3</v>
      </c>
      <c r="C27" s="20" t="s">
        <v>27</v>
      </c>
      <c r="D27" s="46">
        <v>3762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3762</v>
      </c>
      <c r="O27" s="47">
        <f t="shared" si="1"/>
        <v>3.42</v>
      </c>
      <c r="P27" s="9"/>
    </row>
    <row r="28" spans="1:16">
      <c r="A28" s="12"/>
      <c r="B28" s="25">
        <v>337.7</v>
      </c>
      <c r="C28" s="20" t="s">
        <v>29</v>
      </c>
      <c r="D28" s="46">
        <v>24369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24369</v>
      </c>
      <c r="O28" s="47">
        <f t="shared" si="1"/>
        <v>22.153636363636362</v>
      </c>
      <c r="P28" s="9"/>
    </row>
    <row r="29" spans="1:16">
      <c r="A29" s="12"/>
      <c r="B29" s="25">
        <v>338</v>
      </c>
      <c r="C29" s="20" t="s">
        <v>31</v>
      </c>
      <c r="D29" s="46">
        <v>3019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3019</v>
      </c>
      <c r="O29" s="47">
        <f t="shared" si="1"/>
        <v>2.7445454545454546</v>
      </c>
      <c r="P29" s="9"/>
    </row>
    <row r="30" spans="1:16" ht="15.75">
      <c r="A30" s="29" t="s">
        <v>36</v>
      </c>
      <c r="B30" s="30"/>
      <c r="C30" s="31"/>
      <c r="D30" s="32">
        <f t="shared" ref="D30:M30" si="6">SUM(D31:D39)</f>
        <v>9750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540686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4"/>
        <v>550436</v>
      </c>
      <c r="O30" s="45">
        <f t="shared" si="1"/>
        <v>500.39636363636362</v>
      </c>
      <c r="P30" s="10"/>
    </row>
    <row r="31" spans="1:16">
      <c r="A31" s="12"/>
      <c r="B31" s="25">
        <v>341.9</v>
      </c>
      <c r="C31" s="20" t="s">
        <v>38</v>
      </c>
      <c r="D31" s="46">
        <v>602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9" si="7">SUM(D31:M31)</f>
        <v>602</v>
      </c>
      <c r="O31" s="47">
        <f t="shared" si="1"/>
        <v>0.54727272727272724</v>
      </c>
      <c r="P31" s="9"/>
    </row>
    <row r="32" spans="1:16">
      <c r="A32" s="12"/>
      <c r="B32" s="25">
        <v>343.3</v>
      </c>
      <c r="C32" s="20" t="s">
        <v>39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285712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285712</v>
      </c>
      <c r="O32" s="47">
        <f t="shared" si="1"/>
        <v>259.73818181818183</v>
      </c>
      <c r="P32" s="9"/>
    </row>
    <row r="33" spans="1:16">
      <c r="A33" s="12"/>
      <c r="B33" s="25">
        <v>343.4</v>
      </c>
      <c r="C33" s="20" t="s">
        <v>40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74743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74743</v>
      </c>
      <c r="O33" s="47">
        <f t="shared" si="1"/>
        <v>67.948181818181823</v>
      </c>
      <c r="P33" s="9"/>
    </row>
    <row r="34" spans="1:16">
      <c r="A34" s="12"/>
      <c r="B34" s="25">
        <v>343.5</v>
      </c>
      <c r="C34" s="20" t="s">
        <v>41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153563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153563</v>
      </c>
      <c r="O34" s="47">
        <f t="shared" si="1"/>
        <v>139.60272727272726</v>
      </c>
      <c r="P34" s="9"/>
    </row>
    <row r="35" spans="1:16">
      <c r="A35" s="12"/>
      <c r="B35" s="25">
        <v>343.6</v>
      </c>
      <c r="C35" s="20" t="s">
        <v>42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22058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22058</v>
      </c>
      <c r="O35" s="47">
        <f t="shared" si="1"/>
        <v>20.052727272727271</v>
      </c>
      <c r="P35" s="9"/>
    </row>
    <row r="36" spans="1:16">
      <c r="A36" s="12"/>
      <c r="B36" s="25">
        <v>343.8</v>
      </c>
      <c r="C36" s="20" t="s">
        <v>75</v>
      </c>
      <c r="D36" s="46">
        <v>3099</v>
      </c>
      <c r="E36" s="46">
        <v>0</v>
      </c>
      <c r="F36" s="46">
        <v>0</v>
      </c>
      <c r="G36" s="46">
        <v>0</v>
      </c>
      <c r="H36" s="46">
        <v>0</v>
      </c>
      <c r="I36" s="46">
        <v>4610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7709</v>
      </c>
      <c r="O36" s="47">
        <f t="shared" si="1"/>
        <v>7.0081818181818178</v>
      </c>
      <c r="P36" s="9"/>
    </row>
    <row r="37" spans="1:16">
      <c r="A37" s="12"/>
      <c r="B37" s="25">
        <v>343.9</v>
      </c>
      <c r="C37" s="20" t="s">
        <v>43</v>
      </c>
      <c r="D37" s="46">
        <v>2447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2447</v>
      </c>
      <c r="O37" s="47">
        <f t="shared" ref="O37:O53" si="8">(N37/O$55)</f>
        <v>2.2245454545454546</v>
      </c>
      <c r="P37" s="9"/>
    </row>
    <row r="38" spans="1:16">
      <c r="A38" s="12"/>
      <c r="B38" s="25">
        <v>347.1</v>
      </c>
      <c r="C38" s="20" t="s">
        <v>44</v>
      </c>
      <c r="D38" s="46">
        <v>1165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1165</v>
      </c>
      <c r="O38" s="47">
        <f t="shared" si="8"/>
        <v>1.0590909090909091</v>
      </c>
      <c r="P38" s="9"/>
    </row>
    <row r="39" spans="1:16">
      <c r="A39" s="12"/>
      <c r="B39" s="25">
        <v>347.4</v>
      </c>
      <c r="C39" s="20" t="s">
        <v>45</v>
      </c>
      <c r="D39" s="46">
        <v>2437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2437</v>
      </c>
      <c r="O39" s="47">
        <f t="shared" si="8"/>
        <v>2.2154545454545453</v>
      </c>
      <c r="P39" s="9"/>
    </row>
    <row r="40" spans="1:16" ht="15.75">
      <c r="A40" s="29" t="s">
        <v>37</v>
      </c>
      <c r="B40" s="30"/>
      <c r="C40" s="31"/>
      <c r="D40" s="32">
        <f t="shared" ref="D40:M40" si="9">SUM(D41:D43)</f>
        <v>21786</v>
      </c>
      <c r="E40" s="32">
        <f t="shared" si="9"/>
        <v>4243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ref="N40:N53" si="10">SUM(D40:M40)</f>
        <v>26029</v>
      </c>
      <c r="O40" s="45">
        <f t="shared" si="8"/>
        <v>23.662727272727274</v>
      </c>
      <c r="P40" s="10"/>
    </row>
    <row r="41" spans="1:16">
      <c r="A41" s="13"/>
      <c r="B41" s="39">
        <v>351.1</v>
      </c>
      <c r="C41" s="21" t="s">
        <v>83</v>
      </c>
      <c r="D41" s="46">
        <v>21547</v>
      </c>
      <c r="E41" s="46">
        <v>4123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25670</v>
      </c>
      <c r="O41" s="47">
        <f t="shared" si="8"/>
        <v>23.336363636363636</v>
      </c>
      <c r="P41" s="9"/>
    </row>
    <row r="42" spans="1:16">
      <c r="A42" s="13"/>
      <c r="B42" s="39">
        <v>352</v>
      </c>
      <c r="C42" s="21" t="s">
        <v>50</v>
      </c>
      <c r="D42" s="46">
        <v>239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239</v>
      </c>
      <c r="O42" s="47">
        <f t="shared" si="8"/>
        <v>0.21727272727272728</v>
      </c>
      <c r="P42" s="9"/>
    </row>
    <row r="43" spans="1:16">
      <c r="A43" s="13"/>
      <c r="B43" s="39">
        <v>359</v>
      </c>
      <c r="C43" s="21" t="s">
        <v>52</v>
      </c>
      <c r="D43" s="46">
        <v>0</v>
      </c>
      <c r="E43" s="46">
        <v>120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120</v>
      </c>
      <c r="O43" s="47">
        <f t="shared" si="8"/>
        <v>0.10909090909090909</v>
      </c>
      <c r="P43" s="9"/>
    </row>
    <row r="44" spans="1:16" ht="15.75">
      <c r="A44" s="29" t="s">
        <v>3</v>
      </c>
      <c r="B44" s="30"/>
      <c r="C44" s="31"/>
      <c r="D44" s="32">
        <f t="shared" ref="D44:M44" si="11">SUM(D45:D50)</f>
        <v>17938</v>
      </c>
      <c r="E44" s="32">
        <f t="shared" si="11"/>
        <v>5420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2075</v>
      </c>
      <c r="J44" s="32">
        <f t="shared" si="11"/>
        <v>0</v>
      </c>
      <c r="K44" s="32">
        <f t="shared" si="11"/>
        <v>59357</v>
      </c>
      <c r="L44" s="32">
        <f t="shared" si="11"/>
        <v>0</v>
      </c>
      <c r="M44" s="32">
        <f t="shared" si="11"/>
        <v>0</v>
      </c>
      <c r="N44" s="32">
        <f t="shared" si="10"/>
        <v>84790</v>
      </c>
      <c r="O44" s="45">
        <f t="shared" si="8"/>
        <v>77.081818181818178</v>
      </c>
      <c r="P44" s="10"/>
    </row>
    <row r="45" spans="1:16">
      <c r="A45" s="12"/>
      <c r="B45" s="25">
        <v>361.1</v>
      </c>
      <c r="C45" s="20" t="s">
        <v>54</v>
      </c>
      <c r="D45" s="46">
        <v>6155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6155</v>
      </c>
      <c r="O45" s="47">
        <f t="shared" si="8"/>
        <v>5.5954545454545457</v>
      </c>
      <c r="P45" s="9"/>
    </row>
    <row r="46" spans="1:16">
      <c r="A46" s="12"/>
      <c r="B46" s="25">
        <v>361.3</v>
      </c>
      <c r="C46" s="20" t="s">
        <v>55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8151</v>
      </c>
      <c r="L46" s="46">
        <v>0</v>
      </c>
      <c r="M46" s="46">
        <v>0</v>
      </c>
      <c r="N46" s="46">
        <f t="shared" si="10"/>
        <v>8151</v>
      </c>
      <c r="O46" s="47">
        <f t="shared" si="8"/>
        <v>7.41</v>
      </c>
      <c r="P46" s="9"/>
    </row>
    <row r="47" spans="1:16">
      <c r="A47" s="12"/>
      <c r="B47" s="25">
        <v>364</v>
      </c>
      <c r="C47" s="20" t="s">
        <v>56</v>
      </c>
      <c r="D47" s="46">
        <v>0</v>
      </c>
      <c r="E47" s="46">
        <v>5420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5420</v>
      </c>
      <c r="O47" s="47">
        <f t="shared" si="8"/>
        <v>4.9272727272727277</v>
      </c>
      <c r="P47" s="9"/>
    </row>
    <row r="48" spans="1:16">
      <c r="A48" s="12"/>
      <c r="B48" s="25">
        <v>366</v>
      </c>
      <c r="C48" s="20" t="s">
        <v>57</v>
      </c>
      <c r="D48" s="46">
        <v>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7</v>
      </c>
      <c r="O48" s="47">
        <f t="shared" si="8"/>
        <v>6.3636363636363638E-3</v>
      </c>
      <c r="P48" s="9"/>
    </row>
    <row r="49" spans="1:119">
      <c r="A49" s="12"/>
      <c r="B49" s="25">
        <v>368</v>
      </c>
      <c r="C49" s="20" t="s">
        <v>59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51206</v>
      </c>
      <c r="L49" s="46">
        <v>0</v>
      </c>
      <c r="M49" s="46">
        <v>0</v>
      </c>
      <c r="N49" s="46">
        <f t="shared" si="10"/>
        <v>51206</v>
      </c>
      <c r="O49" s="47">
        <f t="shared" si="8"/>
        <v>46.550909090909094</v>
      </c>
      <c r="P49" s="9"/>
    </row>
    <row r="50" spans="1:119">
      <c r="A50" s="12"/>
      <c r="B50" s="25">
        <v>369.9</v>
      </c>
      <c r="C50" s="20" t="s">
        <v>60</v>
      </c>
      <c r="D50" s="46">
        <v>11776</v>
      </c>
      <c r="E50" s="46">
        <v>0</v>
      </c>
      <c r="F50" s="46">
        <v>0</v>
      </c>
      <c r="G50" s="46">
        <v>0</v>
      </c>
      <c r="H50" s="46">
        <v>0</v>
      </c>
      <c r="I50" s="46">
        <v>2075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13851</v>
      </c>
      <c r="O50" s="47">
        <f t="shared" si="8"/>
        <v>12.591818181818182</v>
      </c>
      <c r="P50" s="9"/>
    </row>
    <row r="51" spans="1:119" ht="15.75">
      <c r="A51" s="29" t="s">
        <v>77</v>
      </c>
      <c r="B51" s="30"/>
      <c r="C51" s="31"/>
      <c r="D51" s="32">
        <f t="shared" ref="D51:M51" si="12">SUM(D52:D52)</f>
        <v>16405</v>
      </c>
      <c r="E51" s="32">
        <f t="shared" si="12"/>
        <v>0</v>
      </c>
      <c r="F51" s="32">
        <f t="shared" si="12"/>
        <v>0</v>
      </c>
      <c r="G51" s="32">
        <f t="shared" si="12"/>
        <v>0</v>
      </c>
      <c r="H51" s="32">
        <f t="shared" si="12"/>
        <v>0</v>
      </c>
      <c r="I51" s="32">
        <f t="shared" si="12"/>
        <v>0</v>
      </c>
      <c r="J51" s="32">
        <f t="shared" si="12"/>
        <v>0</v>
      </c>
      <c r="K51" s="32">
        <f t="shared" si="12"/>
        <v>0</v>
      </c>
      <c r="L51" s="32">
        <f t="shared" si="12"/>
        <v>0</v>
      </c>
      <c r="M51" s="32">
        <f t="shared" si="12"/>
        <v>0</v>
      </c>
      <c r="N51" s="32">
        <f t="shared" si="10"/>
        <v>16405</v>
      </c>
      <c r="O51" s="45">
        <f t="shared" si="8"/>
        <v>14.913636363636364</v>
      </c>
      <c r="P51" s="9"/>
    </row>
    <row r="52" spans="1:119" ht="15.75" thickBot="1">
      <c r="A52" s="12"/>
      <c r="B52" s="25">
        <v>383</v>
      </c>
      <c r="C52" s="20" t="s">
        <v>84</v>
      </c>
      <c r="D52" s="46">
        <v>16405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16405</v>
      </c>
      <c r="O52" s="47">
        <f t="shared" si="8"/>
        <v>14.913636363636364</v>
      </c>
      <c r="P52" s="9"/>
    </row>
    <row r="53" spans="1:119" ht="16.5" thickBot="1">
      <c r="A53" s="14" t="s">
        <v>46</v>
      </c>
      <c r="B53" s="23"/>
      <c r="C53" s="22"/>
      <c r="D53" s="15">
        <f t="shared" ref="D53:M53" si="13">SUM(D5,D14,D21,D30,D40,D44,D51)</f>
        <v>1231713</v>
      </c>
      <c r="E53" s="15">
        <f t="shared" si="13"/>
        <v>11226</v>
      </c>
      <c r="F53" s="15">
        <f t="shared" si="13"/>
        <v>0</v>
      </c>
      <c r="G53" s="15">
        <f t="shared" si="13"/>
        <v>0</v>
      </c>
      <c r="H53" s="15">
        <f t="shared" si="13"/>
        <v>0</v>
      </c>
      <c r="I53" s="15">
        <f t="shared" si="13"/>
        <v>542761</v>
      </c>
      <c r="J53" s="15">
        <f t="shared" si="13"/>
        <v>0</v>
      </c>
      <c r="K53" s="15">
        <f t="shared" si="13"/>
        <v>68751</v>
      </c>
      <c r="L53" s="15">
        <f t="shared" si="13"/>
        <v>0</v>
      </c>
      <c r="M53" s="15">
        <f t="shared" si="13"/>
        <v>0</v>
      </c>
      <c r="N53" s="15">
        <f t="shared" si="10"/>
        <v>1854451</v>
      </c>
      <c r="O53" s="38">
        <f t="shared" si="8"/>
        <v>1685.8645454545454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118" t="s">
        <v>85</v>
      </c>
      <c r="M55" s="118"/>
      <c r="N55" s="118"/>
      <c r="O55" s="43">
        <v>1100</v>
      </c>
    </row>
    <row r="56" spans="1:119">
      <c r="A56" s="119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7"/>
    </row>
    <row r="57" spans="1:119" ht="15.75" customHeight="1" thickBot="1">
      <c r="A57" s="120" t="s">
        <v>80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100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895700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10019</v>
      </c>
      <c r="L5" s="27">
        <f t="shared" si="0"/>
        <v>0</v>
      </c>
      <c r="M5" s="27">
        <f t="shared" si="0"/>
        <v>0</v>
      </c>
      <c r="N5" s="28">
        <f>SUM(D5:M5)</f>
        <v>905719</v>
      </c>
      <c r="O5" s="33">
        <f t="shared" ref="O5:O36" si="1">(N5/O$56)</f>
        <v>824.88069216757742</v>
      </c>
      <c r="P5" s="6"/>
    </row>
    <row r="6" spans="1:133">
      <c r="A6" s="12"/>
      <c r="B6" s="25">
        <v>311</v>
      </c>
      <c r="C6" s="20" t="s">
        <v>2</v>
      </c>
      <c r="D6" s="46">
        <v>617922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617922</v>
      </c>
      <c r="O6" s="47">
        <f t="shared" si="1"/>
        <v>562.77049180327867</v>
      </c>
      <c r="P6" s="9"/>
    </row>
    <row r="7" spans="1:133">
      <c r="A7" s="12"/>
      <c r="B7" s="25">
        <v>312.10000000000002</v>
      </c>
      <c r="C7" s="20" t="s">
        <v>71</v>
      </c>
      <c r="D7" s="46">
        <v>8208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8208</v>
      </c>
      <c r="O7" s="47">
        <f t="shared" si="1"/>
        <v>7.4754098360655741</v>
      </c>
      <c r="P7" s="9"/>
    </row>
    <row r="8" spans="1:133">
      <c r="A8" s="12"/>
      <c r="B8" s="25">
        <v>312.41000000000003</v>
      </c>
      <c r="C8" s="20" t="s">
        <v>10</v>
      </c>
      <c r="D8" s="46">
        <v>21130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21130</v>
      </c>
      <c r="O8" s="47">
        <f t="shared" si="1"/>
        <v>19.24408014571949</v>
      </c>
      <c r="P8" s="9"/>
    </row>
    <row r="9" spans="1:133">
      <c r="A9" s="12"/>
      <c r="B9" s="25">
        <v>312.52</v>
      </c>
      <c r="C9" s="20" t="s">
        <v>68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10019</v>
      </c>
      <c r="L9" s="46">
        <v>0</v>
      </c>
      <c r="M9" s="46">
        <v>0</v>
      </c>
      <c r="N9" s="46">
        <f>SUM(D9:M9)</f>
        <v>10019</v>
      </c>
      <c r="O9" s="47">
        <f t="shared" si="1"/>
        <v>9.1247723132969032</v>
      </c>
      <c r="P9" s="9"/>
    </row>
    <row r="10" spans="1:133">
      <c r="A10" s="12"/>
      <c r="B10" s="25">
        <v>312.60000000000002</v>
      </c>
      <c r="C10" s="20" t="s">
        <v>11</v>
      </c>
      <c r="D10" s="46">
        <v>89928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89928</v>
      </c>
      <c r="O10" s="47">
        <f t="shared" si="1"/>
        <v>81.901639344262293</v>
      </c>
      <c r="P10" s="9"/>
    </row>
    <row r="11" spans="1:133">
      <c r="A11" s="12"/>
      <c r="B11" s="25">
        <v>314.10000000000002</v>
      </c>
      <c r="C11" s="20" t="s">
        <v>12</v>
      </c>
      <c r="D11" s="46">
        <v>80611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80611</v>
      </c>
      <c r="O11" s="47">
        <f t="shared" si="1"/>
        <v>73.416211293260474</v>
      </c>
      <c r="P11" s="9"/>
    </row>
    <row r="12" spans="1:133">
      <c r="A12" s="12"/>
      <c r="B12" s="25">
        <v>314.3</v>
      </c>
      <c r="C12" s="20" t="s">
        <v>13</v>
      </c>
      <c r="D12" s="46">
        <v>23595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23595</v>
      </c>
      <c r="O12" s="47">
        <f t="shared" si="1"/>
        <v>21.489071038251367</v>
      </c>
      <c r="P12" s="9"/>
    </row>
    <row r="13" spans="1:133">
      <c r="A13" s="12"/>
      <c r="B13" s="25">
        <v>314.8</v>
      </c>
      <c r="C13" s="20" t="s">
        <v>72</v>
      </c>
      <c r="D13" s="46">
        <v>2085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2085</v>
      </c>
      <c r="O13" s="47">
        <f t="shared" si="1"/>
        <v>1.8989071038251366</v>
      </c>
      <c r="P13" s="9"/>
    </row>
    <row r="14" spans="1:133">
      <c r="A14" s="12"/>
      <c r="B14" s="25">
        <v>315</v>
      </c>
      <c r="C14" s="20" t="s">
        <v>73</v>
      </c>
      <c r="D14" s="46">
        <v>52221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52221</v>
      </c>
      <c r="O14" s="47">
        <f t="shared" si="1"/>
        <v>47.560109289617486</v>
      </c>
      <c r="P14" s="9"/>
    </row>
    <row r="15" spans="1:133" ht="15.75">
      <c r="A15" s="29" t="s">
        <v>15</v>
      </c>
      <c r="B15" s="30"/>
      <c r="C15" s="31"/>
      <c r="D15" s="32">
        <f>SUM(D16:D21)</f>
        <v>144490</v>
      </c>
      <c r="E15" s="32">
        <f t="shared" ref="E15:M15" si="3">SUM(E16:E21)</f>
        <v>459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31" si="4">SUM(D15:M15)</f>
        <v>144949</v>
      </c>
      <c r="O15" s="45">
        <f t="shared" si="1"/>
        <v>132.01183970856101</v>
      </c>
      <c r="P15" s="10"/>
    </row>
    <row r="16" spans="1:133">
      <c r="A16" s="12"/>
      <c r="B16" s="25">
        <v>322</v>
      </c>
      <c r="C16" s="20" t="s">
        <v>0</v>
      </c>
      <c r="D16" s="46">
        <v>13616</v>
      </c>
      <c r="E16" s="46">
        <v>209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13825</v>
      </c>
      <c r="O16" s="47">
        <f t="shared" si="1"/>
        <v>12.591074681238617</v>
      </c>
      <c r="P16" s="9"/>
    </row>
    <row r="17" spans="1:16">
      <c r="A17" s="12"/>
      <c r="B17" s="25">
        <v>323.10000000000002</v>
      </c>
      <c r="C17" s="20" t="s">
        <v>16</v>
      </c>
      <c r="D17" s="46">
        <v>74741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74741</v>
      </c>
      <c r="O17" s="47">
        <f t="shared" si="1"/>
        <v>68.070127504553739</v>
      </c>
      <c r="P17" s="9"/>
    </row>
    <row r="18" spans="1:16">
      <c r="A18" s="12"/>
      <c r="B18" s="25">
        <v>323.2</v>
      </c>
      <c r="C18" s="20" t="s">
        <v>17</v>
      </c>
      <c r="D18" s="46">
        <v>49153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49153</v>
      </c>
      <c r="O18" s="47">
        <f t="shared" si="1"/>
        <v>44.765938069216759</v>
      </c>
      <c r="P18" s="9"/>
    </row>
    <row r="19" spans="1:16">
      <c r="A19" s="12"/>
      <c r="B19" s="25">
        <v>323.39999999999998</v>
      </c>
      <c r="C19" s="20" t="s">
        <v>18</v>
      </c>
      <c r="D19" s="46">
        <v>1762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1762</v>
      </c>
      <c r="O19" s="47">
        <f t="shared" si="1"/>
        <v>1.6047358834244081</v>
      </c>
      <c r="P19" s="9"/>
    </row>
    <row r="20" spans="1:16">
      <c r="A20" s="12"/>
      <c r="B20" s="25">
        <v>329</v>
      </c>
      <c r="C20" s="20" t="s">
        <v>19</v>
      </c>
      <c r="D20" s="46">
        <v>0</v>
      </c>
      <c r="E20" s="46">
        <v>250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250</v>
      </c>
      <c r="O20" s="47">
        <f t="shared" si="1"/>
        <v>0.22768670309653916</v>
      </c>
      <c r="P20" s="9"/>
    </row>
    <row r="21" spans="1:16">
      <c r="A21" s="12"/>
      <c r="B21" s="25">
        <v>367</v>
      </c>
      <c r="C21" s="20" t="s">
        <v>58</v>
      </c>
      <c r="D21" s="46">
        <v>5218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5218</v>
      </c>
      <c r="O21" s="47">
        <f t="shared" si="1"/>
        <v>4.7522768670309654</v>
      </c>
      <c r="P21" s="9"/>
    </row>
    <row r="22" spans="1:16" ht="15.75">
      <c r="A22" s="29" t="s">
        <v>21</v>
      </c>
      <c r="B22" s="30"/>
      <c r="C22" s="31"/>
      <c r="D22" s="32">
        <f t="shared" ref="D22:M22" si="5">SUM(D23:D30)</f>
        <v>237909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32300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270209</v>
      </c>
      <c r="O22" s="45">
        <f t="shared" si="1"/>
        <v>246.091985428051</v>
      </c>
      <c r="P22" s="10"/>
    </row>
    <row r="23" spans="1:16">
      <c r="A23" s="12"/>
      <c r="B23" s="25">
        <v>331.2</v>
      </c>
      <c r="C23" s="20" t="s">
        <v>20</v>
      </c>
      <c r="D23" s="46">
        <v>90301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90301</v>
      </c>
      <c r="O23" s="47">
        <f t="shared" si="1"/>
        <v>82.241347905282325</v>
      </c>
      <c r="P23" s="9"/>
    </row>
    <row r="24" spans="1:16">
      <c r="A24" s="12"/>
      <c r="B24" s="25">
        <v>331.31</v>
      </c>
      <c r="C24" s="20" t="s">
        <v>74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32300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32300</v>
      </c>
      <c r="O24" s="47">
        <f t="shared" si="1"/>
        <v>29.417122040072861</v>
      </c>
      <c r="P24" s="9"/>
    </row>
    <row r="25" spans="1:16">
      <c r="A25" s="12"/>
      <c r="B25" s="25">
        <v>335.12</v>
      </c>
      <c r="C25" s="20" t="s">
        <v>23</v>
      </c>
      <c r="D25" s="46">
        <v>22925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22925</v>
      </c>
      <c r="O25" s="47">
        <f t="shared" si="1"/>
        <v>20.87887067395264</v>
      </c>
      <c r="P25" s="9"/>
    </row>
    <row r="26" spans="1:16">
      <c r="A26" s="12"/>
      <c r="B26" s="25">
        <v>335.15</v>
      </c>
      <c r="C26" s="20" t="s">
        <v>24</v>
      </c>
      <c r="D26" s="46">
        <v>1570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1570</v>
      </c>
      <c r="O26" s="47">
        <f t="shared" si="1"/>
        <v>1.429872495446266</v>
      </c>
      <c r="P26" s="9"/>
    </row>
    <row r="27" spans="1:16">
      <c r="A27" s="12"/>
      <c r="B27" s="25">
        <v>335.18</v>
      </c>
      <c r="C27" s="20" t="s">
        <v>25</v>
      </c>
      <c r="D27" s="46">
        <v>54497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54497</v>
      </c>
      <c r="O27" s="47">
        <f t="shared" si="1"/>
        <v>49.632969034608379</v>
      </c>
      <c r="P27" s="9"/>
    </row>
    <row r="28" spans="1:16">
      <c r="A28" s="12"/>
      <c r="B28" s="25">
        <v>337.3</v>
      </c>
      <c r="C28" s="20" t="s">
        <v>27</v>
      </c>
      <c r="D28" s="46">
        <v>3653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3653</v>
      </c>
      <c r="O28" s="47">
        <f t="shared" si="1"/>
        <v>3.3269581056466304</v>
      </c>
      <c r="P28" s="9"/>
    </row>
    <row r="29" spans="1:16">
      <c r="A29" s="12"/>
      <c r="B29" s="25">
        <v>337.7</v>
      </c>
      <c r="C29" s="20" t="s">
        <v>29</v>
      </c>
      <c r="D29" s="46">
        <v>57899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57899</v>
      </c>
      <c r="O29" s="47">
        <f t="shared" si="1"/>
        <v>52.731329690346087</v>
      </c>
      <c r="P29" s="9"/>
    </row>
    <row r="30" spans="1:16">
      <c r="A30" s="12"/>
      <c r="B30" s="25">
        <v>338</v>
      </c>
      <c r="C30" s="20" t="s">
        <v>31</v>
      </c>
      <c r="D30" s="46">
        <v>7064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7064</v>
      </c>
      <c r="O30" s="47">
        <f t="shared" si="1"/>
        <v>6.4335154826958103</v>
      </c>
      <c r="P30" s="9"/>
    </row>
    <row r="31" spans="1:16" ht="15.75">
      <c r="A31" s="29" t="s">
        <v>36</v>
      </c>
      <c r="B31" s="30"/>
      <c r="C31" s="31"/>
      <c r="D31" s="32">
        <f t="shared" ref="D31:M31" si="6">SUM(D32:D40)</f>
        <v>5369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495915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4"/>
        <v>501284</v>
      </c>
      <c r="O31" s="45">
        <f t="shared" si="1"/>
        <v>456.54280510018214</v>
      </c>
      <c r="P31" s="10"/>
    </row>
    <row r="32" spans="1:16">
      <c r="A32" s="12"/>
      <c r="B32" s="25">
        <v>341.9</v>
      </c>
      <c r="C32" s="20" t="s">
        <v>38</v>
      </c>
      <c r="D32" s="46">
        <v>534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0" si="7">SUM(D32:M32)</f>
        <v>534</v>
      </c>
      <c r="O32" s="47">
        <f t="shared" si="1"/>
        <v>0.48633879781420764</v>
      </c>
      <c r="P32" s="9"/>
    </row>
    <row r="33" spans="1:16">
      <c r="A33" s="12"/>
      <c r="B33" s="25">
        <v>343.3</v>
      </c>
      <c r="C33" s="20" t="s">
        <v>39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266992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266992</v>
      </c>
      <c r="O33" s="47">
        <f t="shared" si="1"/>
        <v>243.16211293260474</v>
      </c>
      <c r="P33" s="9"/>
    </row>
    <row r="34" spans="1:16">
      <c r="A34" s="12"/>
      <c r="B34" s="25">
        <v>343.4</v>
      </c>
      <c r="C34" s="20" t="s">
        <v>40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24989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24989</v>
      </c>
      <c r="O34" s="47">
        <f t="shared" si="1"/>
        <v>22.758652094717668</v>
      </c>
      <c r="P34" s="9"/>
    </row>
    <row r="35" spans="1:16">
      <c r="A35" s="12"/>
      <c r="B35" s="25">
        <v>343.5</v>
      </c>
      <c r="C35" s="20" t="s">
        <v>41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154575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154575</v>
      </c>
      <c r="O35" s="47">
        <f t="shared" si="1"/>
        <v>140.77868852459017</v>
      </c>
      <c r="P35" s="9"/>
    </row>
    <row r="36" spans="1:16">
      <c r="A36" s="12"/>
      <c r="B36" s="25">
        <v>343.6</v>
      </c>
      <c r="C36" s="20" t="s">
        <v>42</v>
      </c>
      <c r="D36" s="46">
        <v>30</v>
      </c>
      <c r="E36" s="46">
        <v>0</v>
      </c>
      <c r="F36" s="46">
        <v>0</v>
      </c>
      <c r="G36" s="46">
        <v>0</v>
      </c>
      <c r="H36" s="46">
        <v>0</v>
      </c>
      <c r="I36" s="46">
        <v>20403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20433</v>
      </c>
      <c r="O36" s="47">
        <f t="shared" si="1"/>
        <v>18.60928961748634</v>
      </c>
      <c r="P36" s="9"/>
    </row>
    <row r="37" spans="1:16">
      <c r="A37" s="12"/>
      <c r="B37" s="25">
        <v>343.8</v>
      </c>
      <c r="C37" s="20" t="s">
        <v>75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4426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4426</v>
      </c>
      <c r="O37" s="47">
        <f t="shared" ref="O37:O54" si="8">(N37/O$56)</f>
        <v>4.0309653916211294</v>
      </c>
      <c r="P37" s="9"/>
    </row>
    <row r="38" spans="1:16">
      <c r="A38" s="12"/>
      <c r="B38" s="25">
        <v>343.9</v>
      </c>
      <c r="C38" s="20" t="s">
        <v>43</v>
      </c>
      <c r="D38" s="46">
        <v>2275</v>
      </c>
      <c r="E38" s="46">
        <v>0</v>
      </c>
      <c r="F38" s="46">
        <v>0</v>
      </c>
      <c r="G38" s="46">
        <v>0</v>
      </c>
      <c r="H38" s="46">
        <v>0</v>
      </c>
      <c r="I38" s="46">
        <v>24530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26805</v>
      </c>
      <c r="O38" s="47">
        <f t="shared" si="8"/>
        <v>24.412568306010929</v>
      </c>
      <c r="P38" s="9"/>
    </row>
    <row r="39" spans="1:16">
      <c r="A39" s="12"/>
      <c r="B39" s="25">
        <v>347.1</v>
      </c>
      <c r="C39" s="20" t="s">
        <v>44</v>
      </c>
      <c r="D39" s="46">
        <v>880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880</v>
      </c>
      <c r="O39" s="47">
        <f t="shared" si="8"/>
        <v>0.80145719489981782</v>
      </c>
      <c r="P39" s="9"/>
    </row>
    <row r="40" spans="1:16">
      <c r="A40" s="12"/>
      <c r="B40" s="25">
        <v>347.4</v>
      </c>
      <c r="C40" s="20" t="s">
        <v>45</v>
      </c>
      <c r="D40" s="46">
        <v>1650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1650</v>
      </c>
      <c r="O40" s="47">
        <f t="shared" si="8"/>
        <v>1.5027322404371584</v>
      </c>
      <c r="P40" s="9"/>
    </row>
    <row r="41" spans="1:16" ht="15.75">
      <c r="A41" s="29" t="s">
        <v>37</v>
      </c>
      <c r="B41" s="30"/>
      <c r="C41" s="31"/>
      <c r="D41" s="32">
        <f t="shared" ref="D41:M41" si="9">SUM(D42:D45)</f>
        <v>14383</v>
      </c>
      <c r="E41" s="32">
        <f t="shared" si="9"/>
        <v>8530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ref="N41:N54" si="10">SUM(D41:M41)</f>
        <v>22913</v>
      </c>
      <c r="O41" s="45">
        <f t="shared" si="8"/>
        <v>20.867941712204008</v>
      </c>
      <c r="P41" s="10"/>
    </row>
    <row r="42" spans="1:16">
      <c r="A42" s="13"/>
      <c r="B42" s="39">
        <v>351.3</v>
      </c>
      <c r="C42" s="21" t="s">
        <v>48</v>
      </c>
      <c r="D42" s="46">
        <v>0</v>
      </c>
      <c r="E42" s="46">
        <v>1329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1329</v>
      </c>
      <c r="O42" s="47">
        <f t="shared" si="8"/>
        <v>1.2103825136612021</v>
      </c>
      <c r="P42" s="9"/>
    </row>
    <row r="43" spans="1:16">
      <c r="A43" s="13"/>
      <c r="B43" s="39">
        <v>351.7</v>
      </c>
      <c r="C43" s="21" t="s">
        <v>76</v>
      </c>
      <c r="D43" s="46">
        <v>0</v>
      </c>
      <c r="E43" s="46">
        <v>7201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7201</v>
      </c>
      <c r="O43" s="47">
        <f t="shared" si="8"/>
        <v>6.5582877959927144</v>
      </c>
      <c r="P43" s="9"/>
    </row>
    <row r="44" spans="1:16">
      <c r="A44" s="13"/>
      <c r="B44" s="39">
        <v>351.9</v>
      </c>
      <c r="C44" s="21" t="s">
        <v>53</v>
      </c>
      <c r="D44" s="46">
        <v>13978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13978</v>
      </c>
      <c r="O44" s="47">
        <f t="shared" si="8"/>
        <v>12.730418943533698</v>
      </c>
      <c r="P44" s="9"/>
    </row>
    <row r="45" spans="1:16">
      <c r="A45" s="13"/>
      <c r="B45" s="39">
        <v>352</v>
      </c>
      <c r="C45" s="21" t="s">
        <v>50</v>
      </c>
      <c r="D45" s="46">
        <v>405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405</v>
      </c>
      <c r="O45" s="47">
        <f t="shared" si="8"/>
        <v>0.36885245901639346</v>
      </c>
      <c r="P45" s="9"/>
    </row>
    <row r="46" spans="1:16" ht="15.75">
      <c r="A46" s="29" t="s">
        <v>3</v>
      </c>
      <c r="B46" s="30"/>
      <c r="C46" s="31"/>
      <c r="D46" s="32">
        <f t="shared" ref="D46:M46" si="11">SUM(D47:D51)</f>
        <v>80632</v>
      </c>
      <c r="E46" s="32">
        <f t="shared" si="11"/>
        <v>1410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3923</v>
      </c>
      <c r="J46" s="32">
        <f t="shared" si="11"/>
        <v>0</v>
      </c>
      <c r="K46" s="32">
        <f t="shared" si="11"/>
        <v>112415</v>
      </c>
      <c r="L46" s="32">
        <f t="shared" si="11"/>
        <v>0</v>
      </c>
      <c r="M46" s="32">
        <f t="shared" si="11"/>
        <v>0</v>
      </c>
      <c r="N46" s="32">
        <f t="shared" si="10"/>
        <v>198380</v>
      </c>
      <c r="O46" s="45">
        <f t="shared" si="8"/>
        <v>180.67395264116576</v>
      </c>
      <c r="P46" s="10"/>
    </row>
    <row r="47" spans="1:16">
      <c r="A47" s="12"/>
      <c r="B47" s="25">
        <v>361.1</v>
      </c>
      <c r="C47" s="20" t="s">
        <v>54</v>
      </c>
      <c r="D47" s="46">
        <v>304</v>
      </c>
      <c r="E47" s="46">
        <v>0</v>
      </c>
      <c r="F47" s="46">
        <v>0</v>
      </c>
      <c r="G47" s="46">
        <v>0</v>
      </c>
      <c r="H47" s="46">
        <v>0</v>
      </c>
      <c r="I47" s="46">
        <v>41</v>
      </c>
      <c r="J47" s="46">
        <v>0</v>
      </c>
      <c r="K47" s="46">
        <v>64628</v>
      </c>
      <c r="L47" s="46">
        <v>0</v>
      </c>
      <c r="M47" s="46">
        <v>0</v>
      </c>
      <c r="N47" s="46">
        <f t="shared" si="10"/>
        <v>64973</v>
      </c>
      <c r="O47" s="47">
        <f t="shared" si="8"/>
        <v>59.173952641165755</v>
      </c>
      <c r="P47" s="9"/>
    </row>
    <row r="48" spans="1:16">
      <c r="A48" s="12"/>
      <c r="B48" s="25">
        <v>364</v>
      </c>
      <c r="C48" s="20" t="s">
        <v>56</v>
      </c>
      <c r="D48" s="46">
        <v>0</v>
      </c>
      <c r="E48" s="46">
        <v>1410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1410</v>
      </c>
      <c r="O48" s="47">
        <f t="shared" si="8"/>
        <v>1.284153005464481</v>
      </c>
      <c r="P48" s="9"/>
    </row>
    <row r="49" spans="1:119">
      <c r="A49" s="12"/>
      <c r="B49" s="25">
        <v>366</v>
      </c>
      <c r="C49" s="20" t="s">
        <v>57</v>
      </c>
      <c r="D49" s="46">
        <v>185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185</v>
      </c>
      <c r="O49" s="47">
        <f t="shared" si="8"/>
        <v>0.16848816029143898</v>
      </c>
      <c r="P49" s="9"/>
    </row>
    <row r="50" spans="1:119">
      <c r="A50" s="12"/>
      <c r="B50" s="25">
        <v>368</v>
      </c>
      <c r="C50" s="20" t="s">
        <v>59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47787</v>
      </c>
      <c r="L50" s="46">
        <v>0</v>
      </c>
      <c r="M50" s="46">
        <v>0</v>
      </c>
      <c r="N50" s="46">
        <f t="shared" si="10"/>
        <v>47787</v>
      </c>
      <c r="O50" s="47">
        <f t="shared" si="8"/>
        <v>43.521857923497265</v>
      </c>
      <c r="P50" s="9"/>
    </row>
    <row r="51" spans="1:119">
      <c r="A51" s="12"/>
      <c r="B51" s="25">
        <v>369.9</v>
      </c>
      <c r="C51" s="20" t="s">
        <v>60</v>
      </c>
      <c r="D51" s="46">
        <v>80143</v>
      </c>
      <c r="E51" s="46">
        <v>0</v>
      </c>
      <c r="F51" s="46">
        <v>0</v>
      </c>
      <c r="G51" s="46">
        <v>0</v>
      </c>
      <c r="H51" s="46">
        <v>0</v>
      </c>
      <c r="I51" s="46">
        <v>3882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84025</v>
      </c>
      <c r="O51" s="47">
        <f t="shared" si="8"/>
        <v>76.525500910746814</v>
      </c>
      <c r="P51" s="9"/>
    </row>
    <row r="52" spans="1:119" ht="15.75">
      <c r="A52" s="29" t="s">
        <v>77</v>
      </c>
      <c r="B52" s="30"/>
      <c r="C52" s="31"/>
      <c r="D52" s="32">
        <f t="shared" ref="D52:M52" si="12">SUM(D53:D53)</f>
        <v>2129</v>
      </c>
      <c r="E52" s="32">
        <f t="shared" si="12"/>
        <v>0</v>
      </c>
      <c r="F52" s="32">
        <f t="shared" si="12"/>
        <v>0</v>
      </c>
      <c r="G52" s="32">
        <f t="shared" si="12"/>
        <v>0</v>
      </c>
      <c r="H52" s="32">
        <f t="shared" si="12"/>
        <v>0</v>
      </c>
      <c r="I52" s="32">
        <f t="shared" si="12"/>
        <v>0</v>
      </c>
      <c r="J52" s="32">
        <f t="shared" si="12"/>
        <v>0</v>
      </c>
      <c r="K52" s="32">
        <f t="shared" si="12"/>
        <v>0</v>
      </c>
      <c r="L52" s="32">
        <f t="shared" si="12"/>
        <v>0</v>
      </c>
      <c r="M52" s="32">
        <f t="shared" si="12"/>
        <v>0</v>
      </c>
      <c r="N52" s="32">
        <f t="shared" si="10"/>
        <v>2129</v>
      </c>
      <c r="O52" s="45">
        <f t="shared" si="8"/>
        <v>1.9389799635701275</v>
      </c>
      <c r="P52" s="9"/>
    </row>
    <row r="53" spans="1:119" ht="15.75" thickBot="1">
      <c r="A53" s="12"/>
      <c r="B53" s="25">
        <v>381</v>
      </c>
      <c r="C53" s="20" t="s">
        <v>78</v>
      </c>
      <c r="D53" s="46">
        <v>2129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2129</v>
      </c>
      <c r="O53" s="47">
        <f t="shared" si="8"/>
        <v>1.9389799635701275</v>
      </c>
      <c r="P53" s="9"/>
    </row>
    <row r="54" spans="1:119" ht="16.5" thickBot="1">
      <c r="A54" s="14" t="s">
        <v>46</v>
      </c>
      <c r="B54" s="23"/>
      <c r="C54" s="22"/>
      <c r="D54" s="15">
        <f t="shared" ref="D54:M54" si="13">SUM(D5,D15,D22,D31,D41,D46,D52)</f>
        <v>1380612</v>
      </c>
      <c r="E54" s="15">
        <f t="shared" si="13"/>
        <v>10399</v>
      </c>
      <c r="F54" s="15">
        <f t="shared" si="13"/>
        <v>0</v>
      </c>
      <c r="G54" s="15">
        <f t="shared" si="13"/>
        <v>0</v>
      </c>
      <c r="H54" s="15">
        <f t="shared" si="13"/>
        <v>0</v>
      </c>
      <c r="I54" s="15">
        <f t="shared" si="13"/>
        <v>532138</v>
      </c>
      <c r="J54" s="15">
        <f t="shared" si="13"/>
        <v>0</v>
      </c>
      <c r="K54" s="15">
        <f t="shared" si="13"/>
        <v>122434</v>
      </c>
      <c r="L54" s="15">
        <f t="shared" si="13"/>
        <v>0</v>
      </c>
      <c r="M54" s="15">
        <f t="shared" si="13"/>
        <v>0</v>
      </c>
      <c r="N54" s="15">
        <f t="shared" si="10"/>
        <v>2045583</v>
      </c>
      <c r="O54" s="38">
        <f t="shared" si="8"/>
        <v>1863.0081967213114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118" t="s">
        <v>79</v>
      </c>
      <c r="M56" s="118"/>
      <c r="N56" s="118"/>
      <c r="O56" s="43">
        <v>1098</v>
      </c>
    </row>
    <row r="57" spans="1:119">
      <c r="A57" s="119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7"/>
    </row>
    <row r="58" spans="1:119" ht="15.75" thickBot="1">
      <c r="A58" s="120" t="s">
        <v>80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100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5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822623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9607</v>
      </c>
      <c r="L5" s="27">
        <f t="shared" si="0"/>
        <v>0</v>
      </c>
      <c r="M5" s="27">
        <f t="shared" si="0"/>
        <v>0</v>
      </c>
      <c r="N5" s="28">
        <f>SUM(D5:M5)</f>
        <v>832230</v>
      </c>
      <c r="O5" s="33">
        <f t="shared" ref="O5:O36" si="1">(N5/O$57)</f>
        <v>681.59705159705163</v>
      </c>
      <c r="P5" s="6"/>
    </row>
    <row r="6" spans="1:133">
      <c r="A6" s="12"/>
      <c r="B6" s="25">
        <v>311</v>
      </c>
      <c r="C6" s="20" t="s">
        <v>2</v>
      </c>
      <c r="D6" s="46">
        <v>620512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620512</v>
      </c>
      <c r="O6" s="47">
        <f t="shared" si="1"/>
        <v>508.19983619983623</v>
      </c>
      <c r="P6" s="9"/>
    </row>
    <row r="7" spans="1:133">
      <c r="A7" s="12"/>
      <c r="B7" s="25">
        <v>312.41000000000003</v>
      </c>
      <c r="C7" s="20" t="s">
        <v>10</v>
      </c>
      <c r="D7" s="46">
        <v>22745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22745</v>
      </c>
      <c r="O7" s="47">
        <f t="shared" si="1"/>
        <v>18.628173628173627</v>
      </c>
      <c r="P7" s="9"/>
    </row>
    <row r="8" spans="1:133">
      <c r="A8" s="12"/>
      <c r="B8" s="25">
        <v>312.52</v>
      </c>
      <c r="C8" s="20" t="s">
        <v>68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9607</v>
      </c>
      <c r="L8" s="46">
        <v>0</v>
      </c>
      <c r="M8" s="46">
        <v>0</v>
      </c>
      <c r="N8" s="46">
        <f>SUM(D8:M8)</f>
        <v>9607</v>
      </c>
      <c r="O8" s="47">
        <f t="shared" si="1"/>
        <v>7.868140868140868</v>
      </c>
      <c r="P8" s="9"/>
    </row>
    <row r="9" spans="1:133">
      <c r="A9" s="12"/>
      <c r="B9" s="25">
        <v>312.60000000000002</v>
      </c>
      <c r="C9" s="20" t="s">
        <v>11</v>
      </c>
      <c r="D9" s="46">
        <v>84852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84852</v>
      </c>
      <c r="O9" s="47">
        <f t="shared" si="1"/>
        <v>69.49385749385749</v>
      </c>
      <c r="P9" s="9"/>
    </row>
    <row r="10" spans="1:133">
      <c r="A10" s="12"/>
      <c r="B10" s="25">
        <v>314.10000000000002</v>
      </c>
      <c r="C10" s="20" t="s">
        <v>12</v>
      </c>
      <c r="D10" s="46">
        <v>67804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67804</v>
      </c>
      <c r="O10" s="47">
        <f t="shared" si="1"/>
        <v>55.531531531531535</v>
      </c>
      <c r="P10" s="9"/>
    </row>
    <row r="11" spans="1:133">
      <c r="A11" s="12"/>
      <c r="B11" s="25">
        <v>314.3</v>
      </c>
      <c r="C11" s="20" t="s">
        <v>13</v>
      </c>
      <c r="D11" s="46">
        <v>25057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25057</v>
      </c>
      <c r="O11" s="47">
        <f t="shared" si="1"/>
        <v>20.521703521703522</v>
      </c>
      <c r="P11" s="9"/>
    </row>
    <row r="12" spans="1:133">
      <c r="A12" s="12"/>
      <c r="B12" s="25">
        <v>314.39999999999998</v>
      </c>
      <c r="C12" s="20" t="s">
        <v>14</v>
      </c>
      <c r="D12" s="46">
        <v>1653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1653</v>
      </c>
      <c r="O12" s="47">
        <f t="shared" si="1"/>
        <v>1.3538083538083538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SUM(D14:D18)</f>
        <v>141392</v>
      </c>
      <c r="E13" s="32">
        <f t="shared" si="3"/>
        <v>325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9" si="4">SUM(D13:M13)</f>
        <v>141717</v>
      </c>
      <c r="O13" s="45">
        <f t="shared" si="1"/>
        <v>116.06633906633907</v>
      </c>
      <c r="P13" s="10"/>
    </row>
    <row r="14" spans="1:133">
      <c r="A14" s="12"/>
      <c r="B14" s="25">
        <v>322</v>
      </c>
      <c r="C14" s="20" t="s">
        <v>0</v>
      </c>
      <c r="D14" s="46">
        <v>22015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22015</v>
      </c>
      <c r="O14" s="47">
        <f t="shared" si="1"/>
        <v>18.030303030303031</v>
      </c>
      <c r="P14" s="9"/>
    </row>
    <row r="15" spans="1:133">
      <c r="A15" s="12"/>
      <c r="B15" s="25">
        <v>323.10000000000002</v>
      </c>
      <c r="C15" s="20" t="s">
        <v>16</v>
      </c>
      <c r="D15" s="46">
        <v>67980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67980</v>
      </c>
      <c r="O15" s="47">
        <f t="shared" si="1"/>
        <v>55.675675675675677</v>
      </c>
      <c r="P15" s="9"/>
    </row>
    <row r="16" spans="1:133">
      <c r="A16" s="12"/>
      <c r="B16" s="25">
        <v>323.2</v>
      </c>
      <c r="C16" s="20" t="s">
        <v>17</v>
      </c>
      <c r="D16" s="46">
        <v>47721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47721</v>
      </c>
      <c r="O16" s="47">
        <f t="shared" si="1"/>
        <v>39.08353808353808</v>
      </c>
      <c r="P16" s="9"/>
    </row>
    <row r="17" spans="1:16">
      <c r="A17" s="12"/>
      <c r="B17" s="25">
        <v>323.39999999999998</v>
      </c>
      <c r="C17" s="20" t="s">
        <v>18</v>
      </c>
      <c r="D17" s="46">
        <v>3676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3676</v>
      </c>
      <c r="O17" s="47">
        <f t="shared" si="1"/>
        <v>3.0106470106470105</v>
      </c>
      <c r="P17" s="9"/>
    </row>
    <row r="18" spans="1:16">
      <c r="A18" s="12"/>
      <c r="B18" s="25">
        <v>329</v>
      </c>
      <c r="C18" s="20" t="s">
        <v>19</v>
      </c>
      <c r="D18" s="46">
        <v>0</v>
      </c>
      <c r="E18" s="46">
        <v>325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325</v>
      </c>
      <c r="O18" s="47">
        <f t="shared" si="1"/>
        <v>0.26617526617526616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SUM(D20:D30)</f>
        <v>325687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40500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366187</v>
      </c>
      <c r="O19" s="45">
        <f t="shared" si="1"/>
        <v>299.90745290745292</v>
      </c>
      <c r="P19" s="10"/>
    </row>
    <row r="20" spans="1:16">
      <c r="A20" s="12"/>
      <c r="B20" s="25">
        <v>331.2</v>
      </c>
      <c r="C20" s="20" t="s">
        <v>20</v>
      </c>
      <c r="D20" s="46">
        <v>2997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2997</v>
      </c>
      <c r="O20" s="47">
        <f t="shared" si="1"/>
        <v>2.4545454545454546</v>
      </c>
      <c r="P20" s="9"/>
    </row>
    <row r="21" spans="1:16">
      <c r="A21" s="12"/>
      <c r="B21" s="25">
        <v>331.5</v>
      </c>
      <c r="C21" s="20" t="s">
        <v>22</v>
      </c>
      <c r="D21" s="46">
        <v>51885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51885</v>
      </c>
      <c r="O21" s="47">
        <f t="shared" si="1"/>
        <v>42.493857493857497</v>
      </c>
      <c r="P21" s="9"/>
    </row>
    <row r="22" spans="1:16">
      <c r="A22" s="12"/>
      <c r="B22" s="25">
        <v>335.12</v>
      </c>
      <c r="C22" s="20" t="s">
        <v>23</v>
      </c>
      <c r="D22" s="46">
        <v>22807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22807</v>
      </c>
      <c r="O22" s="47">
        <f t="shared" si="1"/>
        <v>18.67895167895168</v>
      </c>
      <c r="P22" s="9"/>
    </row>
    <row r="23" spans="1:16">
      <c r="A23" s="12"/>
      <c r="B23" s="25">
        <v>335.15</v>
      </c>
      <c r="C23" s="20" t="s">
        <v>24</v>
      </c>
      <c r="D23" s="46">
        <v>1557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1557</v>
      </c>
      <c r="O23" s="47">
        <f t="shared" si="1"/>
        <v>1.2751842751842752</v>
      </c>
      <c r="P23" s="9"/>
    </row>
    <row r="24" spans="1:16">
      <c r="A24" s="12"/>
      <c r="B24" s="25">
        <v>335.18</v>
      </c>
      <c r="C24" s="20" t="s">
        <v>25</v>
      </c>
      <c r="D24" s="46">
        <v>55069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55069</v>
      </c>
      <c r="O24" s="47">
        <f t="shared" si="1"/>
        <v>45.101556101556099</v>
      </c>
      <c r="P24" s="9"/>
    </row>
    <row r="25" spans="1:16">
      <c r="A25" s="12"/>
      <c r="B25" s="25">
        <v>335.9</v>
      </c>
      <c r="C25" s="20" t="s">
        <v>26</v>
      </c>
      <c r="D25" s="46">
        <v>53884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53884</v>
      </c>
      <c r="O25" s="47">
        <f t="shared" si="1"/>
        <v>44.13104013104013</v>
      </c>
      <c r="P25" s="9"/>
    </row>
    <row r="26" spans="1:16">
      <c r="A26" s="12"/>
      <c r="B26" s="25">
        <v>337.3</v>
      </c>
      <c r="C26" s="20" t="s">
        <v>27</v>
      </c>
      <c r="D26" s="46">
        <v>3546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7">SUM(D26:M26)</f>
        <v>3546</v>
      </c>
      <c r="O26" s="47">
        <f t="shared" si="1"/>
        <v>2.9041769041769041</v>
      </c>
      <c r="P26" s="9"/>
    </row>
    <row r="27" spans="1:16">
      <c r="A27" s="12"/>
      <c r="B27" s="25">
        <v>337.4</v>
      </c>
      <c r="C27" s="20" t="s">
        <v>28</v>
      </c>
      <c r="D27" s="46">
        <v>100000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100000</v>
      </c>
      <c r="O27" s="47">
        <f t="shared" si="1"/>
        <v>81.900081900081901</v>
      </c>
      <c r="P27" s="9"/>
    </row>
    <row r="28" spans="1:16">
      <c r="A28" s="12"/>
      <c r="B28" s="25">
        <v>337.7</v>
      </c>
      <c r="C28" s="20" t="s">
        <v>29</v>
      </c>
      <c r="D28" s="46">
        <v>14688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14688</v>
      </c>
      <c r="O28" s="47">
        <f t="shared" si="1"/>
        <v>12.02948402948403</v>
      </c>
      <c r="P28" s="9"/>
    </row>
    <row r="29" spans="1:16">
      <c r="A29" s="12"/>
      <c r="B29" s="25">
        <v>337.9</v>
      </c>
      <c r="C29" s="20" t="s">
        <v>30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40500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40500</v>
      </c>
      <c r="O29" s="47">
        <f t="shared" si="1"/>
        <v>33.169533169533167</v>
      </c>
      <c r="P29" s="9"/>
    </row>
    <row r="30" spans="1:16">
      <c r="A30" s="12"/>
      <c r="B30" s="25">
        <v>338</v>
      </c>
      <c r="C30" s="20" t="s">
        <v>31</v>
      </c>
      <c r="D30" s="46">
        <v>19254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19254</v>
      </c>
      <c r="O30" s="47">
        <f t="shared" si="1"/>
        <v>15.769041769041769</v>
      </c>
      <c r="P30" s="9"/>
    </row>
    <row r="31" spans="1:16" ht="15.75">
      <c r="A31" s="29" t="s">
        <v>36</v>
      </c>
      <c r="B31" s="30"/>
      <c r="C31" s="31"/>
      <c r="D31" s="32">
        <f t="shared" ref="D31:M31" si="8">SUM(D32:D39)</f>
        <v>4688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495954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7"/>
        <v>500642</v>
      </c>
      <c r="O31" s="45">
        <f t="shared" si="1"/>
        <v>410.02620802620805</v>
      </c>
      <c r="P31" s="10"/>
    </row>
    <row r="32" spans="1:16">
      <c r="A32" s="12"/>
      <c r="B32" s="25">
        <v>341.9</v>
      </c>
      <c r="C32" s="20" t="s">
        <v>38</v>
      </c>
      <c r="D32" s="46">
        <v>721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9">SUM(D32:M32)</f>
        <v>721</v>
      </c>
      <c r="O32" s="47">
        <f t="shared" si="1"/>
        <v>0.59049959049959055</v>
      </c>
      <c r="P32" s="9"/>
    </row>
    <row r="33" spans="1:16">
      <c r="A33" s="12"/>
      <c r="B33" s="25">
        <v>343.3</v>
      </c>
      <c r="C33" s="20" t="s">
        <v>39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285319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285319</v>
      </c>
      <c r="O33" s="47">
        <f t="shared" si="1"/>
        <v>233.67649467649468</v>
      </c>
      <c r="P33" s="9"/>
    </row>
    <row r="34" spans="1:16">
      <c r="A34" s="12"/>
      <c r="B34" s="25">
        <v>343.4</v>
      </c>
      <c r="C34" s="20" t="s">
        <v>40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1888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1888</v>
      </c>
      <c r="O34" s="47">
        <f t="shared" si="1"/>
        <v>1.5462735462735462</v>
      </c>
      <c r="P34" s="9"/>
    </row>
    <row r="35" spans="1:16">
      <c r="A35" s="12"/>
      <c r="B35" s="25">
        <v>343.5</v>
      </c>
      <c r="C35" s="20" t="s">
        <v>41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155368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155368</v>
      </c>
      <c r="O35" s="47">
        <f t="shared" si="1"/>
        <v>127.24651924651924</v>
      </c>
      <c r="P35" s="9"/>
    </row>
    <row r="36" spans="1:16">
      <c r="A36" s="12"/>
      <c r="B36" s="25">
        <v>343.6</v>
      </c>
      <c r="C36" s="20" t="s">
        <v>42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16565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16565</v>
      </c>
      <c r="O36" s="47">
        <f t="shared" si="1"/>
        <v>13.566748566748567</v>
      </c>
      <c r="P36" s="9"/>
    </row>
    <row r="37" spans="1:16">
      <c r="A37" s="12"/>
      <c r="B37" s="25">
        <v>343.9</v>
      </c>
      <c r="C37" s="20" t="s">
        <v>43</v>
      </c>
      <c r="D37" s="46">
        <v>2942</v>
      </c>
      <c r="E37" s="46">
        <v>0</v>
      </c>
      <c r="F37" s="46">
        <v>0</v>
      </c>
      <c r="G37" s="46">
        <v>0</v>
      </c>
      <c r="H37" s="46">
        <v>0</v>
      </c>
      <c r="I37" s="46">
        <v>36814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39756</v>
      </c>
      <c r="O37" s="47">
        <f t="shared" ref="O37:O55" si="10">(N37/O$57)</f>
        <v>32.560196560196559</v>
      </c>
      <c r="P37" s="9"/>
    </row>
    <row r="38" spans="1:16">
      <c r="A38" s="12"/>
      <c r="B38" s="25">
        <v>347.1</v>
      </c>
      <c r="C38" s="20" t="s">
        <v>44</v>
      </c>
      <c r="D38" s="46">
        <v>895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895</v>
      </c>
      <c r="O38" s="47">
        <f t="shared" si="10"/>
        <v>0.73300573300573302</v>
      </c>
      <c r="P38" s="9"/>
    </row>
    <row r="39" spans="1:16">
      <c r="A39" s="12"/>
      <c r="B39" s="25">
        <v>347.4</v>
      </c>
      <c r="C39" s="20" t="s">
        <v>45</v>
      </c>
      <c r="D39" s="46">
        <v>130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130</v>
      </c>
      <c r="O39" s="47">
        <f t="shared" si="10"/>
        <v>0.10647010647010648</v>
      </c>
      <c r="P39" s="9"/>
    </row>
    <row r="40" spans="1:16" ht="15.75">
      <c r="A40" s="29" t="s">
        <v>37</v>
      </c>
      <c r="B40" s="30"/>
      <c r="C40" s="31"/>
      <c r="D40" s="32">
        <f t="shared" ref="D40:M40" si="11">SUM(D41:D46)</f>
        <v>21645</v>
      </c>
      <c r="E40" s="32">
        <f t="shared" si="11"/>
        <v>14650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0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>SUM(D40:M40)</f>
        <v>36295</v>
      </c>
      <c r="O40" s="45">
        <f t="shared" si="10"/>
        <v>29.725634725634727</v>
      </c>
      <c r="P40" s="10"/>
    </row>
    <row r="41" spans="1:16">
      <c r="A41" s="13"/>
      <c r="B41" s="39">
        <v>351.3</v>
      </c>
      <c r="C41" s="21" t="s">
        <v>48</v>
      </c>
      <c r="D41" s="46">
        <v>0</v>
      </c>
      <c r="E41" s="46">
        <v>1624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6" si="12">SUM(D41:M41)</f>
        <v>1624</v>
      </c>
      <c r="O41" s="47">
        <f t="shared" si="10"/>
        <v>1.33005733005733</v>
      </c>
      <c r="P41" s="9"/>
    </row>
    <row r="42" spans="1:16">
      <c r="A42" s="13"/>
      <c r="B42" s="39">
        <v>351.5</v>
      </c>
      <c r="C42" s="21" t="s">
        <v>49</v>
      </c>
      <c r="D42" s="46">
        <v>0</v>
      </c>
      <c r="E42" s="46">
        <v>11666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11666</v>
      </c>
      <c r="O42" s="47">
        <f t="shared" si="10"/>
        <v>9.5544635544635543</v>
      </c>
      <c r="P42" s="9"/>
    </row>
    <row r="43" spans="1:16">
      <c r="A43" s="13"/>
      <c r="B43" s="39">
        <v>351.9</v>
      </c>
      <c r="C43" s="21" t="s">
        <v>53</v>
      </c>
      <c r="D43" s="46">
        <v>21430</v>
      </c>
      <c r="E43" s="46">
        <v>-40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21390</v>
      </c>
      <c r="O43" s="47">
        <f t="shared" si="10"/>
        <v>17.518427518427519</v>
      </c>
      <c r="P43" s="9"/>
    </row>
    <row r="44" spans="1:16">
      <c r="A44" s="13"/>
      <c r="B44" s="39">
        <v>352</v>
      </c>
      <c r="C44" s="21" t="s">
        <v>50</v>
      </c>
      <c r="D44" s="46">
        <v>115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115</v>
      </c>
      <c r="O44" s="47">
        <f t="shared" si="10"/>
        <v>9.4185094185094187E-2</v>
      </c>
      <c r="P44" s="9"/>
    </row>
    <row r="45" spans="1:16">
      <c r="A45" s="13"/>
      <c r="B45" s="39">
        <v>354</v>
      </c>
      <c r="C45" s="21" t="s">
        <v>51</v>
      </c>
      <c r="D45" s="46">
        <v>0</v>
      </c>
      <c r="E45" s="46">
        <v>1400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1400</v>
      </c>
      <c r="O45" s="47">
        <f t="shared" si="10"/>
        <v>1.1466011466011465</v>
      </c>
      <c r="P45" s="9"/>
    </row>
    <row r="46" spans="1:16">
      <c r="A46" s="13"/>
      <c r="B46" s="39">
        <v>359</v>
      </c>
      <c r="C46" s="21" t="s">
        <v>52</v>
      </c>
      <c r="D46" s="46">
        <v>100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100</v>
      </c>
      <c r="O46" s="47">
        <f t="shared" si="10"/>
        <v>8.1900081900081897E-2</v>
      </c>
      <c r="P46" s="9"/>
    </row>
    <row r="47" spans="1:16" ht="15.75">
      <c r="A47" s="29" t="s">
        <v>3</v>
      </c>
      <c r="B47" s="30"/>
      <c r="C47" s="31"/>
      <c r="D47" s="32">
        <f t="shared" ref="D47:M47" si="13">SUM(D48:D54)</f>
        <v>9186</v>
      </c>
      <c r="E47" s="32">
        <f t="shared" si="13"/>
        <v>2924</v>
      </c>
      <c r="F47" s="32">
        <f t="shared" si="13"/>
        <v>0</v>
      </c>
      <c r="G47" s="32">
        <f t="shared" si="13"/>
        <v>0</v>
      </c>
      <c r="H47" s="32">
        <f t="shared" si="13"/>
        <v>0</v>
      </c>
      <c r="I47" s="32">
        <f t="shared" si="13"/>
        <v>1714</v>
      </c>
      <c r="J47" s="32">
        <f t="shared" si="13"/>
        <v>0</v>
      </c>
      <c r="K47" s="32">
        <f t="shared" si="13"/>
        <v>17124</v>
      </c>
      <c r="L47" s="32">
        <f t="shared" si="13"/>
        <v>0</v>
      </c>
      <c r="M47" s="32">
        <f t="shared" si="13"/>
        <v>0</v>
      </c>
      <c r="N47" s="32">
        <f>SUM(D47:M47)</f>
        <v>30948</v>
      </c>
      <c r="O47" s="45">
        <f t="shared" si="10"/>
        <v>25.346437346437348</v>
      </c>
      <c r="P47" s="10"/>
    </row>
    <row r="48" spans="1:16">
      <c r="A48" s="12"/>
      <c r="B48" s="25">
        <v>361.1</v>
      </c>
      <c r="C48" s="20" t="s">
        <v>54</v>
      </c>
      <c r="D48" s="46">
        <v>645</v>
      </c>
      <c r="E48" s="46">
        <v>0</v>
      </c>
      <c r="F48" s="46">
        <v>0</v>
      </c>
      <c r="G48" s="46">
        <v>0</v>
      </c>
      <c r="H48" s="46">
        <v>0</v>
      </c>
      <c r="I48" s="46">
        <v>214</v>
      </c>
      <c r="J48" s="46">
        <v>0</v>
      </c>
      <c r="K48" s="46">
        <v>48825</v>
      </c>
      <c r="L48" s="46">
        <v>0</v>
      </c>
      <c r="M48" s="46">
        <v>0</v>
      </c>
      <c r="N48" s="46">
        <f>SUM(D48:M48)</f>
        <v>49684</v>
      </c>
      <c r="O48" s="47">
        <f t="shared" si="10"/>
        <v>40.691236691236689</v>
      </c>
      <c r="P48" s="9"/>
    </row>
    <row r="49" spans="1:119">
      <c r="A49" s="12"/>
      <c r="B49" s="25">
        <v>361.3</v>
      </c>
      <c r="C49" s="20" t="s">
        <v>55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-82136</v>
      </c>
      <c r="L49" s="46">
        <v>0</v>
      </c>
      <c r="M49" s="46">
        <v>0</v>
      </c>
      <c r="N49" s="46">
        <f t="shared" ref="N49:N54" si="14">SUM(D49:M49)</f>
        <v>-82136</v>
      </c>
      <c r="O49" s="47">
        <f t="shared" si="10"/>
        <v>-67.269451269451267</v>
      </c>
      <c r="P49" s="9"/>
    </row>
    <row r="50" spans="1:119">
      <c r="A50" s="12"/>
      <c r="B50" s="25">
        <v>364</v>
      </c>
      <c r="C50" s="20" t="s">
        <v>56</v>
      </c>
      <c r="D50" s="46">
        <v>0</v>
      </c>
      <c r="E50" s="46">
        <v>2924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2924</v>
      </c>
      <c r="O50" s="47">
        <f t="shared" si="10"/>
        <v>2.3947583947583948</v>
      </c>
      <c r="P50" s="9"/>
    </row>
    <row r="51" spans="1:119">
      <c r="A51" s="12"/>
      <c r="B51" s="25">
        <v>366</v>
      </c>
      <c r="C51" s="20" t="s">
        <v>57</v>
      </c>
      <c r="D51" s="46">
        <v>530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530</v>
      </c>
      <c r="O51" s="47">
        <f t="shared" si="10"/>
        <v>0.43407043407043405</v>
      </c>
      <c r="P51" s="9"/>
    </row>
    <row r="52" spans="1:119">
      <c r="A52" s="12"/>
      <c r="B52" s="25">
        <v>367</v>
      </c>
      <c r="C52" s="20" t="s">
        <v>58</v>
      </c>
      <c r="D52" s="46">
        <v>4350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4350</v>
      </c>
      <c r="O52" s="47">
        <f t="shared" si="10"/>
        <v>3.5626535626535625</v>
      </c>
      <c r="P52" s="9"/>
    </row>
    <row r="53" spans="1:119">
      <c r="A53" s="12"/>
      <c r="B53" s="25">
        <v>368</v>
      </c>
      <c r="C53" s="20" t="s">
        <v>59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50435</v>
      </c>
      <c r="L53" s="46">
        <v>0</v>
      </c>
      <c r="M53" s="46">
        <v>0</v>
      </c>
      <c r="N53" s="46">
        <f t="shared" si="14"/>
        <v>50435</v>
      </c>
      <c r="O53" s="47">
        <f t="shared" si="10"/>
        <v>41.306306306306304</v>
      </c>
      <c r="P53" s="9"/>
    </row>
    <row r="54" spans="1:119" ht="15.75" thickBot="1">
      <c r="A54" s="12"/>
      <c r="B54" s="25">
        <v>369.9</v>
      </c>
      <c r="C54" s="20" t="s">
        <v>60</v>
      </c>
      <c r="D54" s="46">
        <v>3661</v>
      </c>
      <c r="E54" s="46">
        <v>0</v>
      </c>
      <c r="F54" s="46">
        <v>0</v>
      </c>
      <c r="G54" s="46">
        <v>0</v>
      </c>
      <c r="H54" s="46">
        <v>0</v>
      </c>
      <c r="I54" s="46">
        <v>1500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5161</v>
      </c>
      <c r="O54" s="47">
        <f t="shared" si="10"/>
        <v>4.2268632268632267</v>
      </c>
      <c r="P54" s="9"/>
    </row>
    <row r="55" spans="1:119" ht="16.5" thickBot="1">
      <c r="A55" s="14" t="s">
        <v>46</v>
      </c>
      <c r="B55" s="23"/>
      <c r="C55" s="22"/>
      <c r="D55" s="15">
        <f>SUM(D5,D13,D19,D31,D40,D47)</f>
        <v>1325221</v>
      </c>
      <c r="E55" s="15">
        <f t="shared" ref="E55:M55" si="15">SUM(E5,E13,E19,E31,E40,E47)</f>
        <v>17899</v>
      </c>
      <c r="F55" s="15">
        <f t="shared" si="15"/>
        <v>0</v>
      </c>
      <c r="G55" s="15">
        <f t="shared" si="15"/>
        <v>0</v>
      </c>
      <c r="H55" s="15">
        <f t="shared" si="15"/>
        <v>0</v>
      </c>
      <c r="I55" s="15">
        <f t="shared" si="15"/>
        <v>538168</v>
      </c>
      <c r="J55" s="15">
        <f t="shared" si="15"/>
        <v>0</v>
      </c>
      <c r="K55" s="15">
        <f t="shared" si="15"/>
        <v>26731</v>
      </c>
      <c r="L55" s="15">
        <f t="shared" si="15"/>
        <v>0</v>
      </c>
      <c r="M55" s="15">
        <f t="shared" si="15"/>
        <v>0</v>
      </c>
      <c r="N55" s="15">
        <f>SUM(D55:M55)</f>
        <v>1908019</v>
      </c>
      <c r="O55" s="38">
        <f t="shared" si="10"/>
        <v>1562.6691236691236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118" t="s">
        <v>67</v>
      </c>
      <c r="M57" s="118"/>
      <c r="N57" s="118"/>
      <c r="O57" s="43">
        <v>1221</v>
      </c>
    </row>
    <row r="58" spans="1:119">
      <c r="A58" s="119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7"/>
    </row>
    <row r="59" spans="1:119" ht="15.75" thickBot="1">
      <c r="A59" s="120" t="s">
        <v>80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100"/>
    </row>
  </sheetData>
  <mergeCells count="10">
    <mergeCell ref="A59:O59"/>
    <mergeCell ref="A58:O58"/>
    <mergeCell ref="L57:N5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775519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25690</v>
      </c>
      <c r="J5" s="27">
        <f t="shared" si="0"/>
        <v>0</v>
      </c>
      <c r="K5" s="27">
        <f t="shared" si="0"/>
        <v>8809</v>
      </c>
      <c r="L5" s="27">
        <f t="shared" si="0"/>
        <v>0</v>
      </c>
      <c r="M5" s="27">
        <f t="shared" si="0"/>
        <v>0</v>
      </c>
      <c r="N5" s="28">
        <f>SUM(D5:M5)</f>
        <v>810018</v>
      </c>
      <c r="O5" s="33">
        <f t="shared" ref="O5:O52" si="1">(N5/O$54)</f>
        <v>666.68148148148146</v>
      </c>
      <c r="P5" s="6"/>
    </row>
    <row r="6" spans="1:133">
      <c r="A6" s="12"/>
      <c r="B6" s="25">
        <v>311</v>
      </c>
      <c r="C6" s="20" t="s">
        <v>2</v>
      </c>
      <c r="D6" s="46">
        <v>490141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490141</v>
      </c>
      <c r="O6" s="47">
        <f t="shared" si="1"/>
        <v>403.4082304526749</v>
      </c>
      <c r="P6" s="9"/>
    </row>
    <row r="7" spans="1:133">
      <c r="A7" s="12"/>
      <c r="B7" s="25">
        <v>312.41000000000003</v>
      </c>
      <c r="C7" s="20" t="s">
        <v>10</v>
      </c>
      <c r="D7" s="46">
        <v>21274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21274</v>
      </c>
      <c r="O7" s="47">
        <f t="shared" si="1"/>
        <v>17.509465020576133</v>
      </c>
      <c r="P7" s="9"/>
    </row>
    <row r="8" spans="1:133">
      <c r="A8" s="12"/>
      <c r="B8" s="25">
        <v>312.52</v>
      </c>
      <c r="C8" s="20" t="s">
        <v>68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8809</v>
      </c>
      <c r="L8" s="46">
        <v>0</v>
      </c>
      <c r="M8" s="46">
        <v>0</v>
      </c>
      <c r="N8" s="46">
        <f>SUM(D8:M8)</f>
        <v>8809</v>
      </c>
      <c r="O8" s="47">
        <f t="shared" si="1"/>
        <v>7.250205761316872</v>
      </c>
      <c r="P8" s="9"/>
    </row>
    <row r="9" spans="1:133">
      <c r="A9" s="12"/>
      <c r="B9" s="25">
        <v>312.60000000000002</v>
      </c>
      <c r="C9" s="20" t="s">
        <v>11</v>
      </c>
      <c r="D9" s="46">
        <v>89842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89842</v>
      </c>
      <c r="O9" s="47">
        <f t="shared" si="1"/>
        <v>73.944032921810702</v>
      </c>
      <c r="P9" s="9"/>
    </row>
    <row r="10" spans="1:133">
      <c r="A10" s="12"/>
      <c r="B10" s="25">
        <v>314.10000000000002</v>
      </c>
      <c r="C10" s="20" t="s">
        <v>12</v>
      </c>
      <c r="D10" s="46">
        <v>63047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63047</v>
      </c>
      <c r="O10" s="47">
        <f t="shared" si="1"/>
        <v>51.890534979423869</v>
      </c>
      <c r="P10" s="9"/>
    </row>
    <row r="11" spans="1:133">
      <c r="A11" s="12"/>
      <c r="B11" s="25">
        <v>314.3</v>
      </c>
      <c r="C11" s="20" t="s">
        <v>13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25690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25690</v>
      </c>
      <c r="O11" s="47">
        <f t="shared" si="1"/>
        <v>21.144032921810698</v>
      </c>
      <c r="P11" s="9"/>
    </row>
    <row r="12" spans="1:133">
      <c r="A12" s="12"/>
      <c r="B12" s="25">
        <v>314.39999999999998</v>
      </c>
      <c r="C12" s="20" t="s">
        <v>14</v>
      </c>
      <c r="D12" s="46">
        <v>1740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1740</v>
      </c>
      <c r="O12" s="47">
        <f t="shared" si="1"/>
        <v>1.4320987654320987</v>
      </c>
      <c r="P12" s="9"/>
    </row>
    <row r="13" spans="1:133">
      <c r="A13" s="12"/>
      <c r="B13" s="25">
        <v>319</v>
      </c>
      <c r="C13" s="20" t="s">
        <v>98</v>
      </c>
      <c r="D13" s="46">
        <v>109475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109475</v>
      </c>
      <c r="O13" s="47">
        <f t="shared" si="1"/>
        <v>90.10288065843622</v>
      </c>
      <c r="P13" s="9"/>
    </row>
    <row r="14" spans="1:133" ht="15.75">
      <c r="A14" s="29" t="s">
        <v>99</v>
      </c>
      <c r="B14" s="30"/>
      <c r="C14" s="31"/>
      <c r="D14" s="32">
        <f t="shared" ref="D14:M14" si="3">SUM(D15:D16)</f>
        <v>60949</v>
      </c>
      <c r="E14" s="32">
        <f t="shared" si="3"/>
        <v>175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61124</v>
      </c>
      <c r="O14" s="45">
        <f t="shared" si="1"/>
        <v>50.307818930041151</v>
      </c>
      <c r="P14" s="10"/>
    </row>
    <row r="15" spans="1:133">
      <c r="A15" s="12"/>
      <c r="B15" s="25">
        <v>322</v>
      </c>
      <c r="C15" s="20" t="s">
        <v>0</v>
      </c>
      <c r="D15" s="46">
        <v>58841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58841</v>
      </c>
      <c r="O15" s="47">
        <f t="shared" si="1"/>
        <v>48.428806584362142</v>
      </c>
      <c r="P15" s="9"/>
    </row>
    <row r="16" spans="1:133">
      <c r="A16" s="12"/>
      <c r="B16" s="25">
        <v>329</v>
      </c>
      <c r="C16" s="20" t="s">
        <v>100</v>
      </c>
      <c r="D16" s="46">
        <v>2108</v>
      </c>
      <c r="E16" s="46">
        <v>175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2283</v>
      </c>
      <c r="O16" s="47">
        <f t="shared" si="1"/>
        <v>1.8790123456790124</v>
      </c>
      <c r="P16" s="9"/>
    </row>
    <row r="17" spans="1:16" ht="15.75">
      <c r="A17" s="29" t="s">
        <v>21</v>
      </c>
      <c r="B17" s="30"/>
      <c r="C17" s="31"/>
      <c r="D17" s="32">
        <f t="shared" ref="D17:M17" si="4">SUM(D18:D25)</f>
        <v>193053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>SUM(D17:M17)</f>
        <v>193053</v>
      </c>
      <c r="O17" s="45">
        <f t="shared" si="1"/>
        <v>158.89135802469136</v>
      </c>
      <c r="P17" s="10"/>
    </row>
    <row r="18" spans="1:16">
      <c r="A18" s="12"/>
      <c r="B18" s="25">
        <v>331.2</v>
      </c>
      <c r="C18" s="20" t="s">
        <v>20</v>
      </c>
      <c r="D18" s="46">
        <v>6435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5">SUM(D18:M18)</f>
        <v>6435</v>
      </c>
      <c r="O18" s="47">
        <f t="shared" si="1"/>
        <v>5.2962962962962967</v>
      </c>
      <c r="P18" s="9"/>
    </row>
    <row r="19" spans="1:16">
      <c r="A19" s="12"/>
      <c r="B19" s="25">
        <v>334.7</v>
      </c>
      <c r="C19" s="20" t="s">
        <v>101</v>
      </c>
      <c r="D19" s="46">
        <v>17577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17577</v>
      </c>
      <c r="O19" s="47">
        <f t="shared" si="1"/>
        <v>14.466666666666667</v>
      </c>
      <c r="P19" s="9"/>
    </row>
    <row r="20" spans="1:16">
      <c r="A20" s="12"/>
      <c r="B20" s="25">
        <v>335.12</v>
      </c>
      <c r="C20" s="20" t="s">
        <v>23</v>
      </c>
      <c r="D20" s="46">
        <v>25269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25269</v>
      </c>
      <c r="O20" s="47">
        <f t="shared" si="1"/>
        <v>20.79753086419753</v>
      </c>
      <c r="P20" s="9"/>
    </row>
    <row r="21" spans="1:16">
      <c r="A21" s="12"/>
      <c r="B21" s="25">
        <v>335.15</v>
      </c>
      <c r="C21" s="20" t="s">
        <v>24</v>
      </c>
      <c r="D21" s="46">
        <v>1557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1557</v>
      </c>
      <c r="O21" s="47">
        <f t="shared" si="1"/>
        <v>1.2814814814814814</v>
      </c>
      <c r="P21" s="9"/>
    </row>
    <row r="22" spans="1:16">
      <c r="A22" s="12"/>
      <c r="B22" s="25">
        <v>335.18</v>
      </c>
      <c r="C22" s="20" t="s">
        <v>25</v>
      </c>
      <c r="D22" s="46">
        <v>59136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59136</v>
      </c>
      <c r="O22" s="47">
        <f t="shared" si="1"/>
        <v>48.671604938271606</v>
      </c>
      <c r="P22" s="9"/>
    </row>
    <row r="23" spans="1:16">
      <c r="A23" s="12"/>
      <c r="B23" s="25">
        <v>335.9</v>
      </c>
      <c r="C23" s="20" t="s">
        <v>26</v>
      </c>
      <c r="D23" s="46">
        <v>58182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58182</v>
      </c>
      <c r="O23" s="47">
        <f t="shared" si="1"/>
        <v>47.886419753086422</v>
      </c>
      <c r="P23" s="9"/>
    </row>
    <row r="24" spans="1:16">
      <c r="A24" s="12"/>
      <c r="B24" s="25">
        <v>337.3</v>
      </c>
      <c r="C24" s="20" t="s">
        <v>27</v>
      </c>
      <c r="D24" s="46">
        <v>3443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3443</v>
      </c>
      <c r="O24" s="47">
        <f t="shared" si="1"/>
        <v>2.8337448559670784</v>
      </c>
      <c r="P24" s="9"/>
    </row>
    <row r="25" spans="1:16">
      <c r="A25" s="12"/>
      <c r="B25" s="25">
        <v>338</v>
      </c>
      <c r="C25" s="20" t="s">
        <v>31</v>
      </c>
      <c r="D25" s="46">
        <v>21454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21454</v>
      </c>
      <c r="O25" s="47">
        <f t="shared" si="1"/>
        <v>17.657613168724279</v>
      </c>
      <c r="P25" s="9"/>
    </row>
    <row r="26" spans="1:16" ht="15.75">
      <c r="A26" s="29" t="s">
        <v>36</v>
      </c>
      <c r="B26" s="30"/>
      <c r="C26" s="31"/>
      <c r="D26" s="32">
        <f t="shared" ref="D26:M26" si="6">SUM(D27:D33)</f>
        <v>5466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510516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>SUM(D26:M26)</f>
        <v>515982</v>
      </c>
      <c r="O26" s="45">
        <f t="shared" si="1"/>
        <v>424.67654320987657</v>
      </c>
      <c r="P26" s="10"/>
    </row>
    <row r="27" spans="1:16">
      <c r="A27" s="12"/>
      <c r="B27" s="25">
        <v>341.9</v>
      </c>
      <c r="C27" s="20" t="s">
        <v>38</v>
      </c>
      <c r="D27" s="46">
        <v>2345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6" si="7">SUM(D27:M27)</f>
        <v>2345</v>
      </c>
      <c r="O27" s="47">
        <f t="shared" si="1"/>
        <v>1.9300411522633745</v>
      </c>
      <c r="P27" s="9"/>
    </row>
    <row r="28" spans="1:16">
      <c r="A28" s="12"/>
      <c r="B28" s="25">
        <v>343.3</v>
      </c>
      <c r="C28" s="20" t="s">
        <v>39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335167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335167</v>
      </c>
      <c r="O28" s="47">
        <f t="shared" si="1"/>
        <v>275.8576131687243</v>
      </c>
      <c r="P28" s="9"/>
    </row>
    <row r="29" spans="1:16">
      <c r="A29" s="12"/>
      <c r="B29" s="25">
        <v>343.4</v>
      </c>
      <c r="C29" s="20" t="s">
        <v>40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477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477</v>
      </c>
      <c r="O29" s="47">
        <f t="shared" si="1"/>
        <v>0.3925925925925926</v>
      </c>
      <c r="P29" s="9"/>
    </row>
    <row r="30" spans="1:16">
      <c r="A30" s="12"/>
      <c r="B30" s="25">
        <v>343.5</v>
      </c>
      <c r="C30" s="20" t="s">
        <v>41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154757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154757</v>
      </c>
      <c r="O30" s="47">
        <f t="shared" si="1"/>
        <v>127.37201646090536</v>
      </c>
      <c r="P30" s="9"/>
    </row>
    <row r="31" spans="1:16">
      <c r="A31" s="12"/>
      <c r="B31" s="25">
        <v>343.6</v>
      </c>
      <c r="C31" s="20" t="s">
        <v>42</v>
      </c>
      <c r="D31" s="46">
        <v>30</v>
      </c>
      <c r="E31" s="46">
        <v>0</v>
      </c>
      <c r="F31" s="46">
        <v>0</v>
      </c>
      <c r="G31" s="46">
        <v>0</v>
      </c>
      <c r="H31" s="46">
        <v>0</v>
      </c>
      <c r="I31" s="46">
        <v>15140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15170</v>
      </c>
      <c r="O31" s="47">
        <f t="shared" si="1"/>
        <v>12.48559670781893</v>
      </c>
      <c r="P31" s="9"/>
    </row>
    <row r="32" spans="1:16">
      <c r="A32" s="12"/>
      <c r="B32" s="25">
        <v>343.9</v>
      </c>
      <c r="C32" s="20" t="s">
        <v>43</v>
      </c>
      <c r="D32" s="46">
        <v>2599</v>
      </c>
      <c r="E32" s="46">
        <v>0</v>
      </c>
      <c r="F32" s="46">
        <v>0</v>
      </c>
      <c r="G32" s="46">
        <v>0</v>
      </c>
      <c r="H32" s="46">
        <v>0</v>
      </c>
      <c r="I32" s="46">
        <v>4975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7574</v>
      </c>
      <c r="O32" s="47">
        <f t="shared" si="1"/>
        <v>6.2337448559670783</v>
      </c>
      <c r="P32" s="9"/>
    </row>
    <row r="33" spans="1:16">
      <c r="A33" s="12"/>
      <c r="B33" s="25">
        <v>347.1</v>
      </c>
      <c r="C33" s="20" t="s">
        <v>44</v>
      </c>
      <c r="D33" s="46">
        <v>492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492</v>
      </c>
      <c r="O33" s="47">
        <f t="shared" si="1"/>
        <v>0.40493827160493828</v>
      </c>
      <c r="P33" s="9"/>
    </row>
    <row r="34" spans="1:16" ht="15.75">
      <c r="A34" s="29" t="s">
        <v>37</v>
      </c>
      <c r="B34" s="30"/>
      <c r="C34" s="31"/>
      <c r="D34" s="32">
        <f t="shared" ref="D34:M34" si="8">SUM(D35:D37)</f>
        <v>268</v>
      </c>
      <c r="E34" s="32">
        <f t="shared" si="8"/>
        <v>25580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7"/>
        <v>25848</v>
      </c>
      <c r="O34" s="45">
        <f t="shared" si="1"/>
        <v>21.274074074074075</v>
      </c>
      <c r="P34" s="10"/>
    </row>
    <row r="35" spans="1:16">
      <c r="A35" s="13"/>
      <c r="B35" s="39">
        <v>351.5</v>
      </c>
      <c r="C35" s="21" t="s">
        <v>49</v>
      </c>
      <c r="D35" s="46">
        <v>0</v>
      </c>
      <c r="E35" s="46">
        <v>25580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25580</v>
      </c>
      <c r="O35" s="47">
        <f t="shared" si="1"/>
        <v>21.05349794238683</v>
      </c>
      <c r="P35" s="9"/>
    </row>
    <row r="36" spans="1:16">
      <c r="A36" s="13"/>
      <c r="B36" s="39">
        <v>352</v>
      </c>
      <c r="C36" s="21" t="s">
        <v>50</v>
      </c>
      <c r="D36" s="46">
        <v>81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81</v>
      </c>
      <c r="O36" s="47">
        <f t="shared" si="1"/>
        <v>6.6666666666666666E-2</v>
      </c>
      <c r="P36" s="9"/>
    </row>
    <row r="37" spans="1:16">
      <c r="A37" s="13"/>
      <c r="B37" s="39">
        <v>354</v>
      </c>
      <c r="C37" s="21" t="s">
        <v>51</v>
      </c>
      <c r="D37" s="46">
        <v>187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187</v>
      </c>
      <c r="O37" s="47">
        <f t="shared" si="1"/>
        <v>0.15390946502057612</v>
      </c>
      <c r="P37" s="9"/>
    </row>
    <row r="38" spans="1:16" ht="15.75">
      <c r="A38" s="29" t="s">
        <v>3</v>
      </c>
      <c r="B38" s="30"/>
      <c r="C38" s="31"/>
      <c r="D38" s="32">
        <f t="shared" ref="D38:M38" si="9">SUM(D39:D48)</f>
        <v>30276</v>
      </c>
      <c r="E38" s="32">
        <f t="shared" si="9"/>
        <v>3206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11803</v>
      </c>
      <c r="J38" s="32">
        <f t="shared" si="9"/>
        <v>0</v>
      </c>
      <c r="K38" s="32">
        <f t="shared" si="9"/>
        <v>-53477</v>
      </c>
      <c r="L38" s="32">
        <f t="shared" si="9"/>
        <v>0</v>
      </c>
      <c r="M38" s="32">
        <f t="shared" si="9"/>
        <v>0</v>
      </c>
      <c r="N38" s="32">
        <f>SUM(D38:M38)</f>
        <v>-8192</v>
      </c>
      <c r="O38" s="45">
        <f t="shared" si="1"/>
        <v>-6.74238683127572</v>
      </c>
      <c r="P38" s="10"/>
    </row>
    <row r="39" spans="1:16">
      <c r="A39" s="12"/>
      <c r="B39" s="25">
        <v>361.1</v>
      </c>
      <c r="C39" s="20" t="s">
        <v>54</v>
      </c>
      <c r="D39" s="46">
        <v>11205</v>
      </c>
      <c r="E39" s="46">
        <v>0</v>
      </c>
      <c r="F39" s="46">
        <v>0</v>
      </c>
      <c r="G39" s="46">
        <v>0</v>
      </c>
      <c r="H39" s="46">
        <v>0</v>
      </c>
      <c r="I39" s="46">
        <v>3735</v>
      </c>
      <c r="J39" s="46">
        <v>0</v>
      </c>
      <c r="K39" s="46">
        <v>18885</v>
      </c>
      <c r="L39" s="46">
        <v>0</v>
      </c>
      <c r="M39" s="46">
        <v>0</v>
      </c>
      <c r="N39" s="46">
        <f>SUM(D39:M39)</f>
        <v>33825</v>
      </c>
      <c r="O39" s="47">
        <f t="shared" si="1"/>
        <v>27.839506172839506</v>
      </c>
      <c r="P39" s="9"/>
    </row>
    <row r="40" spans="1:16">
      <c r="A40" s="12"/>
      <c r="B40" s="25">
        <v>361.3</v>
      </c>
      <c r="C40" s="20" t="s">
        <v>55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-119313</v>
      </c>
      <c r="L40" s="46">
        <v>0</v>
      </c>
      <c r="M40" s="46">
        <v>0</v>
      </c>
      <c r="N40" s="46">
        <f t="shared" ref="N40:N48" si="10">SUM(D40:M40)</f>
        <v>-119313</v>
      </c>
      <c r="O40" s="47">
        <f t="shared" si="1"/>
        <v>-98.2</v>
      </c>
      <c r="P40" s="9"/>
    </row>
    <row r="41" spans="1:16">
      <c r="A41" s="12"/>
      <c r="B41" s="25">
        <v>363.22</v>
      </c>
      <c r="C41" s="20" t="s">
        <v>102</v>
      </c>
      <c r="D41" s="46">
        <v>1695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1695</v>
      </c>
      <c r="O41" s="47">
        <f t="shared" si="1"/>
        <v>1.3950617283950617</v>
      </c>
      <c r="P41" s="9"/>
    </row>
    <row r="42" spans="1:16">
      <c r="A42" s="12"/>
      <c r="B42" s="25">
        <v>363.23</v>
      </c>
      <c r="C42" s="20" t="s">
        <v>103</v>
      </c>
      <c r="D42" s="46">
        <v>3004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3004</v>
      </c>
      <c r="O42" s="47">
        <f t="shared" si="1"/>
        <v>2.4724279835390948</v>
      </c>
      <c r="P42" s="9"/>
    </row>
    <row r="43" spans="1:16">
      <c r="A43" s="12"/>
      <c r="B43" s="25">
        <v>363.27</v>
      </c>
      <c r="C43" s="20" t="s">
        <v>104</v>
      </c>
      <c r="D43" s="46">
        <v>1587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1587</v>
      </c>
      <c r="O43" s="47">
        <f t="shared" si="1"/>
        <v>1.3061728395061729</v>
      </c>
      <c r="P43" s="9"/>
    </row>
    <row r="44" spans="1:16">
      <c r="A44" s="12"/>
      <c r="B44" s="25">
        <v>363.29</v>
      </c>
      <c r="C44" s="20" t="s">
        <v>105</v>
      </c>
      <c r="D44" s="46">
        <v>9706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9706</v>
      </c>
      <c r="O44" s="47">
        <f t="shared" si="1"/>
        <v>7.988477366255144</v>
      </c>
      <c r="P44" s="9"/>
    </row>
    <row r="45" spans="1:16">
      <c r="A45" s="12"/>
      <c r="B45" s="25">
        <v>364</v>
      </c>
      <c r="C45" s="20" t="s">
        <v>56</v>
      </c>
      <c r="D45" s="46">
        <v>0</v>
      </c>
      <c r="E45" s="46">
        <v>3181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3181</v>
      </c>
      <c r="O45" s="47">
        <f t="shared" si="1"/>
        <v>2.6181069958847738</v>
      </c>
      <c r="P45" s="9"/>
    </row>
    <row r="46" spans="1:16">
      <c r="A46" s="12"/>
      <c r="B46" s="25">
        <v>366</v>
      </c>
      <c r="C46" s="20" t="s">
        <v>57</v>
      </c>
      <c r="D46" s="46">
        <v>75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75</v>
      </c>
      <c r="O46" s="47">
        <f t="shared" si="1"/>
        <v>6.1728395061728392E-2</v>
      </c>
      <c r="P46" s="9"/>
    </row>
    <row r="47" spans="1:16">
      <c r="A47" s="12"/>
      <c r="B47" s="25">
        <v>368</v>
      </c>
      <c r="C47" s="20" t="s">
        <v>59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46951</v>
      </c>
      <c r="L47" s="46">
        <v>0</v>
      </c>
      <c r="M47" s="46">
        <v>0</v>
      </c>
      <c r="N47" s="46">
        <f t="shared" si="10"/>
        <v>46951</v>
      </c>
      <c r="O47" s="47">
        <f t="shared" si="1"/>
        <v>38.642798353909463</v>
      </c>
      <c r="P47" s="9"/>
    </row>
    <row r="48" spans="1:16">
      <c r="A48" s="12"/>
      <c r="B48" s="25">
        <v>369.9</v>
      </c>
      <c r="C48" s="20" t="s">
        <v>60</v>
      </c>
      <c r="D48" s="46">
        <v>3004</v>
      </c>
      <c r="E48" s="46">
        <v>25</v>
      </c>
      <c r="F48" s="46">
        <v>0</v>
      </c>
      <c r="G48" s="46">
        <v>0</v>
      </c>
      <c r="H48" s="46">
        <v>0</v>
      </c>
      <c r="I48" s="46">
        <v>8068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11097</v>
      </c>
      <c r="O48" s="47">
        <f t="shared" si="1"/>
        <v>9.1333333333333329</v>
      </c>
      <c r="P48" s="9"/>
    </row>
    <row r="49" spans="1:119" ht="15.75">
      <c r="A49" s="29" t="s">
        <v>77</v>
      </c>
      <c r="B49" s="30"/>
      <c r="C49" s="31"/>
      <c r="D49" s="32">
        <f t="shared" ref="D49:M49" si="11">SUM(D50:D51)</f>
        <v>82782</v>
      </c>
      <c r="E49" s="32">
        <f t="shared" si="11"/>
        <v>0</v>
      </c>
      <c r="F49" s="32">
        <f t="shared" si="11"/>
        <v>0</v>
      </c>
      <c r="G49" s="32">
        <f t="shared" si="11"/>
        <v>0</v>
      </c>
      <c r="H49" s="32">
        <f t="shared" si="11"/>
        <v>0</v>
      </c>
      <c r="I49" s="32">
        <f t="shared" si="11"/>
        <v>36400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>SUM(D49:M49)</f>
        <v>119182</v>
      </c>
      <c r="O49" s="45">
        <f t="shared" si="1"/>
        <v>98.092181069958855</v>
      </c>
      <c r="P49" s="9"/>
    </row>
    <row r="50" spans="1:119">
      <c r="A50" s="12"/>
      <c r="B50" s="25">
        <v>384</v>
      </c>
      <c r="C50" s="20" t="s">
        <v>106</v>
      </c>
      <c r="D50" s="46">
        <v>82782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82782</v>
      </c>
      <c r="O50" s="47">
        <f t="shared" si="1"/>
        <v>68.13333333333334</v>
      </c>
      <c r="P50" s="9"/>
    </row>
    <row r="51" spans="1:119" ht="15.75" thickBot="1">
      <c r="A51" s="12"/>
      <c r="B51" s="25">
        <v>389.8</v>
      </c>
      <c r="C51" s="20" t="s">
        <v>107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36400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36400</v>
      </c>
      <c r="O51" s="47">
        <f t="shared" si="1"/>
        <v>29.958847736625515</v>
      </c>
      <c r="P51" s="9"/>
    </row>
    <row r="52" spans="1:119" ht="16.5" thickBot="1">
      <c r="A52" s="14" t="s">
        <v>46</v>
      </c>
      <c r="B52" s="23"/>
      <c r="C52" s="22"/>
      <c r="D52" s="15">
        <f t="shared" ref="D52:M52" si="12">SUM(D5,D14,D17,D26,D34,D38,D49)</f>
        <v>1148313</v>
      </c>
      <c r="E52" s="15">
        <f t="shared" si="12"/>
        <v>28961</v>
      </c>
      <c r="F52" s="15">
        <f t="shared" si="12"/>
        <v>0</v>
      </c>
      <c r="G52" s="15">
        <f t="shared" si="12"/>
        <v>0</v>
      </c>
      <c r="H52" s="15">
        <f t="shared" si="12"/>
        <v>0</v>
      </c>
      <c r="I52" s="15">
        <f t="shared" si="12"/>
        <v>584409</v>
      </c>
      <c r="J52" s="15">
        <f t="shared" si="12"/>
        <v>0</v>
      </c>
      <c r="K52" s="15">
        <f t="shared" si="12"/>
        <v>-44668</v>
      </c>
      <c r="L52" s="15">
        <f t="shared" si="12"/>
        <v>0</v>
      </c>
      <c r="M52" s="15">
        <f t="shared" si="12"/>
        <v>0</v>
      </c>
      <c r="N52" s="15">
        <f>SUM(D52:M52)</f>
        <v>1717015</v>
      </c>
      <c r="O52" s="38">
        <f t="shared" si="1"/>
        <v>1413.1810699588477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118" t="s">
        <v>108</v>
      </c>
      <c r="M54" s="118"/>
      <c r="N54" s="118"/>
      <c r="O54" s="43">
        <v>1215</v>
      </c>
    </row>
    <row r="55" spans="1:119">
      <c r="A55" s="119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7"/>
    </row>
    <row r="56" spans="1:119" ht="15.75" customHeight="1" thickBot="1">
      <c r="A56" s="120" t="s">
        <v>80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100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6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156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29"/>
      <c r="M3" s="130"/>
      <c r="N3" s="36"/>
      <c r="O3" s="37"/>
      <c r="P3" s="131" t="s">
        <v>142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143</v>
      </c>
      <c r="N4" s="35" t="s">
        <v>9</v>
      </c>
      <c r="O4" s="35" t="s">
        <v>144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145</v>
      </c>
      <c r="B5" s="26"/>
      <c r="C5" s="26"/>
      <c r="D5" s="27">
        <f t="shared" ref="D5:N5" si="0">SUM(D6:D16)</f>
        <v>1128854</v>
      </c>
      <c r="E5" s="27">
        <f t="shared" si="0"/>
        <v>258235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59808</v>
      </c>
      <c r="J5" s="27">
        <f t="shared" si="0"/>
        <v>0</v>
      </c>
      <c r="K5" s="27">
        <f t="shared" si="0"/>
        <v>16799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1463696</v>
      </c>
      <c r="P5" s="33">
        <f t="shared" ref="P5:P36" si="1">(O5/P$65)</f>
        <v>823.22609673790771</v>
      </c>
      <c r="Q5" s="6"/>
    </row>
    <row r="6" spans="1:134">
      <c r="A6" s="12"/>
      <c r="B6" s="25">
        <v>311</v>
      </c>
      <c r="C6" s="20" t="s">
        <v>2</v>
      </c>
      <c r="D6" s="46">
        <v>929828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929828</v>
      </c>
      <c r="P6" s="47">
        <f t="shared" si="1"/>
        <v>522.962879640045</v>
      </c>
      <c r="Q6" s="9"/>
    </row>
    <row r="7" spans="1:134">
      <c r="A7" s="12"/>
      <c r="B7" s="25">
        <v>312.3</v>
      </c>
      <c r="C7" s="20" t="s">
        <v>126</v>
      </c>
      <c r="D7" s="46">
        <v>0</v>
      </c>
      <c r="E7" s="46">
        <v>11062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6" si="2">SUM(D7:N7)</f>
        <v>11062</v>
      </c>
      <c r="P7" s="47">
        <f t="shared" si="1"/>
        <v>6.2215973003374581</v>
      </c>
      <c r="Q7" s="9"/>
    </row>
    <row r="8" spans="1:134">
      <c r="A8" s="12"/>
      <c r="B8" s="25">
        <v>312.41000000000003</v>
      </c>
      <c r="C8" s="20" t="s">
        <v>146</v>
      </c>
      <c r="D8" s="46">
        <v>0</v>
      </c>
      <c r="E8" s="46">
        <v>42401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42401</v>
      </c>
      <c r="P8" s="47">
        <f t="shared" si="1"/>
        <v>23.847581552305961</v>
      </c>
      <c r="Q8" s="9"/>
    </row>
    <row r="9" spans="1:134">
      <c r="A9" s="12"/>
      <c r="B9" s="25">
        <v>312.52</v>
      </c>
      <c r="C9" s="20" t="s">
        <v>89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16799</v>
      </c>
      <c r="L9" s="46">
        <v>0</v>
      </c>
      <c r="M9" s="46">
        <v>0</v>
      </c>
      <c r="N9" s="46">
        <v>0</v>
      </c>
      <c r="O9" s="46">
        <f t="shared" si="2"/>
        <v>16799</v>
      </c>
      <c r="P9" s="47">
        <f t="shared" si="1"/>
        <v>9.4482564679415066</v>
      </c>
      <c r="Q9" s="9"/>
    </row>
    <row r="10" spans="1:134">
      <c r="A10" s="12"/>
      <c r="B10" s="25">
        <v>312.63</v>
      </c>
      <c r="C10" s="20" t="s">
        <v>147</v>
      </c>
      <c r="D10" s="46">
        <v>0</v>
      </c>
      <c r="E10" s="46">
        <v>204772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204772</v>
      </c>
      <c r="P10" s="47">
        <f t="shared" si="1"/>
        <v>115.16985376827897</v>
      </c>
      <c r="Q10" s="9"/>
    </row>
    <row r="11" spans="1:134">
      <c r="A11" s="12"/>
      <c r="B11" s="25">
        <v>314.10000000000002</v>
      </c>
      <c r="C11" s="20" t="s">
        <v>12</v>
      </c>
      <c r="D11" s="46">
        <v>141941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141941</v>
      </c>
      <c r="P11" s="47">
        <f t="shared" si="1"/>
        <v>79.831833520809894</v>
      </c>
      <c r="Q11" s="9"/>
    </row>
    <row r="12" spans="1:134">
      <c r="A12" s="12"/>
      <c r="B12" s="25">
        <v>314.3</v>
      </c>
      <c r="C12" s="20" t="s">
        <v>13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59808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59808</v>
      </c>
      <c r="P12" s="47">
        <f t="shared" si="1"/>
        <v>33.637795275590548</v>
      </c>
      <c r="Q12" s="9"/>
    </row>
    <row r="13" spans="1:134">
      <c r="A13" s="12"/>
      <c r="B13" s="25">
        <v>314.39999999999998</v>
      </c>
      <c r="C13" s="20" t="s">
        <v>14</v>
      </c>
      <c r="D13" s="46">
        <v>18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18</v>
      </c>
      <c r="P13" s="47">
        <f t="shared" si="1"/>
        <v>1.0123734533183352E-2</v>
      </c>
      <c r="Q13" s="9"/>
    </row>
    <row r="14" spans="1:134">
      <c r="A14" s="12"/>
      <c r="B14" s="25">
        <v>314.8</v>
      </c>
      <c r="C14" s="20" t="s">
        <v>72</v>
      </c>
      <c r="D14" s="46">
        <v>85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85</v>
      </c>
      <c r="P14" s="47">
        <f t="shared" si="1"/>
        <v>4.7806524184476944E-2</v>
      </c>
      <c r="Q14" s="9"/>
    </row>
    <row r="15" spans="1:134">
      <c r="A15" s="12"/>
      <c r="B15" s="25">
        <v>315.10000000000002</v>
      </c>
      <c r="C15" s="20" t="s">
        <v>148</v>
      </c>
      <c r="D15" s="46">
        <v>53057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53057</v>
      </c>
      <c r="P15" s="47">
        <f t="shared" si="1"/>
        <v>29.840832395950507</v>
      </c>
      <c r="Q15" s="9"/>
    </row>
    <row r="16" spans="1:134">
      <c r="A16" s="12"/>
      <c r="B16" s="25">
        <v>316</v>
      </c>
      <c r="C16" s="20" t="s">
        <v>113</v>
      </c>
      <c r="D16" s="46">
        <v>3925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3925</v>
      </c>
      <c r="P16" s="47">
        <f t="shared" si="1"/>
        <v>2.2075365579302586</v>
      </c>
      <c r="Q16" s="9"/>
    </row>
    <row r="17" spans="1:17" ht="15.75">
      <c r="A17" s="29" t="s">
        <v>15</v>
      </c>
      <c r="B17" s="30"/>
      <c r="C17" s="31"/>
      <c r="D17" s="32">
        <f t="shared" ref="D17:N17" si="3">SUM(D18:D27)</f>
        <v>193126</v>
      </c>
      <c r="E17" s="32">
        <f t="shared" si="3"/>
        <v>299019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32">
        <f t="shared" si="3"/>
        <v>0</v>
      </c>
      <c r="O17" s="44">
        <f>SUM(D17:N17)</f>
        <v>492145</v>
      </c>
      <c r="P17" s="45">
        <f t="shared" si="1"/>
        <v>276.79696287964003</v>
      </c>
      <c r="Q17" s="10"/>
    </row>
    <row r="18" spans="1:17">
      <c r="A18" s="12"/>
      <c r="B18" s="25">
        <v>322</v>
      </c>
      <c r="C18" s="20" t="s">
        <v>149</v>
      </c>
      <c r="D18" s="46">
        <v>0</v>
      </c>
      <c r="E18" s="46">
        <v>184426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184426</v>
      </c>
      <c r="P18" s="47">
        <f t="shared" si="1"/>
        <v>103.72665916760405</v>
      </c>
      <c r="Q18" s="9"/>
    </row>
    <row r="19" spans="1:17">
      <c r="A19" s="12"/>
      <c r="B19" s="25">
        <v>322.89999999999998</v>
      </c>
      <c r="C19" s="20" t="s">
        <v>157</v>
      </c>
      <c r="D19" s="46">
        <v>27273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7" si="4">SUM(D19:N19)</f>
        <v>27273</v>
      </c>
      <c r="P19" s="47">
        <f t="shared" si="1"/>
        <v>15.339145106861642</v>
      </c>
      <c r="Q19" s="9"/>
    </row>
    <row r="20" spans="1:17">
      <c r="A20" s="12"/>
      <c r="B20" s="25">
        <v>323.10000000000002</v>
      </c>
      <c r="C20" s="20" t="s">
        <v>16</v>
      </c>
      <c r="D20" s="46">
        <v>117290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117290</v>
      </c>
      <c r="P20" s="47">
        <f t="shared" si="1"/>
        <v>65.967379077615291</v>
      </c>
      <c r="Q20" s="9"/>
    </row>
    <row r="21" spans="1:17">
      <c r="A21" s="12"/>
      <c r="B21" s="25">
        <v>323.2</v>
      </c>
      <c r="C21" s="20" t="s">
        <v>17</v>
      </c>
      <c r="D21" s="46">
        <v>42819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42819</v>
      </c>
      <c r="P21" s="47">
        <f t="shared" si="1"/>
        <v>24.08267716535433</v>
      </c>
      <c r="Q21" s="9"/>
    </row>
    <row r="22" spans="1:17">
      <c r="A22" s="12"/>
      <c r="B22" s="25">
        <v>323.39999999999998</v>
      </c>
      <c r="C22" s="20" t="s">
        <v>18</v>
      </c>
      <c r="D22" s="46">
        <v>5413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5413</v>
      </c>
      <c r="P22" s="47">
        <f t="shared" si="1"/>
        <v>3.0444319460067493</v>
      </c>
      <c r="Q22" s="9"/>
    </row>
    <row r="23" spans="1:17">
      <c r="A23" s="12"/>
      <c r="B23" s="25">
        <v>324.11</v>
      </c>
      <c r="C23" s="20" t="s">
        <v>127</v>
      </c>
      <c r="D23" s="46">
        <v>0</v>
      </c>
      <c r="E23" s="46">
        <v>32557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32557</v>
      </c>
      <c r="P23" s="47">
        <f t="shared" si="1"/>
        <v>18.311023622047244</v>
      </c>
      <c r="Q23" s="9"/>
    </row>
    <row r="24" spans="1:17">
      <c r="A24" s="12"/>
      <c r="B24" s="25">
        <v>324.20999999999998</v>
      </c>
      <c r="C24" s="20" t="s">
        <v>128</v>
      </c>
      <c r="D24" s="46">
        <v>0</v>
      </c>
      <c r="E24" s="46">
        <v>53564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53564</v>
      </c>
      <c r="P24" s="47">
        <f t="shared" si="1"/>
        <v>30.125984251968504</v>
      </c>
      <c r="Q24" s="9"/>
    </row>
    <row r="25" spans="1:17">
      <c r="A25" s="12"/>
      <c r="B25" s="25">
        <v>324.61</v>
      </c>
      <c r="C25" s="20" t="s">
        <v>129</v>
      </c>
      <c r="D25" s="46">
        <v>0</v>
      </c>
      <c r="E25" s="46">
        <v>28472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28472</v>
      </c>
      <c r="P25" s="47">
        <f t="shared" si="1"/>
        <v>16.013498312710912</v>
      </c>
      <c r="Q25" s="9"/>
    </row>
    <row r="26" spans="1:17">
      <c r="A26" s="12"/>
      <c r="B26" s="25">
        <v>329.1</v>
      </c>
      <c r="C26" s="20" t="s">
        <v>150</v>
      </c>
      <c r="D26" s="46">
        <v>281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281</v>
      </c>
      <c r="P26" s="47">
        <f t="shared" si="1"/>
        <v>0.15804274465691789</v>
      </c>
      <c r="Q26" s="9"/>
    </row>
    <row r="27" spans="1:17">
      <c r="A27" s="12"/>
      <c r="B27" s="25">
        <v>329.5</v>
      </c>
      <c r="C27" s="20" t="s">
        <v>158</v>
      </c>
      <c r="D27" s="46">
        <v>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50</v>
      </c>
      <c r="P27" s="47">
        <f t="shared" si="1"/>
        <v>2.81214848143982E-2</v>
      </c>
      <c r="Q27" s="9"/>
    </row>
    <row r="28" spans="1:17" ht="15.75">
      <c r="A28" s="29" t="s">
        <v>151</v>
      </c>
      <c r="B28" s="30"/>
      <c r="C28" s="31"/>
      <c r="D28" s="32">
        <f t="shared" ref="D28:N28" si="5">SUM(D29:D37)</f>
        <v>752434</v>
      </c>
      <c r="E28" s="32">
        <f t="shared" si="5"/>
        <v>0</v>
      </c>
      <c r="F28" s="32">
        <f t="shared" si="5"/>
        <v>0</v>
      </c>
      <c r="G28" s="32">
        <f t="shared" si="5"/>
        <v>0</v>
      </c>
      <c r="H28" s="32">
        <f t="shared" si="5"/>
        <v>0</v>
      </c>
      <c r="I28" s="32">
        <f t="shared" si="5"/>
        <v>22253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32">
        <f t="shared" si="5"/>
        <v>0</v>
      </c>
      <c r="O28" s="44">
        <f>SUM(D28:N28)</f>
        <v>774687</v>
      </c>
      <c r="P28" s="45">
        <f t="shared" si="1"/>
        <v>435.70697412823398</v>
      </c>
      <c r="Q28" s="10"/>
    </row>
    <row r="29" spans="1:17">
      <c r="A29" s="12"/>
      <c r="B29" s="25">
        <v>331.2</v>
      </c>
      <c r="C29" s="20" t="s">
        <v>20</v>
      </c>
      <c r="D29" s="46">
        <v>25955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25955</v>
      </c>
      <c r="P29" s="47">
        <f t="shared" si="1"/>
        <v>14.597862767154107</v>
      </c>
      <c r="Q29" s="9"/>
    </row>
    <row r="30" spans="1:17">
      <c r="A30" s="12"/>
      <c r="B30" s="25">
        <v>331.7</v>
      </c>
      <c r="C30" s="20" t="s">
        <v>121</v>
      </c>
      <c r="D30" s="46">
        <v>14400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5" si="6">SUM(D30:N30)</f>
        <v>14400</v>
      </c>
      <c r="P30" s="47">
        <f t="shared" si="1"/>
        <v>8.0989876265466823</v>
      </c>
      <c r="Q30" s="9"/>
    </row>
    <row r="31" spans="1:17">
      <c r="A31" s="12"/>
      <c r="B31" s="25">
        <v>332</v>
      </c>
      <c r="C31" s="20" t="s">
        <v>139</v>
      </c>
      <c r="D31" s="46">
        <v>483438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483438</v>
      </c>
      <c r="P31" s="47">
        <f t="shared" si="1"/>
        <v>271.89988751406077</v>
      </c>
      <c r="Q31" s="9"/>
    </row>
    <row r="32" spans="1:17">
      <c r="A32" s="12"/>
      <c r="B32" s="25">
        <v>334.35</v>
      </c>
      <c r="C32" s="20" t="s">
        <v>152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22253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22253</v>
      </c>
      <c r="P32" s="47">
        <f t="shared" si="1"/>
        <v>12.515748031496063</v>
      </c>
      <c r="Q32" s="9"/>
    </row>
    <row r="33" spans="1:17">
      <c r="A33" s="12"/>
      <c r="B33" s="25">
        <v>335.125</v>
      </c>
      <c r="C33" s="20" t="s">
        <v>153</v>
      </c>
      <c r="D33" s="46">
        <v>68944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68944</v>
      </c>
      <c r="P33" s="47">
        <f t="shared" si="1"/>
        <v>38.776152980877391</v>
      </c>
      <c r="Q33" s="9"/>
    </row>
    <row r="34" spans="1:17">
      <c r="A34" s="12"/>
      <c r="B34" s="25">
        <v>335.15</v>
      </c>
      <c r="C34" s="20" t="s">
        <v>92</v>
      </c>
      <c r="D34" s="46">
        <v>1419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1419</v>
      </c>
      <c r="P34" s="47">
        <f t="shared" si="1"/>
        <v>0.79808773903262087</v>
      </c>
      <c r="Q34" s="9"/>
    </row>
    <row r="35" spans="1:17">
      <c r="A35" s="12"/>
      <c r="B35" s="25">
        <v>335.18</v>
      </c>
      <c r="C35" s="20" t="s">
        <v>154</v>
      </c>
      <c r="D35" s="46">
        <v>127841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127841</v>
      </c>
      <c r="P35" s="47">
        <f t="shared" si="1"/>
        <v>71.9015748031496</v>
      </c>
      <c r="Q35" s="9"/>
    </row>
    <row r="36" spans="1:17">
      <c r="A36" s="12"/>
      <c r="B36" s="25">
        <v>337.7</v>
      </c>
      <c r="C36" s="20" t="s">
        <v>29</v>
      </c>
      <c r="D36" s="46">
        <v>30287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" si="7">SUM(D36:N36)</f>
        <v>30287</v>
      </c>
      <c r="P36" s="47">
        <f t="shared" si="1"/>
        <v>17.034308211473565</v>
      </c>
      <c r="Q36" s="9"/>
    </row>
    <row r="37" spans="1:17">
      <c r="A37" s="12"/>
      <c r="B37" s="25">
        <v>338</v>
      </c>
      <c r="C37" s="20" t="s">
        <v>31</v>
      </c>
      <c r="D37" s="46">
        <v>150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150</v>
      </c>
      <c r="P37" s="47">
        <f t="shared" ref="P37:P63" si="8">(O37/P$65)</f>
        <v>8.4364454443194598E-2</v>
      </c>
      <c r="Q37" s="9"/>
    </row>
    <row r="38" spans="1:17" ht="15.75">
      <c r="A38" s="29" t="s">
        <v>36</v>
      </c>
      <c r="B38" s="30"/>
      <c r="C38" s="31"/>
      <c r="D38" s="32">
        <f t="shared" ref="D38:N38" si="9">SUM(D39:D48)</f>
        <v>142135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1201976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9"/>
        <v>0</v>
      </c>
      <c r="O38" s="32">
        <f>SUM(D38:N38)</f>
        <v>1344111</v>
      </c>
      <c r="P38" s="45">
        <f t="shared" si="8"/>
        <v>755.96794150731159</v>
      </c>
      <c r="Q38" s="10"/>
    </row>
    <row r="39" spans="1:17">
      <c r="A39" s="12"/>
      <c r="B39" s="25">
        <v>341.9</v>
      </c>
      <c r="C39" s="20" t="s">
        <v>94</v>
      </c>
      <c r="D39" s="46">
        <v>5842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ref="O39:O48" si="10">SUM(D39:N39)</f>
        <v>5842</v>
      </c>
      <c r="P39" s="47">
        <f t="shared" si="8"/>
        <v>3.2857142857142856</v>
      </c>
      <c r="Q39" s="9"/>
    </row>
    <row r="40" spans="1:17">
      <c r="A40" s="12"/>
      <c r="B40" s="25">
        <v>342.9</v>
      </c>
      <c r="C40" s="20" t="s">
        <v>131</v>
      </c>
      <c r="D40" s="46">
        <v>123082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0"/>
        <v>123082</v>
      </c>
      <c r="P40" s="47">
        <f t="shared" si="8"/>
        <v>69.224971878515191</v>
      </c>
      <c r="Q40" s="9"/>
    </row>
    <row r="41" spans="1:17">
      <c r="A41" s="12"/>
      <c r="B41" s="25">
        <v>343.3</v>
      </c>
      <c r="C41" s="20" t="s">
        <v>39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784027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784027</v>
      </c>
      <c r="P41" s="47">
        <f t="shared" si="8"/>
        <v>440.96006749156356</v>
      </c>
      <c r="Q41" s="9"/>
    </row>
    <row r="42" spans="1:17">
      <c r="A42" s="12"/>
      <c r="B42" s="25">
        <v>343.4</v>
      </c>
      <c r="C42" s="20" t="s">
        <v>40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230917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230917</v>
      </c>
      <c r="P42" s="47">
        <f t="shared" si="8"/>
        <v>129.87457817772778</v>
      </c>
      <c r="Q42" s="9"/>
    </row>
    <row r="43" spans="1:17">
      <c r="A43" s="12"/>
      <c r="B43" s="25">
        <v>343.5</v>
      </c>
      <c r="C43" s="20" t="s">
        <v>41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177450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177450</v>
      </c>
      <c r="P43" s="47">
        <f t="shared" si="8"/>
        <v>99.803149606299215</v>
      </c>
      <c r="Q43" s="9"/>
    </row>
    <row r="44" spans="1:17">
      <c r="A44" s="12"/>
      <c r="B44" s="25">
        <v>343.6</v>
      </c>
      <c r="C44" s="20" t="s">
        <v>42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9582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9582</v>
      </c>
      <c r="P44" s="47">
        <f t="shared" si="8"/>
        <v>5.3892013498312714</v>
      </c>
      <c r="Q44" s="9"/>
    </row>
    <row r="45" spans="1:17">
      <c r="A45" s="12"/>
      <c r="B45" s="25">
        <v>343.9</v>
      </c>
      <c r="C45" s="20" t="s">
        <v>43</v>
      </c>
      <c r="D45" s="46">
        <v>4940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4940</v>
      </c>
      <c r="P45" s="47">
        <f t="shared" si="8"/>
        <v>2.7784026996625424</v>
      </c>
      <c r="Q45" s="9"/>
    </row>
    <row r="46" spans="1:17">
      <c r="A46" s="12"/>
      <c r="B46" s="25">
        <v>344.9</v>
      </c>
      <c r="C46" s="20" t="s">
        <v>123</v>
      </c>
      <c r="D46" s="46">
        <v>6120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6120</v>
      </c>
      <c r="P46" s="47">
        <f t="shared" si="8"/>
        <v>3.4420697412823396</v>
      </c>
      <c r="Q46" s="9"/>
    </row>
    <row r="47" spans="1:17">
      <c r="A47" s="12"/>
      <c r="B47" s="25">
        <v>347.1</v>
      </c>
      <c r="C47" s="20" t="s">
        <v>44</v>
      </c>
      <c r="D47" s="46">
        <v>1976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1976</v>
      </c>
      <c r="P47" s="47">
        <f t="shared" si="8"/>
        <v>1.1113610798650169</v>
      </c>
      <c r="Q47" s="9"/>
    </row>
    <row r="48" spans="1:17">
      <c r="A48" s="12"/>
      <c r="B48" s="25">
        <v>347.4</v>
      </c>
      <c r="C48" s="20" t="s">
        <v>45</v>
      </c>
      <c r="D48" s="46">
        <v>175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175</v>
      </c>
      <c r="P48" s="47">
        <f t="shared" si="8"/>
        <v>9.8425196850393706E-2</v>
      </c>
      <c r="Q48" s="9"/>
    </row>
    <row r="49" spans="1:120" ht="15.75">
      <c r="A49" s="29" t="s">
        <v>37</v>
      </c>
      <c r="B49" s="30"/>
      <c r="C49" s="31"/>
      <c r="D49" s="32">
        <f t="shared" ref="D49:N49" si="11">SUM(D50:D53)</f>
        <v>19349</v>
      </c>
      <c r="E49" s="32">
        <f t="shared" si="11"/>
        <v>3091</v>
      </c>
      <c r="F49" s="32">
        <f t="shared" si="11"/>
        <v>0</v>
      </c>
      <c r="G49" s="32">
        <f t="shared" si="11"/>
        <v>0</v>
      </c>
      <c r="H49" s="32">
        <f t="shared" si="11"/>
        <v>0</v>
      </c>
      <c r="I49" s="32">
        <f t="shared" si="11"/>
        <v>0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 t="shared" si="11"/>
        <v>0</v>
      </c>
      <c r="O49" s="32">
        <f>SUM(D49:N49)</f>
        <v>22440</v>
      </c>
      <c r="P49" s="45">
        <f t="shared" si="8"/>
        <v>12.620922384701911</v>
      </c>
      <c r="Q49" s="10"/>
    </row>
    <row r="50" spans="1:120">
      <c r="A50" s="13"/>
      <c r="B50" s="39">
        <v>351.1</v>
      </c>
      <c r="C50" s="21" t="s">
        <v>83</v>
      </c>
      <c r="D50" s="46">
        <v>18565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>SUM(D50:N50)</f>
        <v>18565</v>
      </c>
      <c r="P50" s="47">
        <f t="shared" si="8"/>
        <v>10.441507311586053</v>
      </c>
      <c r="Q50" s="9"/>
    </row>
    <row r="51" spans="1:120">
      <c r="A51" s="13"/>
      <c r="B51" s="39">
        <v>352</v>
      </c>
      <c r="C51" s="21" t="s">
        <v>50</v>
      </c>
      <c r="D51" s="46">
        <v>633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ref="O51:O53" si="12">SUM(D51:N51)</f>
        <v>633</v>
      </c>
      <c r="P51" s="47">
        <f t="shared" si="8"/>
        <v>0.3560179977502812</v>
      </c>
      <c r="Q51" s="9"/>
    </row>
    <row r="52" spans="1:120">
      <c r="A52" s="13"/>
      <c r="B52" s="39">
        <v>356</v>
      </c>
      <c r="C52" s="21" t="s">
        <v>134</v>
      </c>
      <c r="D52" s="46">
        <v>0</v>
      </c>
      <c r="E52" s="46">
        <v>3091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2"/>
        <v>3091</v>
      </c>
      <c r="P52" s="47">
        <f t="shared" si="8"/>
        <v>1.7384701912260967</v>
      </c>
      <c r="Q52" s="9"/>
    </row>
    <row r="53" spans="1:120">
      <c r="A53" s="13"/>
      <c r="B53" s="39">
        <v>359</v>
      </c>
      <c r="C53" s="21" t="s">
        <v>52</v>
      </c>
      <c r="D53" s="46">
        <v>151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2"/>
        <v>151</v>
      </c>
      <c r="P53" s="47">
        <f t="shared" si="8"/>
        <v>8.4926884139482559E-2</v>
      </c>
      <c r="Q53" s="9"/>
    </row>
    <row r="54" spans="1:120" ht="15.75">
      <c r="A54" s="29" t="s">
        <v>3</v>
      </c>
      <c r="B54" s="30"/>
      <c r="C54" s="31"/>
      <c r="D54" s="32">
        <f t="shared" ref="D54:N54" si="13">SUM(D55:D60)</f>
        <v>18206</v>
      </c>
      <c r="E54" s="32">
        <f t="shared" si="13"/>
        <v>0</v>
      </c>
      <c r="F54" s="32">
        <f t="shared" si="13"/>
        <v>0</v>
      </c>
      <c r="G54" s="32">
        <f t="shared" si="13"/>
        <v>0</v>
      </c>
      <c r="H54" s="32">
        <f t="shared" si="13"/>
        <v>0</v>
      </c>
      <c r="I54" s="32">
        <f t="shared" si="13"/>
        <v>10543</v>
      </c>
      <c r="J54" s="32">
        <f t="shared" si="13"/>
        <v>0</v>
      </c>
      <c r="K54" s="32">
        <f t="shared" si="13"/>
        <v>-193120</v>
      </c>
      <c r="L54" s="32">
        <f t="shared" si="13"/>
        <v>0</v>
      </c>
      <c r="M54" s="32">
        <f t="shared" si="13"/>
        <v>0</v>
      </c>
      <c r="N54" s="32">
        <f t="shared" si="13"/>
        <v>0</v>
      </c>
      <c r="O54" s="32">
        <f>SUM(D54:N54)</f>
        <v>-164371</v>
      </c>
      <c r="P54" s="45">
        <f t="shared" si="8"/>
        <v>-92.447131608548929</v>
      </c>
      <c r="Q54" s="10"/>
    </row>
    <row r="55" spans="1:120">
      <c r="A55" s="12"/>
      <c r="B55" s="25">
        <v>361.1</v>
      </c>
      <c r="C55" s="20" t="s">
        <v>54</v>
      </c>
      <c r="D55" s="46">
        <v>492</v>
      </c>
      <c r="E55" s="46">
        <v>0</v>
      </c>
      <c r="F55" s="46">
        <v>0</v>
      </c>
      <c r="G55" s="46">
        <v>0</v>
      </c>
      <c r="H55" s="46">
        <v>0</v>
      </c>
      <c r="I55" s="46">
        <v>371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>SUM(D55:N55)</f>
        <v>863</v>
      </c>
      <c r="P55" s="47">
        <f t="shared" si="8"/>
        <v>0.48537682789651293</v>
      </c>
      <c r="Q55" s="9"/>
    </row>
    <row r="56" spans="1:120">
      <c r="A56" s="12"/>
      <c r="B56" s="25">
        <v>361.3</v>
      </c>
      <c r="C56" s="20" t="s">
        <v>55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-315551</v>
      </c>
      <c r="L56" s="46">
        <v>0</v>
      </c>
      <c r="M56" s="46">
        <v>0</v>
      </c>
      <c r="N56" s="46">
        <v>0</v>
      </c>
      <c r="O56" s="46">
        <f t="shared" ref="O56:O62" si="14">SUM(D56:N56)</f>
        <v>-315551</v>
      </c>
      <c r="P56" s="47">
        <f t="shared" si="8"/>
        <v>-177.47525309336334</v>
      </c>
      <c r="Q56" s="9"/>
    </row>
    <row r="57" spans="1:120">
      <c r="A57" s="12"/>
      <c r="B57" s="25">
        <v>366</v>
      </c>
      <c r="C57" s="20" t="s">
        <v>57</v>
      </c>
      <c r="D57" s="46">
        <v>8531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4"/>
        <v>8531</v>
      </c>
      <c r="P57" s="47">
        <f t="shared" si="8"/>
        <v>4.7980877390326206</v>
      </c>
      <c r="Q57" s="9"/>
    </row>
    <row r="58" spans="1:120">
      <c r="A58" s="12"/>
      <c r="B58" s="25">
        <v>368</v>
      </c>
      <c r="C58" s="20" t="s">
        <v>59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122431</v>
      </c>
      <c r="L58" s="46">
        <v>0</v>
      </c>
      <c r="M58" s="46">
        <v>0</v>
      </c>
      <c r="N58" s="46">
        <v>0</v>
      </c>
      <c r="O58" s="46">
        <f t="shared" si="14"/>
        <v>122431</v>
      </c>
      <c r="P58" s="47">
        <f t="shared" si="8"/>
        <v>68.858830146231725</v>
      </c>
      <c r="Q58" s="9"/>
    </row>
    <row r="59" spans="1:120">
      <c r="A59" s="12"/>
      <c r="B59" s="25">
        <v>369.3</v>
      </c>
      <c r="C59" s="20" t="s">
        <v>135</v>
      </c>
      <c r="D59" s="46">
        <v>3627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>SUM(D59:N59)</f>
        <v>3627</v>
      </c>
      <c r="P59" s="47">
        <f t="shared" si="8"/>
        <v>2.0399325084364452</v>
      </c>
      <c r="Q59" s="9"/>
    </row>
    <row r="60" spans="1:120">
      <c r="A60" s="12"/>
      <c r="B60" s="25">
        <v>369.9</v>
      </c>
      <c r="C60" s="20" t="s">
        <v>60</v>
      </c>
      <c r="D60" s="46">
        <v>5556</v>
      </c>
      <c r="E60" s="46">
        <v>0</v>
      </c>
      <c r="F60" s="46">
        <v>0</v>
      </c>
      <c r="G60" s="46">
        <v>0</v>
      </c>
      <c r="H60" s="46">
        <v>0</v>
      </c>
      <c r="I60" s="46">
        <v>10172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4"/>
        <v>15728</v>
      </c>
      <c r="P60" s="47">
        <f t="shared" si="8"/>
        <v>8.8458942632170974</v>
      </c>
      <c r="Q60" s="9"/>
    </row>
    <row r="61" spans="1:120" ht="15.75">
      <c r="A61" s="29" t="s">
        <v>77</v>
      </c>
      <c r="B61" s="30"/>
      <c r="C61" s="31"/>
      <c r="D61" s="32">
        <f t="shared" ref="D61:N61" si="15">SUM(D62:D62)</f>
        <v>0</v>
      </c>
      <c r="E61" s="32">
        <f t="shared" si="15"/>
        <v>0</v>
      </c>
      <c r="F61" s="32">
        <f t="shared" si="15"/>
        <v>0</v>
      </c>
      <c r="G61" s="32">
        <f t="shared" si="15"/>
        <v>0</v>
      </c>
      <c r="H61" s="32">
        <f t="shared" si="15"/>
        <v>0</v>
      </c>
      <c r="I61" s="32">
        <f t="shared" si="15"/>
        <v>12191</v>
      </c>
      <c r="J61" s="32">
        <f t="shared" si="15"/>
        <v>0</v>
      </c>
      <c r="K61" s="32">
        <f t="shared" si="15"/>
        <v>0</v>
      </c>
      <c r="L61" s="32">
        <f t="shared" si="15"/>
        <v>0</v>
      </c>
      <c r="M61" s="32">
        <f t="shared" si="15"/>
        <v>0</v>
      </c>
      <c r="N61" s="32">
        <f t="shared" si="15"/>
        <v>0</v>
      </c>
      <c r="O61" s="32">
        <f t="shared" si="14"/>
        <v>12191</v>
      </c>
      <c r="P61" s="45">
        <f t="shared" si="8"/>
        <v>6.8565804274465689</v>
      </c>
      <c r="Q61" s="9"/>
    </row>
    <row r="62" spans="1:120" ht="15.75" thickBot="1">
      <c r="A62" s="12"/>
      <c r="B62" s="25">
        <v>389.7</v>
      </c>
      <c r="C62" s="20" t="s">
        <v>159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12191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4"/>
        <v>12191</v>
      </c>
      <c r="P62" s="47">
        <f t="shared" si="8"/>
        <v>6.8565804274465689</v>
      </c>
      <c r="Q62" s="9"/>
    </row>
    <row r="63" spans="1:120" ht="16.5" thickBot="1">
      <c r="A63" s="14" t="s">
        <v>46</v>
      </c>
      <c r="B63" s="23"/>
      <c r="C63" s="22"/>
      <c r="D63" s="15">
        <f t="shared" ref="D63:N63" si="16">SUM(D5,D17,D28,D38,D49,D54,D61)</f>
        <v>2254104</v>
      </c>
      <c r="E63" s="15">
        <f t="shared" si="16"/>
        <v>560345</v>
      </c>
      <c r="F63" s="15">
        <f t="shared" si="16"/>
        <v>0</v>
      </c>
      <c r="G63" s="15">
        <f t="shared" si="16"/>
        <v>0</v>
      </c>
      <c r="H63" s="15">
        <f t="shared" si="16"/>
        <v>0</v>
      </c>
      <c r="I63" s="15">
        <f t="shared" si="16"/>
        <v>1306771</v>
      </c>
      <c r="J63" s="15">
        <f t="shared" si="16"/>
        <v>0</v>
      </c>
      <c r="K63" s="15">
        <f t="shared" si="16"/>
        <v>-176321</v>
      </c>
      <c r="L63" s="15">
        <f t="shared" si="16"/>
        <v>0</v>
      </c>
      <c r="M63" s="15">
        <f t="shared" si="16"/>
        <v>0</v>
      </c>
      <c r="N63" s="15">
        <f t="shared" si="16"/>
        <v>0</v>
      </c>
      <c r="O63" s="15">
        <f>SUM(D63:N63)</f>
        <v>3944899</v>
      </c>
      <c r="P63" s="38">
        <f t="shared" si="8"/>
        <v>2218.7283464566931</v>
      </c>
      <c r="Q63" s="6"/>
      <c r="R63" s="2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</row>
    <row r="64" spans="1:120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9"/>
    </row>
    <row r="65" spans="1:16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42"/>
      <c r="M65" s="118" t="s">
        <v>160</v>
      </c>
      <c r="N65" s="118"/>
      <c r="O65" s="118"/>
      <c r="P65" s="43">
        <v>1778</v>
      </c>
    </row>
    <row r="66" spans="1:16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7"/>
    </row>
    <row r="67" spans="1:16" ht="15.75" customHeight="1" thickBot="1">
      <c r="A67" s="120" t="s">
        <v>80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100"/>
    </row>
  </sheetData>
  <mergeCells count="10">
    <mergeCell ref="M65:O65"/>
    <mergeCell ref="A66:P66"/>
    <mergeCell ref="A67:P6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6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141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29"/>
      <c r="M3" s="130"/>
      <c r="N3" s="36"/>
      <c r="O3" s="37"/>
      <c r="P3" s="131" t="s">
        <v>142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143</v>
      </c>
      <c r="N4" s="35" t="s">
        <v>9</v>
      </c>
      <c r="O4" s="35" t="s">
        <v>144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145</v>
      </c>
      <c r="B5" s="26"/>
      <c r="C5" s="26"/>
      <c r="D5" s="27">
        <f t="shared" ref="D5:N5" si="0">SUM(D6:D15)</f>
        <v>1030629</v>
      </c>
      <c r="E5" s="27">
        <f t="shared" si="0"/>
        <v>218272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48682</v>
      </c>
      <c r="J5" s="27">
        <f t="shared" si="0"/>
        <v>0</v>
      </c>
      <c r="K5" s="27">
        <f t="shared" si="0"/>
        <v>20439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1318022</v>
      </c>
      <c r="P5" s="33">
        <f t="shared" ref="P5:P36" si="1">(O5/P$62)</f>
        <v>784.53690476190479</v>
      </c>
      <c r="Q5" s="6"/>
    </row>
    <row r="6" spans="1:134">
      <c r="A6" s="12"/>
      <c r="B6" s="25">
        <v>311</v>
      </c>
      <c r="C6" s="20" t="s">
        <v>2</v>
      </c>
      <c r="D6" s="46">
        <v>845527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845527</v>
      </c>
      <c r="P6" s="47">
        <f t="shared" si="1"/>
        <v>503.28988095238094</v>
      </c>
      <c r="Q6" s="9"/>
    </row>
    <row r="7" spans="1:134">
      <c r="A7" s="12"/>
      <c r="B7" s="25">
        <v>312.3</v>
      </c>
      <c r="C7" s="20" t="s">
        <v>126</v>
      </c>
      <c r="D7" s="46">
        <v>0</v>
      </c>
      <c r="E7" s="46">
        <v>9538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9538</v>
      </c>
      <c r="P7" s="47">
        <f t="shared" si="1"/>
        <v>5.6773809523809522</v>
      </c>
      <c r="Q7" s="9"/>
    </row>
    <row r="8" spans="1:134">
      <c r="A8" s="12"/>
      <c r="B8" s="25">
        <v>312.41000000000003</v>
      </c>
      <c r="C8" s="20" t="s">
        <v>146</v>
      </c>
      <c r="D8" s="46">
        <v>0</v>
      </c>
      <c r="E8" s="46">
        <v>40703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40703</v>
      </c>
      <c r="P8" s="47">
        <f t="shared" si="1"/>
        <v>24.227976190476191</v>
      </c>
      <c r="Q8" s="9"/>
    </row>
    <row r="9" spans="1:134">
      <c r="A9" s="12"/>
      <c r="B9" s="25">
        <v>312.52</v>
      </c>
      <c r="C9" s="20" t="s">
        <v>89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20439</v>
      </c>
      <c r="L9" s="46">
        <v>0</v>
      </c>
      <c r="M9" s="46">
        <v>0</v>
      </c>
      <c r="N9" s="46">
        <v>0</v>
      </c>
      <c r="O9" s="46">
        <f t="shared" si="2"/>
        <v>20439</v>
      </c>
      <c r="P9" s="47">
        <f t="shared" si="1"/>
        <v>12.166071428571428</v>
      </c>
      <c r="Q9" s="9"/>
    </row>
    <row r="10" spans="1:134">
      <c r="A10" s="12"/>
      <c r="B10" s="25">
        <v>312.63</v>
      </c>
      <c r="C10" s="20" t="s">
        <v>147</v>
      </c>
      <c r="D10" s="46">
        <v>0</v>
      </c>
      <c r="E10" s="46">
        <v>168031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168031</v>
      </c>
      <c r="P10" s="47">
        <f t="shared" si="1"/>
        <v>100.01845238095238</v>
      </c>
      <c r="Q10" s="9"/>
    </row>
    <row r="11" spans="1:134">
      <c r="A11" s="12"/>
      <c r="B11" s="25">
        <v>314.10000000000002</v>
      </c>
      <c r="C11" s="20" t="s">
        <v>12</v>
      </c>
      <c r="D11" s="46">
        <v>132428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132428</v>
      </c>
      <c r="P11" s="47">
        <f t="shared" si="1"/>
        <v>78.826190476190476</v>
      </c>
      <c r="Q11" s="9"/>
    </row>
    <row r="12" spans="1:134">
      <c r="A12" s="12"/>
      <c r="B12" s="25">
        <v>314.3</v>
      </c>
      <c r="C12" s="20" t="s">
        <v>13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48682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48682</v>
      </c>
      <c r="P12" s="47">
        <f t="shared" si="1"/>
        <v>28.977380952380951</v>
      </c>
      <c r="Q12" s="9"/>
    </row>
    <row r="13" spans="1:134">
      <c r="A13" s="12"/>
      <c r="B13" s="25">
        <v>314.8</v>
      </c>
      <c r="C13" s="20" t="s">
        <v>72</v>
      </c>
      <c r="D13" s="46">
        <v>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9</v>
      </c>
      <c r="P13" s="47">
        <f t="shared" si="1"/>
        <v>5.3571428571428572E-3</v>
      </c>
      <c r="Q13" s="9"/>
    </row>
    <row r="14" spans="1:134">
      <c r="A14" s="12"/>
      <c r="B14" s="25">
        <v>315.10000000000002</v>
      </c>
      <c r="C14" s="20" t="s">
        <v>148</v>
      </c>
      <c r="D14" s="46">
        <v>49427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49427</v>
      </c>
      <c r="P14" s="47">
        <f t="shared" si="1"/>
        <v>29.420833333333334</v>
      </c>
      <c r="Q14" s="9"/>
    </row>
    <row r="15" spans="1:134">
      <c r="A15" s="12"/>
      <c r="B15" s="25">
        <v>316</v>
      </c>
      <c r="C15" s="20" t="s">
        <v>113</v>
      </c>
      <c r="D15" s="46">
        <v>3238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3238</v>
      </c>
      <c r="P15" s="47">
        <f t="shared" si="1"/>
        <v>1.9273809523809524</v>
      </c>
      <c r="Q15" s="9"/>
    </row>
    <row r="16" spans="1:134" ht="15.75">
      <c r="A16" s="29" t="s">
        <v>15</v>
      </c>
      <c r="B16" s="30"/>
      <c r="C16" s="31"/>
      <c r="D16" s="32">
        <f t="shared" ref="D16:N16" si="3">SUM(D17:D24)</f>
        <v>178304</v>
      </c>
      <c r="E16" s="32">
        <f t="shared" si="3"/>
        <v>842890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4">
        <f>SUM(D16:N16)</f>
        <v>1021194</v>
      </c>
      <c r="P16" s="45">
        <f t="shared" si="1"/>
        <v>607.8535714285714</v>
      </c>
      <c r="Q16" s="10"/>
    </row>
    <row r="17" spans="1:17">
      <c r="A17" s="12"/>
      <c r="B17" s="25">
        <v>322</v>
      </c>
      <c r="C17" s="20" t="s">
        <v>149</v>
      </c>
      <c r="D17" s="46">
        <v>0</v>
      </c>
      <c r="E17" s="46">
        <v>429408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429408</v>
      </c>
      <c r="P17" s="47">
        <f t="shared" si="1"/>
        <v>255.6</v>
      </c>
      <c r="Q17" s="9"/>
    </row>
    <row r="18" spans="1:17">
      <c r="A18" s="12"/>
      <c r="B18" s="25">
        <v>323.10000000000002</v>
      </c>
      <c r="C18" s="20" t="s">
        <v>16</v>
      </c>
      <c r="D18" s="46">
        <v>101386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4" si="4">SUM(D18:N18)</f>
        <v>101386</v>
      </c>
      <c r="P18" s="47">
        <f t="shared" si="1"/>
        <v>60.348809523809521</v>
      </c>
      <c r="Q18" s="9"/>
    </row>
    <row r="19" spans="1:17">
      <c r="A19" s="12"/>
      <c r="B19" s="25">
        <v>323.2</v>
      </c>
      <c r="C19" s="20" t="s">
        <v>17</v>
      </c>
      <c r="D19" s="46">
        <v>67962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67962</v>
      </c>
      <c r="P19" s="47">
        <f t="shared" si="1"/>
        <v>40.453571428571429</v>
      </c>
      <c r="Q19" s="9"/>
    </row>
    <row r="20" spans="1:17">
      <c r="A20" s="12"/>
      <c r="B20" s="25">
        <v>323.39999999999998</v>
      </c>
      <c r="C20" s="20" t="s">
        <v>18</v>
      </c>
      <c r="D20" s="46">
        <v>5036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5036</v>
      </c>
      <c r="P20" s="47">
        <f t="shared" si="1"/>
        <v>2.9976190476190476</v>
      </c>
      <c r="Q20" s="9"/>
    </row>
    <row r="21" spans="1:17">
      <c r="A21" s="12"/>
      <c r="B21" s="25">
        <v>324.11</v>
      </c>
      <c r="C21" s="20" t="s">
        <v>127</v>
      </c>
      <c r="D21" s="46">
        <v>0</v>
      </c>
      <c r="E21" s="46">
        <v>105080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105080</v>
      </c>
      <c r="P21" s="47">
        <f t="shared" si="1"/>
        <v>62.547619047619051</v>
      </c>
      <c r="Q21" s="9"/>
    </row>
    <row r="22" spans="1:17">
      <c r="A22" s="12"/>
      <c r="B22" s="25">
        <v>324.20999999999998</v>
      </c>
      <c r="C22" s="20" t="s">
        <v>128</v>
      </c>
      <c r="D22" s="46">
        <v>0</v>
      </c>
      <c r="E22" s="46">
        <v>211124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211124</v>
      </c>
      <c r="P22" s="47">
        <f t="shared" si="1"/>
        <v>125.66904761904762</v>
      </c>
      <c r="Q22" s="9"/>
    </row>
    <row r="23" spans="1:17">
      <c r="A23" s="12"/>
      <c r="B23" s="25">
        <v>324.61</v>
      </c>
      <c r="C23" s="20" t="s">
        <v>129</v>
      </c>
      <c r="D23" s="46">
        <v>0</v>
      </c>
      <c r="E23" s="46">
        <v>97278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97278</v>
      </c>
      <c r="P23" s="47">
        <f t="shared" si="1"/>
        <v>57.903571428571432</v>
      </c>
      <c r="Q23" s="9"/>
    </row>
    <row r="24" spans="1:17">
      <c r="A24" s="12"/>
      <c r="B24" s="25">
        <v>329.1</v>
      </c>
      <c r="C24" s="20" t="s">
        <v>150</v>
      </c>
      <c r="D24" s="46">
        <v>3920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3920</v>
      </c>
      <c r="P24" s="47">
        <f t="shared" si="1"/>
        <v>2.3333333333333335</v>
      </c>
      <c r="Q24" s="9"/>
    </row>
    <row r="25" spans="1:17" ht="15.75">
      <c r="A25" s="29" t="s">
        <v>151</v>
      </c>
      <c r="B25" s="30"/>
      <c r="C25" s="31"/>
      <c r="D25" s="32">
        <f t="shared" ref="D25:N25" si="5">SUM(D26:D33)</f>
        <v>512850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377747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5"/>
        <v>0</v>
      </c>
      <c r="O25" s="44">
        <f>SUM(D25:N25)</f>
        <v>890597</v>
      </c>
      <c r="P25" s="45">
        <f t="shared" si="1"/>
        <v>530.1172619047619</v>
      </c>
      <c r="Q25" s="10"/>
    </row>
    <row r="26" spans="1:17">
      <c r="A26" s="12"/>
      <c r="B26" s="25">
        <v>331.2</v>
      </c>
      <c r="C26" s="20" t="s">
        <v>20</v>
      </c>
      <c r="D26" s="46">
        <v>32798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32798</v>
      </c>
      <c r="P26" s="47">
        <f t="shared" si="1"/>
        <v>19.522619047619049</v>
      </c>
      <c r="Q26" s="9"/>
    </row>
    <row r="27" spans="1:17">
      <c r="A27" s="12"/>
      <c r="B27" s="25">
        <v>331.7</v>
      </c>
      <c r="C27" s="20" t="s">
        <v>121</v>
      </c>
      <c r="D27" s="46">
        <v>14400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2" si="6">SUM(D27:N27)</f>
        <v>14400</v>
      </c>
      <c r="P27" s="47">
        <f t="shared" si="1"/>
        <v>8.5714285714285712</v>
      </c>
      <c r="Q27" s="9"/>
    </row>
    <row r="28" spans="1:17">
      <c r="A28" s="12"/>
      <c r="B28" s="25">
        <v>332</v>
      </c>
      <c r="C28" s="20" t="s">
        <v>139</v>
      </c>
      <c r="D28" s="46">
        <v>212541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212541</v>
      </c>
      <c r="P28" s="47">
        <f t="shared" si="1"/>
        <v>126.5125</v>
      </c>
      <c r="Q28" s="9"/>
    </row>
    <row r="29" spans="1:17">
      <c r="A29" s="12"/>
      <c r="B29" s="25">
        <v>334.35</v>
      </c>
      <c r="C29" s="20" t="s">
        <v>152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377747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377747</v>
      </c>
      <c r="P29" s="47">
        <f t="shared" si="1"/>
        <v>224.84940476190476</v>
      </c>
      <c r="Q29" s="9"/>
    </row>
    <row r="30" spans="1:17">
      <c r="A30" s="12"/>
      <c r="B30" s="25">
        <v>335.125</v>
      </c>
      <c r="C30" s="20" t="s">
        <v>153</v>
      </c>
      <c r="D30" s="46">
        <v>52906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52906</v>
      </c>
      <c r="P30" s="47">
        <f t="shared" si="1"/>
        <v>31.491666666666667</v>
      </c>
      <c r="Q30" s="9"/>
    </row>
    <row r="31" spans="1:17">
      <c r="A31" s="12"/>
      <c r="B31" s="25">
        <v>335.15</v>
      </c>
      <c r="C31" s="20" t="s">
        <v>92</v>
      </c>
      <c r="D31" s="46">
        <v>1419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1419</v>
      </c>
      <c r="P31" s="47">
        <f t="shared" si="1"/>
        <v>0.84464285714285714</v>
      </c>
      <c r="Q31" s="9"/>
    </row>
    <row r="32" spans="1:17">
      <c r="A32" s="12"/>
      <c r="B32" s="25">
        <v>335.18</v>
      </c>
      <c r="C32" s="20" t="s">
        <v>154</v>
      </c>
      <c r="D32" s="46">
        <v>110671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110671</v>
      </c>
      <c r="P32" s="47">
        <f t="shared" si="1"/>
        <v>65.875595238095244</v>
      </c>
      <c r="Q32" s="9"/>
    </row>
    <row r="33" spans="1:17">
      <c r="A33" s="12"/>
      <c r="B33" s="25">
        <v>337.7</v>
      </c>
      <c r="C33" s="20" t="s">
        <v>29</v>
      </c>
      <c r="D33" s="46">
        <v>88115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88115</v>
      </c>
      <c r="P33" s="47">
        <f t="shared" si="1"/>
        <v>52.449404761904759</v>
      </c>
      <c r="Q33" s="9"/>
    </row>
    <row r="34" spans="1:17" ht="15.75">
      <c r="A34" s="29" t="s">
        <v>36</v>
      </c>
      <c r="B34" s="30"/>
      <c r="C34" s="31"/>
      <c r="D34" s="32">
        <f t="shared" ref="D34:N34" si="7">SUM(D35:D45)</f>
        <v>168568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1035812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7"/>
        <v>0</v>
      </c>
      <c r="O34" s="32">
        <f>SUM(D34:N34)</f>
        <v>1204380</v>
      </c>
      <c r="P34" s="45">
        <f t="shared" si="1"/>
        <v>716.89285714285711</v>
      </c>
      <c r="Q34" s="10"/>
    </row>
    <row r="35" spans="1:17">
      <c r="A35" s="12"/>
      <c r="B35" s="25">
        <v>341.9</v>
      </c>
      <c r="C35" s="20" t="s">
        <v>94</v>
      </c>
      <c r="D35" s="46">
        <v>6029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:O45" si="8">SUM(D35:N35)</f>
        <v>6029</v>
      </c>
      <c r="P35" s="47">
        <f t="shared" si="1"/>
        <v>3.5886904761904761</v>
      </c>
      <c r="Q35" s="9"/>
    </row>
    <row r="36" spans="1:17">
      <c r="A36" s="12"/>
      <c r="B36" s="25">
        <v>342.9</v>
      </c>
      <c r="C36" s="20" t="s">
        <v>131</v>
      </c>
      <c r="D36" s="46">
        <v>77202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77202</v>
      </c>
      <c r="P36" s="47">
        <f t="shared" si="1"/>
        <v>45.953571428571429</v>
      </c>
      <c r="Q36" s="9"/>
    </row>
    <row r="37" spans="1:17">
      <c r="A37" s="12"/>
      <c r="B37" s="25">
        <v>343.3</v>
      </c>
      <c r="C37" s="20" t="s">
        <v>39</v>
      </c>
      <c r="D37" s="46">
        <v>72318</v>
      </c>
      <c r="E37" s="46">
        <v>0</v>
      </c>
      <c r="F37" s="46">
        <v>0</v>
      </c>
      <c r="G37" s="46">
        <v>0</v>
      </c>
      <c r="H37" s="46">
        <v>0</v>
      </c>
      <c r="I37" s="46">
        <v>664608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736926</v>
      </c>
      <c r="P37" s="47">
        <f t="shared" ref="P37:P60" si="9">(O37/P$62)</f>
        <v>438.64642857142854</v>
      </c>
      <c r="Q37" s="9"/>
    </row>
    <row r="38" spans="1:17">
      <c r="A38" s="12"/>
      <c r="B38" s="25">
        <v>343.4</v>
      </c>
      <c r="C38" s="20" t="s">
        <v>40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210125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210125</v>
      </c>
      <c r="P38" s="47">
        <f t="shared" si="9"/>
        <v>125.07440476190476</v>
      </c>
      <c r="Q38" s="9"/>
    </row>
    <row r="39" spans="1:17">
      <c r="A39" s="12"/>
      <c r="B39" s="25">
        <v>343.5</v>
      </c>
      <c r="C39" s="20" t="s">
        <v>41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153910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153910</v>
      </c>
      <c r="P39" s="47">
        <f t="shared" si="9"/>
        <v>91.613095238095241</v>
      </c>
      <c r="Q39" s="9"/>
    </row>
    <row r="40" spans="1:17">
      <c r="A40" s="12"/>
      <c r="B40" s="25">
        <v>343.6</v>
      </c>
      <c r="C40" s="20" t="s">
        <v>42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7169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7169</v>
      </c>
      <c r="P40" s="47">
        <f t="shared" si="9"/>
        <v>4.2672619047619049</v>
      </c>
      <c r="Q40" s="9"/>
    </row>
    <row r="41" spans="1:17">
      <c r="A41" s="12"/>
      <c r="B41" s="25">
        <v>343.9</v>
      </c>
      <c r="C41" s="20" t="s">
        <v>43</v>
      </c>
      <c r="D41" s="46">
        <v>35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35</v>
      </c>
      <c r="P41" s="47">
        <f t="shared" si="9"/>
        <v>2.0833333333333332E-2</v>
      </c>
      <c r="Q41" s="9"/>
    </row>
    <row r="42" spans="1:17">
      <c r="A42" s="12"/>
      <c r="B42" s="25">
        <v>344.9</v>
      </c>
      <c r="C42" s="20" t="s">
        <v>123</v>
      </c>
      <c r="D42" s="46">
        <v>5942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5942</v>
      </c>
      <c r="P42" s="47">
        <f t="shared" si="9"/>
        <v>3.5369047619047618</v>
      </c>
      <c r="Q42" s="9"/>
    </row>
    <row r="43" spans="1:17">
      <c r="A43" s="12"/>
      <c r="B43" s="25">
        <v>347.1</v>
      </c>
      <c r="C43" s="20" t="s">
        <v>44</v>
      </c>
      <c r="D43" s="46">
        <v>1767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1767</v>
      </c>
      <c r="P43" s="47">
        <f t="shared" si="9"/>
        <v>1.0517857142857143</v>
      </c>
      <c r="Q43" s="9"/>
    </row>
    <row r="44" spans="1:17">
      <c r="A44" s="12"/>
      <c r="B44" s="25">
        <v>347.2</v>
      </c>
      <c r="C44" s="20" t="s">
        <v>132</v>
      </c>
      <c r="D44" s="46">
        <v>5250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5250</v>
      </c>
      <c r="P44" s="47">
        <f t="shared" si="9"/>
        <v>3.125</v>
      </c>
      <c r="Q44" s="9"/>
    </row>
    <row r="45" spans="1:17">
      <c r="A45" s="12"/>
      <c r="B45" s="25">
        <v>347.4</v>
      </c>
      <c r="C45" s="20" t="s">
        <v>45</v>
      </c>
      <c r="D45" s="46">
        <v>25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25</v>
      </c>
      <c r="P45" s="47">
        <f t="shared" si="9"/>
        <v>1.488095238095238E-2</v>
      </c>
      <c r="Q45" s="9"/>
    </row>
    <row r="46" spans="1:17" ht="15.75">
      <c r="A46" s="29" t="s">
        <v>37</v>
      </c>
      <c r="B46" s="30"/>
      <c r="C46" s="31"/>
      <c r="D46" s="32">
        <f t="shared" ref="D46:N46" si="10">SUM(D47:D51)</f>
        <v>8668</v>
      </c>
      <c r="E46" s="32">
        <f t="shared" si="10"/>
        <v>3319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1320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si="10"/>
        <v>0</v>
      </c>
      <c r="O46" s="32">
        <f t="shared" ref="O46:O53" si="11">SUM(D46:N46)</f>
        <v>13307</v>
      </c>
      <c r="P46" s="45">
        <f t="shared" si="9"/>
        <v>7.9208333333333334</v>
      </c>
      <c r="Q46" s="10"/>
    </row>
    <row r="47" spans="1:17">
      <c r="A47" s="13"/>
      <c r="B47" s="39">
        <v>351.1</v>
      </c>
      <c r="C47" s="21" t="s">
        <v>83</v>
      </c>
      <c r="D47" s="46">
        <v>8054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1"/>
        <v>8054</v>
      </c>
      <c r="P47" s="47">
        <f t="shared" si="9"/>
        <v>4.7940476190476193</v>
      </c>
      <c r="Q47" s="9"/>
    </row>
    <row r="48" spans="1:17">
      <c r="A48" s="13"/>
      <c r="B48" s="39">
        <v>352</v>
      </c>
      <c r="C48" s="21" t="s">
        <v>50</v>
      </c>
      <c r="D48" s="46">
        <v>497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1"/>
        <v>497</v>
      </c>
      <c r="P48" s="47">
        <f t="shared" si="9"/>
        <v>0.29583333333333334</v>
      </c>
      <c r="Q48" s="9"/>
    </row>
    <row r="49" spans="1:120">
      <c r="A49" s="13"/>
      <c r="B49" s="39">
        <v>353</v>
      </c>
      <c r="C49" s="21" t="s">
        <v>133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1320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1"/>
        <v>1320</v>
      </c>
      <c r="P49" s="47">
        <f t="shared" si="9"/>
        <v>0.7857142857142857</v>
      </c>
      <c r="Q49" s="9"/>
    </row>
    <row r="50" spans="1:120">
      <c r="A50" s="13"/>
      <c r="B50" s="39">
        <v>356</v>
      </c>
      <c r="C50" s="21" t="s">
        <v>134</v>
      </c>
      <c r="D50" s="46">
        <v>0</v>
      </c>
      <c r="E50" s="46">
        <v>3319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1"/>
        <v>3319</v>
      </c>
      <c r="P50" s="47">
        <f t="shared" si="9"/>
        <v>1.9755952380952382</v>
      </c>
      <c r="Q50" s="9"/>
    </row>
    <row r="51" spans="1:120">
      <c r="A51" s="13"/>
      <c r="B51" s="39">
        <v>359</v>
      </c>
      <c r="C51" s="21" t="s">
        <v>52</v>
      </c>
      <c r="D51" s="46">
        <v>117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1"/>
        <v>117</v>
      </c>
      <c r="P51" s="47">
        <f t="shared" si="9"/>
        <v>6.9642857142857145E-2</v>
      </c>
      <c r="Q51" s="9"/>
    </row>
    <row r="52" spans="1:120" ht="15.75">
      <c r="A52" s="29" t="s">
        <v>3</v>
      </c>
      <c r="B52" s="30"/>
      <c r="C52" s="31"/>
      <c r="D52" s="32">
        <f t="shared" ref="D52:N52" si="12">SUM(D53:D59)</f>
        <v>53298</v>
      </c>
      <c r="E52" s="32">
        <f t="shared" si="12"/>
        <v>0</v>
      </c>
      <c r="F52" s="32">
        <f t="shared" si="12"/>
        <v>0</v>
      </c>
      <c r="G52" s="32">
        <f t="shared" si="12"/>
        <v>0</v>
      </c>
      <c r="H52" s="32">
        <f t="shared" si="12"/>
        <v>0</v>
      </c>
      <c r="I52" s="32">
        <f t="shared" si="12"/>
        <v>5591</v>
      </c>
      <c r="J52" s="32">
        <f t="shared" si="12"/>
        <v>0</v>
      </c>
      <c r="K52" s="32">
        <f t="shared" si="12"/>
        <v>486777</v>
      </c>
      <c r="L52" s="32">
        <f t="shared" si="12"/>
        <v>0</v>
      </c>
      <c r="M52" s="32">
        <f t="shared" si="12"/>
        <v>0</v>
      </c>
      <c r="N52" s="32">
        <f t="shared" si="12"/>
        <v>0</v>
      </c>
      <c r="O52" s="32">
        <f t="shared" si="11"/>
        <v>545666</v>
      </c>
      <c r="P52" s="45">
        <f t="shared" si="9"/>
        <v>324.80119047619047</v>
      </c>
      <c r="Q52" s="10"/>
    </row>
    <row r="53" spans="1:120">
      <c r="A53" s="12"/>
      <c r="B53" s="25">
        <v>361.1</v>
      </c>
      <c r="C53" s="20" t="s">
        <v>54</v>
      </c>
      <c r="D53" s="46">
        <v>419</v>
      </c>
      <c r="E53" s="46">
        <v>0</v>
      </c>
      <c r="F53" s="46">
        <v>0</v>
      </c>
      <c r="G53" s="46">
        <v>0</v>
      </c>
      <c r="H53" s="46">
        <v>0</v>
      </c>
      <c r="I53" s="46">
        <v>486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1"/>
        <v>905</v>
      </c>
      <c r="P53" s="47">
        <f t="shared" si="9"/>
        <v>0.53869047619047616</v>
      </c>
      <c r="Q53" s="9"/>
    </row>
    <row r="54" spans="1:120">
      <c r="A54" s="12"/>
      <c r="B54" s="25">
        <v>361.3</v>
      </c>
      <c r="C54" s="20" t="s">
        <v>55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373406</v>
      </c>
      <c r="L54" s="46">
        <v>0</v>
      </c>
      <c r="M54" s="46">
        <v>0</v>
      </c>
      <c r="N54" s="46">
        <v>0</v>
      </c>
      <c r="O54" s="46">
        <f t="shared" ref="O54:O59" si="13">SUM(D54:N54)</f>
        <v>373406</v>
      </c>
      <c r="P54" s="47">
        <f t="shared" si="9"/>
        <v>222.26547619047619</v>
      </c>
      <c r="Q54" s="9"/>
    </row>
    <row r="55" spans="1:120">
      <c r="A55" s="12"/>
      <c r="B55" s="25">
        <v>364</v>
      </c>
      <c r="C55" s="20" t="s">
        <v>95</v>
      </c>
      <c r="D55" s="46">
        <v>37548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3"/>
        <v>37548</v>
      </c>
      <c r="P55" s="47">
        <f t="shared" si="9"/>
        <v>22.35</v>
      </c>
      <c r="Q55" s="9"/>
    </row>
    <row r="56" spans="1:120">
      <c r="A56" s="12"/>
      <c r="B56" s="25">
        <v>366</v>
      </c>
      <c r="C56" s="20" t="s">
        <v>57</v>
      </c>
      <c r="D56" s="46">
        <v>8181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3"/>
        <v>8181</v>
      </c>
      <c r="P56" s="47">
        <f t="shared" si="9"/>
        <v>4.8696428571428569</v>
      </c>
      <c r="Q56" s="9"/>
    </row>
    <row r="57" spans="1:120">
      <c r="A57" s="12"/>
      <c r="B57" s="25">
        <v>368</v>
      </c>
      <c r="C57" s="20" t="s">
        <v>59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113371</v>
      </c>
      <c r="L57" s="46">
        <v>0</v>
      </c>
      <c r="M57" s="46">
        <v>0</v>
      </c>
      <c r="N57" s="46">
        <v>0</v>
      </c>
      <c r="O57" s="46">
        <f t="shared" si="13"/>
        <v>113371</v>
      </c>
      <c r="P57" s="47">
        <f t="shared" si="9"/>
        <v>67.482738095238091</v>
      </c>
      <c r="Q57" s="9"/>
    </row>
    <row r="58" spans="1:120">
      <c r="A58" s="12"/>
      <c r="B58" s="25">
        <v>369.3</v>
      </c>
      <c r="C58" s="20" t="s">
        <v>135</v>
      </c>
      <c r="D58" s="46">
        <v>2563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3"/>
        <v>2563</v>
      </c>
      <c r="P58" s="47">
        <f t="shared" si="9"/>
        <v>1.525595238095238</v>
      </c>
      <c r="Q58" s="9"/>
    </row>
    <row r="59" spans="1:120" ht="15.75" thickBot="1">
      <c r="A59" s="12"/>
      <c r="B59" s="25">
        <v>369.9</v>
      </c>
      <c r="C59" s="20" t="s">
        <v>60</v>
      </c>
      <c r="D59" s="46">
        <v>4587</v>
      </c>
      <c r="E59" s="46">
        <v>0</v>
      </c>
      <c r="F59" s="46">
        <v>0</v>
      </c>
      <c r="G59" s="46">
        <v>0</v>
      </c>
      <c r="H59" s="46">
        <v>0</v>
      </c>
      <c r="I59" s="46">
        <v>5105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3"/>
        <v>9692</v>
      </c>
      <c r="P59" s="47">
        <f t="shared" si="9"/>
        <v>5.769047619047619</v>
      </c>
      <c r="Q59" s="9"/>
    </row>
    <row r="60" spans="1:120" ht="16.5" thickBot="1">
      <c r="A60" s="14" t="s">
        <v>46</v>
      </c>
      <c r="B60" s="23"/>
      <c r="C60" s="22"/>
      <c r="D60" s="15">
        <f>SUM(D5,D16,D25,D34,D46,D52)</f>
        <v>1952317</v>
      </c>
      <c r="E60" s="15">
        <f t="shared" ref="E60:N60" si="14">SUM(E5,E16,E25,E34,E46,E52)</f>
        <v>1064481</v>
      </c>
      <c r="F60" s="15">
        <f t="shared" si="14"/>
        <v>0</v>
      </c>
      <c r="G60" s="15">
        <f t="shared" si="14"/>
        <v>0</v>
      </c>
      <c r="H60" s="15">
        <f t="shared" si="14"/>
        <v>0</v>
      </c>
      <c r="I60" s="15">
        <f t="shared" si="14"/>
        <v>1469152</v>
      </c>
      <c r="J60" s="15">
        <f t="shared" si="14"/>
        <v>0</v>
      </c>
      <c r="K60" s="15">
        <f t="shared" si="14"/>
        <v>507216</v>
      </c>
      <c r="L60" s="15">
        <f t="shared" si="14"/>
        <v>0</v>
      </c>
      <c r="M60" s="15">
        <f t="shared" si="14"/>
        <v>0</v>
      </c>
      <c r="N60" s="15">
        <f t="shared" si="14"/>
        <v>0</v>
      </c>
      <c r="O60" s="15">
        <f>SUM(D60:N60)</f>
        <v>4993166</v>
      </c>
      <c r="P60" s="38">
        <f t="shared" si="9"/>
        <v>2972.1226190476191</v>
      </c>
      <c r="Q60" s="6"/>
      <c r="R60" s="2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</row>
    <row r="61" spans="1:120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9"/>
    </row>
    <row r="62" spans="1:120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42"/>
      <c r="M62" s="118" t="s">
        <v>155</v>
      </c>
      <c r="N62" s="118"/>
      <c r="O62" s="118"/>
      <c r="P62" s="43">
        <v>1680</v>
      </c>
    </row>
    <row r="63" spans="1:120">
      <c r="A63" s="119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7"/>
    </row>
    <row r="64" spans="1:120" ht="15.75" customHeight="1" thickBot="1">
      <c r="A64" s="120" t="s">
        <v>80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100"/>
    </row>
  </sheetData>
  <mergeCells count="10">
    <mergeCell ref="M62:O62"/>
    <mergeCell ref="A63:P63"/>
    <mergeCell ref="A64:P6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1255793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51278</v>
      </c>
      <c r="J5" s="27">
        <f t="shared" si="0"/>
        <v>0</v>
      </c>
      <c r="K5" s="27">
        <f t="shared" si="0"/>
        <v>14153</v>
      </c>
      <c r="L5" s="27">
        <f t="shared" si="0"/>
        <v>0</v>
      </c>
      <c r="M5" s="27">
        <f t="shared" si="0"/>
        <v>0</v>
      </c>
      <c r="N5" s="28">
        <f>SUM(D5:M5)</f>
        <v>1321224</v>
      </c>
      <c r="O5" s="33">
        <f t="shared" ref="O5:O36" si="1">(N5/O$63)</f>
        <v>776.27732079905991</v>
      </c>
      <c r="P5" s="6"/>
    </row>
    <row r="6" spans="1:133">
      <c r="A6" s="12"/>
      <c r="B6" s="25">
        <v>311</v>
      </c>
      <c r="C6" s="20" t="s">
        <v>2</v>
      </c>
      <c r="D6" s="46">
        <v>887874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887874</v>
      </c>
      <c r="O6" s="47">
        <f t="shared" si="1"/>
        <v>521.66509988249118</v>
      </c>
      <c r="P6" s="9"/>
    </row>
    <row r="7" spans="1:133">
      <c r="A7" s="12"/>
      <c r="B7" s="25">
        <v>312.41000000000003</v>
      </c>
      <c r="C7" s="20" t="s">
        <v>10</v>
      </c>
      <c r="D7" s="46">
        <v>39864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39864</v>
      </c>
      <c r="O7" s="47">
        <f t="shared" si="1"/>
        <v>23.421856639247945</v>
      </c>
      <c r="P7" s="9"/>
    </row>
    <row r="8" spans="1:133">
      <c r="A8" s="12"/>
      <c r="B8" s="25">
        <v>312.42</v>
      </c>
      <c r="C8" s="20" t="s">
        <v>138</v>
      </c>
      <c r="D8" s="46">
        <v>10956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10956</v>
      </c>
      <c r="O8" s="47">
        <f t="shared" si="1"/>
        <v>6.4371327849588722</v>
      </c>
      <c r="P8" s="9"/>
    </row>
    <row r="9" spans="1:133">
      <c r="A9" s="12"/>
      <c r="B9" s="25">
        <v>312.52</v>
      </c>
      <c r="C9" s="20" t="s">
        <v>89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14153</v>
      </c>
      <c r="L9" s="46">
        <v>0</v>
      </c>
      <c r="M9" s="46">
        <v>0</v>
      </c>
      <c r="N9" s="46">
        <f>SUM(D9:M9)</f>
        <v>14153</v>
      </c>
      <c r="O9" s="47">
        <f t="shared" si="1"/>
        <v>8.3155111633372503</v>
      </c>
      <c r="P9" s="9"/>
    </row>
    <row r="10" spans="1:133">
      <c r="A10" s="12"/>
      <c r="B10" s="25">
        <v>312.60000000000002</v>
      </c>
      <c r="C10" s="20" t="s">
        <v>11</v>
      </c>
      <c r="D10" s="46">
        <v>139069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139069</v>
      </c>
      <c r="O10" s="47">
        <f t="shared" si="1"/>
        <v>81.709165687426562</v>
      </c>
      <c r="P10" s="9"/>
    </row>
    <row r="11" spans="1:133">
      <c r="A11" s="12"/>
      <c r="B11" s="25">
        <v>314.10000000000002</v>
      </c>
      <c r="C11" s="20" t="s">
        <v>12</v>
      </c>
      <c r="D11" s="46">
        <v>126051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126051</v>
      </c>
      <c r="O11" s="47">
        <f t="shared" si="1"/>
        <v>74.060517038777903</v>
      </c>
      <c r="P11" s="9"/>
    </row>
    <row r="12" spans="1:133">
      <c r="A12" s="12"/>
      <c r="B12" s="25">
        <v>314.3</v>
      </c>
      <c r="C12" s="20" t="s">
        <v>13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51278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51278</v>
      </c>
      <c r="O12" s="47">
        <f t="shared" si="1"/>
        <v>30.128084606345475</v>
      </c>
      <c r="P12" s="9"/>
    </row>
    <row r="13" spans="1:133">
      <c r="A13" s="12"/>
      <c r="B13" s="25">
        <v>314.8</v>
      </c>
      <c r="C13" s="20" t="s">
        <v>72</v>
      </c>
      <c r="D13" s="46">
        <v>1086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1086</v>
      </c>
      <c r="O13" s="47">
        <f t="shared" si="1"/>
        <v>0.63807285546415982</v>
      </c>
      <c r="P13" s="9"/>
    </row>
    <row r="14" spans="1:133">
      <c r="A14" s="12"/>
      <c r="B14" s="25">
        <v>315</v>
      </c>
      <c r="C14" s="20" t="s">
        <v>90</v>
      </c>
      <c r="D14" s="46">
        <v>48284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48284</v>
      </c>
      <c r="O14" s="47">
        <f t="shared" si="1"/>
        <v>28.368977673325499</v>
      </c>
      <c r="P14" s="9"/>
    </row>
    <row r="15" spans="1:133">
      <c r="A15" s="12"/>
      <c r="B15" s="25">
        <v>316</v>
      </c>
      <c r="C15" s="20" t="s">
        <v>113</v>
      </c>
      <c r="D15" s="46">
        <v>2609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2609</v>
      </c>
      <c r="O15" s="47">
        <f t="shared" si="1"/>
        <v>1.5329024676850764</v>
      </c>
      <c r="P15" s="9"/>
    </row>
    <row r="16" spans="1:133" ht="15.75">
      <c r="A16" s="29" t="s">
        <v>15</v>
      </c>
      <c r="B16" s="30"/>
      <c r="C16" s="31"/>
      <c r="D16" s="32">
        <f t="shared" ref="D16:M16" si="3">SUM(D17:D24)</f>
        <v>305823</v>
      </c>
      <c r="E16" s="32">
        <f t="shared" si="3"/>
        <v>95650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401473</v>
      </c>
      <c r="O16" s="45">
        <f t="shared" si="1"/>
        <v>235.88307873090483</v>
      </c>
      <c r="P16" s="10"/>
    </row>
    <row r="17" spans="1:16">
      <c r="A17" s="12"/>
      <c r="B17" s="25">
        <v>322</v>
      </c>
      <c r="C17" s="20" t="s">
        <v>0</v>
      </c>
      <c r="D17" s="46">
        <v>134680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134680</v>
      </c>
      <c r="O17" s="47">
        <f t="shared" si="1"/>
        <v>79.130434782608702</v>
      </c>
      <c r="P17" s="9"/>
    </row>
    <row r="18" spans="1:16">
      <c r="A18" s="12"/>
      <c r="B18" s="25">
        <v>323.10000000000002</v>
      </c>
      <c r="C18" s="20" t="s">
        <v>16</v>
      </c>
      <c r="D18" s="46">
        <v>97504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97504</v>
      </c>
      <c r="O18" s="47">
        <f t="shared" si="1"/>
        <v>57.287896592244415</v>
      </c>
      <c r="P18" s="9"/>
    </row>
    <row r="19" spans="1:16">
      <c r="A19" s="12"/>
      <c r="B19" s="25">
        <v>323.2</v>
      </c>
      <c r="C19" s="20" t="s">
        <v>17</v>
      </c>
      <c r="D19" s="46">
        <v>65983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65983</v>
      </c>
      <c r="O19" s="47">
        <f t="shared" si="1"/>
        <v>38.767920094007053</v>
      </c>
      <c r="P19" s="9"/>
    </row>
    <row r="20" spans="1:16">
      <c r="A20" s="12"/>
      <c r="B20" s="25">
        <v>323.39999999999998</v>
      </c>
      <c r="C20" s="20" t="s">
        <v>18</v>
      </c>
      <c r="D20" s="46">
        <v>3396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3396</v>
      </c>
      <c r="O20" s="47">
        <f t="shared" si="1"/>
        <v>1.9952996474735605</v>
      </c>
      <c r="P20" s="9"/>
    </row>
    <row r="21" spans="1:16">
      <c r="A21" s="12"/>
      <c r="B21" s="25">
        <v>324.11</v>
      </c>
      <c r="C21" s="20" t="s">
        <v>127</v>
      </c>
      <c r="D21" s="46">
        <v>0</v>
      </c>
      <c r="E21" s="46">
        <v>20016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20016</v>
      </c>
      <c r="O21" s="47">
        <f t="shared" si="1"/>
        <v>11.760282021151585</v>
      </c>
      <c r="P21" s="9"/>
    </row>
    <row r="22" spans="1:16">
      <c r="A22" s="12"/>
      <c r="B22" s="25">
        <v>324.20999999999998</v>
      </c>
      <c r="C22" s="20" t="s">
        <v>128</v>
      </c>
      <c r="D22" s="46">
        <v>0</v>
      </c>
      <c r="E22" s="46">
        <v>56733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56733</v>
      </c>
      <c r="O22" s="47">
        <f t="shared" si="1"/>
        <v>33.333137485311397</v>
      </c>
      <c r="P22" s="9"/>
    </row>
    <row r="23" spans="1:16">
      <c r="A23" s="12"/>
      <c r="B23" s="25">
        <v>324.61</v>
      </c>
      <c r="C23" s="20" t="s">
        <v>129</v>
      </c>
      <c r="D23" s="46">
        <v>0</v>
      </c>
      <c r="E23" s="46">
        <v>18901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18901</v>
      </c>
      <c r="O23" s="47">
        <f t="shared" si="1"/>
        <v>11.105170387779083</v>
      </c>
      <c r="P23" s="9"/>
    </row>
    <row r="24" spans="1:16">
      <c r="A24" s="12"/>
      <c r="B24" s="25">
        <v>329</v>
      </c>
      <c r="C24" s="20" t="s">
        <v>19</v>
      </c>
      <c r="D24" s="46">
        <v>4260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5" si="5">SUM(D24:M24)</f>
        <v>4260</v>
      </c>
      <c r="O24" s="47">
        <f t="shared" si="1"/>
        <v>2.5029377203290246</v>
      </c>
      <c r="P24" s="9"/>
    </row>
    <row r="25" spans="1:16" ht="15.75">
      <c r="A25" s="29" t="s">
        <v>21</v>
      </c>
      <c r="B25" s="30"/>
      <c r="C25" s="31"/>
      <c r="D25" s="32">
        <f t="shared" ref="D25:M25" si="6">SUM(D26:D34)</f>
        <v>708398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708398</v>
      </c>
      <c r="O25" s="45">
        <f t="shared" si="1"/>
        <v>416.21504112808458</v>
      </c>
      <c r="P25" s="10"/>
    </row>
    <row r="26" spans="1:16">
      <c r="A26" s="12"/>
      <c r="B26" s="25">
        <v>331.2</v>
      </c>
      <c r="C26" s="20" t="s">
        <v>20</v>
      </c>
      <c r="D26" s="46">
        <v>1000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1000</v>
      </c>
      <c r="O26" s="47">
        <f t="shared" si="1"/>
        <v>0.58754406580493534</v>
      </c>
      <c r="P26" s="9"/>
    </row>
    <row r="27" spans="1:16">
      <c r="A27" s="12"/>
      <c r="B27" s="25">
        <v>331.7</v>
      </c>
      <c r="C27" s="20" t="s">
        <v>121</v>
      </c>
      <c r="D27" s="46">
        <v>14400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14400</v>
      </c>
      <c r="O27" s="47">
        <f t="shared" si="1"/>
        <v>8.46063454759107</v>
      </c>
      <c r="P27" s="9"/>
    </row>
    <row r="28" spans="1:16">
      <c r="A28" s="12"/>
      <c r="B28" s="25">
        <v>332</v>
      </c>
      <c r="C28" s="20" t="s">
        <v>139</v>
      </c>
      <c r="D28" s="46">
        <v>74500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74500</v>
      </c>
      <c r="O28" s="47">
        <f t="shared" si="1"/>
        <v>43.772032902467686</v>
      </c>
      <c r="P28" s="9"/>
    </row>
    <row r="29" spans="1:16">
      <c r="A29" s="12"/>
      <c r="B29" s="25">
        <v>334.39</v>
      </c>
      <c r="C29" s="20" t="s">
        <v>122</v>
      </c>
      <c r="D29" s="46">
        <v>4767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4767</v>
      </c>
      <c r="O29" s="47">
        <f t="shared" si="1"/>
        <v>2.8008225616921267</v>
      </c>
      <c r="P29" s="9"/>
    </row>
    <row r="30" spans="1:16">
      <c r="A30" s="12"/>
      <c r="B30" s="25">
        <v>335.12</v>
      </c>
      <c r="C30" s="20" t="s">
        <v>91</v>
      </c>
      <c r="D30" s="46">
        <v>40445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40445</v>
      </c>
      <c r="O30" s="47">
        <f t="shared" si="1"/>
        <v>23.763219741480611</v>
      </c>
      <c r="P30" s="9"/>
    </row>
    <row r="31" spans="1:16">
      <c r="A31" s="12"/>
      <c r="B31" s="25">
        <v>335.15</v>
      </c>
      <c r="C31" s="20" t="s">
        <v>92</v>
      </c>
      <c r="D31" s="46">
        <v>2803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2803</v>
      </c>
      <c r="O31" s="47">
        <f t="shared" si="1"/>
        <v>1.6468860164512338</v>
      </c>
      <c r="P31" s="9"/>
    </row>
    <row r="32" spans="1:16">
      <c r="A32" s="12"/>
      <c r="B32" s="25">
        <v>335.18</v>
      </c>
      <c r="C32" s="20" t="s">
        <v>93</v>
      </c>
      <c r="D32" s="46">
        <v>90535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90535</v>
      </c>
      <c r="O32" s="47">
        <f t="shared" si="1"/>
        <v>53.193301997649826</v>
      </c>
      <c r="P32" s="9"/>
    </row>
    <row r="33" spans="1:16">
      <c r="A33" s="12"/>
      <c r="B33" s="25">
        <v>337.7</v>
      </c>
      <c r="C33" s="20" t="s">
        <v>29</v>
      </c>
      <c r="D33" s="46">
        <v>478303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478303</v>
      </c>
      <c r="O33" s="47">
        <f t="shared" si="1"/>
        <v>281.02408930669799</v>
      </c>
      <c r="P33" s="9"/>
    </row>
    <row r="34" spans="1:16">
      <c r="A34" s="12"/>
      <c r="B34" s="25">
        <v>338</v>
      </c>
      <c r="C34" s="20" t="s">
        <v>31</v>
      </c>
      <c r="D34" s="46">
        <v>1645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1645</v>
      </c>
      <c r="O34" s="47">
        <f t="shared" si="1"/>
        <v>0.96650998824911871</v>
      </c>
      <c r="P34" s="9"/>
    </row>
    <row r="35" spans="1:16" ht="15.75">
      <c r="A35" s="29" t="s">
        <v>36</v>
      </c>
      <c r="B35" s="30"/>
      <c r="C35" s="31"/>
      <c r="D35" s="32">
        <f t="shared" ref="D35:M35" si="7">SUM(D36:D46)</f>
        <v>89148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1015864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5"/>
        <v>1105012</v>
      </c>
      <c r="O35" s="45">
        <f t="shared" si="1"/>
        <v>649.24324324324323</v>
      </c>
      <c r="P35" s="10"/>
    </row>
    <row r="36" spans="1:16">
      <c r="A36" s="12"/>
      <c r="B36" s="25">
        <v>341.9</v>
      </c>
      <c r="C36" s="20" t="s">
        <v>94</v>
      </c>
      <c r="D36" s="46">
        <v>4703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6" si="8">SUM(D36:M36)</f>
        <v>4703</v>
      </c>
      <c r="O36" s="47">
        <f t="shared" si="1"/>
        <v>2.763219741480611</v>
      </c>
      <c r="P36" s="9"/>
    </row>
    <row r="37" spans="1:16">
      <c r="A37" s="12"/>
      <c r="B37" s="25">
        <v>342.9</v>
      </c>
      <c r="C37" s="20" t="s">
        <v>131</v>
      </c>
      <c r="D37" s="46">
        <v>71847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71847</v>
      </c>
      <c r="O37" s="47">
        <f t="shared" ref="O37:O61" si="9">(N37/O$63)</f>
        <v>42.213278495887188</v>
      </c>
      <c r="P37" s="9"/>
    </row>
    <row r="38" spans="1:16">
      <c r="A38" s="12"/>
      <c r="B38" s="25">
        <v>343.3</v>
      </c>
      <c r="C38" s="20" t="s">
        <v>39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718003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718003</v>
      </c>
      <c r="O38" s="47">
        <f t="shared" si="9"/>
        <v>421.858401880141</v>
      </c>
      <c r="P38" s="9"/>
    </row>
    <row r="39" spans="1:16">
      <c r="A39" s="12"/>
      <c r="B39" s="25">
        <v>343.4</v>
      </c>
      <c r="C39" s="20" t="s">
        <v>40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203899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203899</v>
      </c>
      <c r="O39" s="47">
        <f t="shared" si="9"/>
        <v>119.79964747356051</v>
      </c>
      <c r="P39" s="9"/>
    </row>
    <row r="40" spans="1:16">
      <c r="A40" s="12"/>
      <c r="B40" s="25">
        <v>343.5</v>
      </c>
      <c r="C40" s="20" t="s">
        <v>41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89379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89379</v>
      </c>
      <c r="O40" s="47">
        <f t="shared" si="9"/>
        <v>52.514101057579317</v>
      </c>
      <c r="P40" s="9"/>
    </row>
    <row r="41" spans="1:16">
      <c r="A41" s="12"/>
      <c r="B41" s="25">
        <v>343.6</v>
      </c>
      <c r="C41" s="20" t="s">
        <v>42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4583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4583</v>
      </c>
      <c r="O41" s="47">
        <f t="shared" si="9"/>
        <v>2.6927144535840188</v>
      </c>
      <c r="P41" s="9"/>
    </row>
    <row r="42" spans="1:16">
      <c r="A42" s="12"/>
      <c r="B42" s="25">
        <v>343.9</v>
      </c>
      <c r="C42" s="20" t="s">
        <v>43</v>
      </c>
      <c r="D42" s="46">
        <v>184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184</v>
      </c>
      <c r="O42" s="47">
        <f t="shared" si="9"/>
        <v>0.10810810810810811</v>
      </c>
      <c r="P42" s="9"/>
    </row>
    <row r="43" spans="1:16">
      <c r="A43" s="12"/>
      <c r="B43" s="25">
        <v>344.9</v>
      </c>
      <c r="C43" s="20" t="s">
        <v>123</v>
      </c>
      <c r="D43" s="46">
        <v>5769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5769</v>
      </c>
      <c r="O43" s="47">
        <f t="shared" si="9"/>
        <v>3.3895417156286722</v>
      </c>
      <c r="P43" s="9"/>
    </row>
    <row r="44" spans="1:16">
      <c r="A44" s="12"/>
      <c r="B44" s="25">
        <v>347.1</v>
      </c>
      <c r="C44" s="20" t="s">
        <v>44</v>
      </c>
      <c r="D44" s="46">
        <v>1241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1241</v>
      </c>
      <c r="O44" s="47">
        <f t="shared" si="9"/>
        <v>0.72914218566392475</v>
      </c>
      <c r="P44" s="9"/>
    </row>
    <row r="45" spans="1:16">
      <c r="A45" s="12"/>
      <c r="B45" s="25">
        <v>347.2</v>
      </c>
      <c r="C45" s="20" t="s">
        <v>132</v>
      </c>
      <c r="D45" s="46">
        <v>3935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3935</v>
      </c>
      <c r="O45" s="47">
        <f t="shared" si="9"/>
        <v>2.3119858989424209</v>
      </c>
      <c r="P45" s="9"/>
    </row>
    <row r="46" spans="1:16">
      <c r="A46" s="12"/>
      <c r="B46" s="25">
        <v>347.4</v>
      </c>
      <c r="C46" s="20" t="s">
        <v>45</v>
      </c>
      <c r="D46" s="46">
        <v>1469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1469</v>
      </c>
      <c r="O46" s="47">
        <f t="shared" si="9"/>
        <v>0.86310223266745001</v>
      </c>
      <c r="P46" s="9"/>
    </row>
    <row r="47" spans="1:16" ht="15.75">
      <c r="A47" s="29" t="s">
        <v>37</v>
      </c>
      <c r="B47" s="30"/>
      <c r="C47" s="31"/>
      <c r="D47" s="32">
        <f t="shared" ref="D47:M47" si="10">SUM(D48:D51)</f>
        <v>7874</v>
      </c>
      <c r="E47" s="32">
        <f t="shared" si="10"/>
        <v>747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ref="N47:N61" si="11">SUM(D47:M47)</f>
        <v>8621</v>
      </c>
      <c r="O47" s="45">
        <f t="shared" si="9"/>
        <v>5.0652173913043477</v>
      </c>
      <c r="P47" s="10"/>
    </row>
    <row r="48" spans="1:16">
      <c r="A48" s="13"/>
      <c r="B48" s="39">
        <v>351.1</v>
      </c>
      <c r="C48" s="21" t="s">
        <v>83</v>
      </c>
      <c r="D48" s="46">
        <v>6233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6233</v>
      </c>
      <c r="O48" s="47">
        <f t="shared" si="9"/>
        <v>3.6621621621621623</v>
      </c>
      <c r="P48" s="9"/>
    </row>
    <row r="49" spans="1:119">
      <c r="A49" s="13"/>
      <c r="B49" s="39">
        <v>352</v>
      </c>
      <c r="C49" s="21" t="s">
        <v>50</v>
      </c>
      <c r="D49" s="46">
        <v>449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449</v>
      </c>
      <c r="O49" s="47">
        <f t="shared" si="9"/>
        <v>0.26380728554641597</v>
      </c>
      <c r="P49" s="9"/>
    </row>
    <row r="50" spans="1:119">
      <c r="A50" s="13"/>
      <c r="B50" s="39">
        <v>356</v>
      </c>
      <c r="C50" s="21" t="s">
        <v>134</v>
      </c>
      <c r="D50" s="46">
        <v>0</v>
      </c>
      <c r="E50" s="46">
        <v>747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747</v>
      </c>
      <c r="O50" s="47">
        <f t="shared" si="9"/>
        <v>0.43889541715628672</v>
      </c>
      <c r="P50" s="9"/>
    </row>
    <row r="51" spans="1:119">
      <c r="A51" s="13"/>
      <c r="B51" s="39">
        <v>359</v>
      </c>
      <c r="C51" s="21" t="s">
        <v>52</v>
      </c>
      <c r="D51" s="46">
        <v>1192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1192</v>
      </c>
      <c r="O51" s="47">
        <f t="shared" si="9"/>
        <v>0.70035252643948298</v>
      </c>
      <c r="P51" s="9"/>
    </row>
    <row r="52" spans="1:119" ht="15.75">
      <c r="A52" s="29" t="s">
        <v>3</v>
      </c>
      <c r="B52" s="30"/>
      <c r="C52" s="31"/>
      <c r="D52" s="32">
        <f t="shared" ref="D52:M52" si="12">SUM(D53:D58)</f>
        <v>6507</v>
      </c>
      <c r="E52" s="32">
        <f t="shared" si="12"/>
        <v>0</v>
      </c>
      <c r="F52" s="32">
        <f t="shared" si="12"/>
        <v>0</v>
      </c>
      <c r="G52" s="32">
        <f t="shared" si="12"/>
        <v>0</v>
      </c>
      <c r="H52" s="32">
        <f t="shared" si="12"/>
        <v>0</v>
      </c>
      <c r="I52" s="32">
        <f t="shared" si="12"/>
        <v>13258</v>
      </c>
      <c r="J52" s="32">
        <f t="shared" si="12"/>
        <v>0</v>
      </c>
      <c r="K52" s="32">
        <f t="shared" si="12"/>
        <v>219429</v>
      </c>
      <c r="L52" s="32">
        <f t="shared" si="12"/>
        <v>0</v>
      </c>
      <c r="M52" s="32">
        <f t="shared" si="12"/>
        <v>0</v>
      </c>
      <c r="N52" s="32">
        <f t="shared" si="11"/>
        <v>239194</v>
      </c>
      <c r="O52" s="45">
        <f t="shared" si="9"/>
        <v>140.53701527614572</v>
      </c>
      <c r="P52" s="10"/>
    </row>
    <row r="53" spans="1:119">
      <c r="A53" s="12"/>
      <c r="B53" s="25">
        <v>361.1</v>
      </c>
      <c r="C53" s="20" t="s">
        <v>54</v>
      </c>
      <c r="D53" s="46">
        <v>3258</v>
      </c>
      <c r="E53" s="46">
        <v>0</v>
      </c>
      <c r="F53" s="46">
        <v>0</v>
      </c>
      <c r="G53" s="46">
        <v>0</v>
      </c>
      <c r="H53" s="46">
        <v>0</v>
      </c>
      <c r="I53" s="46">
        <v>1304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4562</v>
      </c>
      <c r="O53" s="47">
        <f t="shared" si="9"/>
        <v>2.6803760282021152</v>
      </c>
      <c r="P53" s="9"/>
    </row>
    <row r="54" spans="1:119">
      <c r="A54" s="12"/>
      <c r="B54" s="25">
        <v>361.3</v>
      </c>
      <c r="C54" s="20" t="s">
        <v>55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119226</v>
      </c>
      <c r="L54" s="46">
        <v>0</v>
      </c>
      <c r="M54" s="46">
        <v>0</v>
      </c>
      <c r="N54" s="46">
        <f t="shared" si="11"/>
        <v>119226</v>
      </c>
      <c r="O54" s="47">
        <f t="shared" si="9"/>
        <v>70.050528789659225</v>
      </c>
      <c r="P54" s="9"/>
    </row>
    <row r="55" spans="1:119">
      <c r="A55" s="12"/>
      <c r="B55" s="25">
        <v>366</v>
      </c>
      <c r="C55" s="20" t="s">
        <v>57</v>
      </c>
      <c r="D55" s="46">
        <v>100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100</v>
      </c>
      <c r="O55" s="47">
        <f t="shared" si="9"/>
        <v>5.8754406580493537E-2</v>
      </c>
      <c r="P55" s="9"/>
    </row>
    <row r="56" spans="1:119">
      <c r="A56" s="12"/>
      <c r="B56" s="25">
        <v>368</v>
      </c>
      <c r="C56" s="20" t="s">
        <v>59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100203</v>
      </c>
      <c r="L56" s="46">
        <v>0</v>
      </c>
      <c r="M56" s="46">
        <v>0</v>
      </c>
      <c r="N56" s="46">
        <f t="shared" si="11"/>
        <v>100203</v>
      </c>
      <c r="O56" s="47">
        <f t="shared" si="9"/>
        <v>58.873678025851937</v>
      </c>
      <c r="P56" s="9"/>
    </row>
    <row r="57" spans="1:119">
      <c r="A57" s="12"/>
      <c r="B57" s="25">
        <v>369.3</v>
      </c>
      <c r="C57" s="20" t="s">
        <v>135</v>
      </c>
      <c r="D57" s="46">
        <v>820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820</v>
      </c>
      <c r="O57" s="47">
        <f t="shared" si="9"/>
        <v>0.48178613396004699</v>
      </c>
      <c r="P57" s="9"/>
    </row>
    <row r="58" spans="1:119">
      <c r="A58" s="12"/>
      <c r="B58" s="25">
        <v>369.9</v>
      </c>
      <c r="C58" s="20" t="s">
        <v>60</v>
      </c>
      <c r="D58" s="46">
        <v>2329</v>
      </c>
      <c r="E58" s="46">
        <v>0</v>
      </c>
      <c r="F58" s="46">
        <v>0</v>
      </c>
      <c r="G58" s="46">
        <v>0</v>
      </c>
      <c r="H58" s="46">
        <v>0</v>
      </c>
      <c r="I58" s="46">
        <v>11954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14283</v>
      </c>
      <c r="O58" s="47">
        <f t="shared" si="9"/>
        <v>8.3918918918918912</v>
      </c>
      <c r="P58" s="9"/>
    </row>
    <row r="59" spans="1:119" ht="15.75">
      <c r="A59" s="29" t="s">
        <v>77</v>
      </c>
      <c r="B59" s="30"/>
      <c r="C59" s="31"/>
      <c r="D59" s="32">
        <f t="shared" ref="D59:M59" si="13">SUM(D60:D60)</f>
        <v>49143</v>
      </c>
      <c r="E59" s="32">
        <f t="shared" si="13"/>
        <v>0</v>
      </c>
      <c r="F59" s="32">
        <f t="shared" si="13"/>
        <v>0</v>
      </c>
      <c r="G59" s="32">
        <f t="shared" si="13"/>
        <v>0</v>
      </c>
      <c r="H59" s="32">
        <f t="shared" si="13"/>
        <v>0</v>
      </c>
      <c r="I59" s="32">
        <f t="shared" si="13"/>
        <v>0</v>
      </c>
      <c r="J59" s="32">
        <f t="shared" si="13"/>
        <v>0</v>
      </c>
      <c r="K59" s="32">
        <f t="shared" si="13"/>
        <v>0</v>
      </c>
      <c r="L59" s="32">
        <f t="shared" si="13"/>
        <v>0</v>
      </c>
      <c r="M59" s="32">
        <f t="shared" si="13"/>
        <v>0</v>
      </c>
      <c r="N59" s="32">
        <f t="shared" si="11"/>
        <v>49143</v>
      </c>
      <c r="O59" s="45">
        <f t="shared" si="9"/>
        <v>28.873678025851937</v>
      </c>
      <c r="P59" s="9"/>
    </row>
    <row r="60" spans="1:119" ht="15.75" thickBot="1">
      <c r="A60" s="12"/>
      <c r="B60" s="25">
        <v>383</v>
      </c>
      <c r="C60" s="20" t="s">
        <v>84</v>
      </c>
      <c r="D60" s="46">
        <v>49143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49143</v>
      </c>
      <c r="O60" s="47">
        <f t="shared" si="9"/>
        <v>28.873678025851937</v>
      </c>
      <c r="P60" s="9"/>
    </row>
    <row r="61" spans="1:119" ht="16.5" thickBot="1">
      <c r="A61" s="14" t="s">
        <v>46</v>
      </c>
      <c r="B61" s="23"/>
      <c r="C61" s="22"/>
      <c r="D61" s="15">
        <f t="shared" ref="D61:M61" si="14">SUM(D5,D16,D25,D35,D47,D52,D59)</f>
        <v>2422686</v>
      </c>
      <c r="E61" s="15">
        <f t="shared" si="14"/>
        <v>96397</v>
      </c>
      <c r="F61" s="15">
        <f t="shared" si="14"/>
        <v>0</v>
      </c>
      <c r="G61" s="15">
        <f t="shared" si="14"/>
        <v>0</v>
      </c>
      <c r="H61" s="15">
        <f t="shared" si="14"/>
        <v>0</v>
      </c>
      <c r="I61" s="15">
        <f t="shared" si="14"/>
        <v>1080400</v>
      </c>
      <c r="J61" s="15">
        <f t="shared" si="14"/>
        <v>0</v>
      </c>
      <c r="K61" s="15">
        <f t="shared" si="14"/>
        <v>233582</v>
      </c>
      <c r="L61" s="15">
        <f t="shared" si="14"/>
        <v>0</v>
      </c>
      <c r="M61" s="15">
        <f t="shared" si="14"/>
        <v>0</v>
      </c>
      <c r="N61" s="15">
        <f t="shared" si="11"/>
        <v>3833065</v>
      </c>
      <c r="O61" s="38">
        <f t="shared" si="9"/>
        <v>2252.0945945945946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118" t="s">
        <v>140</v>
      </c>
      <c r="M63" s="118"/>
      <c r="N63" s="118"/>
      <c r="O63" s="43">
        <v>1702</v>
      </c>
    </row>
    <row r="64" spans="1:119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7"/>
    </row>
    <row r="65" spans="1:15" ht="15.75" customHeight="1" thickBot="1">
      <c r="A65" s="120" t="s">
        <v>80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100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1165344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51365</v>
      </c>
      <c r="J5" s="27">
        <f t="shared" si="0"/>
        <v>0</v>
      </c>
      <c r="K5" s="27">
        <f t="shared" si="0"/>
        <v>13076</v>
      </c>
      <c r="L5" s="27">
        <f t="shared" si="0"/>
        <v>0</v>
      </c>
      <c r="M5" s="27">
        <f t="shared" si="0"/>
        <v>0</v>
      </c>
      <c r="N5" s="28">
        <f>SUM(D5:M5)</f>
        <v>1229785</v>
      </c>
      <c r="O5" s="33">
        <f t="shared" ref="O5:O36" si="1">(N5/O$66)</f>
        <v>763.36747361887024</v>
      </c>
      <c r="P5" s="6"/>
    </row>
    <row r="6" spans="1:133">
      <c r="A6" s="12"/>
      <c r="B6" s="25">
        <v>311</v>
      </c>
      <c r="C6" s="20" t="s">
        <v>2</v>
      </c>
      <c r="D6" s="46">
        <v>824490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824490</v>
      </c>
      <c r="O6" s="47">
        <f t="shared" si="1"/>
        <v>511.78770949720672</v>
      </c>
      <c r="P6" s="9"/>
    </row>
    <row r="7" spans="1:133">
      <c r="A7" s="12"/>
      <c r="B7" s="25">
        <v>312.3</v>
      </c>
      <c r="C7" s="20" t="s">
        <v>126</v>
      </c>
      <c r="D7" s="46">
        <v>10494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10494</v>
      </c>
      <c r="O7" s="47">
        <f t="shared" si="1"/>
        <v>6.5139664804469275</v>
      </c>
      <c r="P7" s="9"/>
    </row>
    <row r="8" spans="1:133">
      <c r="A8" s="12"/>
      <c r="B8" s="25">
        <v>312.41000000000003</v>
      </c>
      <c r="C8" s="20" t="s">
        <v>10</v>
      </c>
      <c r="D8" s="46">
        <v>42867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42867</v>
      </c>
      <c r="O8" s="47">
        <f t="shared" si="1"/>
        <v>26.608938547486034</v>
      </c>
      <c r="P8" s="9"/>
    </row>
    <row r="9" spans="1:133">
      <c r="A9" s="12"/>
      <c r="B9" s="25">
        <v>312.52</v>
      </c>
      <c r="C9" s="20" t="s">
        <v>89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13076</v>
      </c>
      <c r="L9" s="46">
        <v>0</v>
      </c>
      <c r="M9" s="46">
        <v>0</v>
      </c>
      <c r="N9" s="46">
        <f>SUM(D9:M9)</f>
        <v>13076</v>
      </c>
      <c r="O9" s="47">
        <f t="shared" si="1"/>
        <v>8.1166977032898817</v>
      </c>
      <c r="P9" s="9"/>
    </row>
    <row r="10" spans="1:133">
      <c r="A10" s="12"/>
      <c r="B10" s="25">
        <v>312.60000000000002</v>
      </c>
      <c r="C10" s="20" t="s">
        <v>11</v>
      </c>
      <c r="D10" s="46">
        <v>131660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131660</v>
      </c>
      <c r="O10" s="47">
        <f t="shared" si="1"/>
        <v>81.725636250775921</v>
      </c>
      <c r="P10" s="9"/>
    </row>
    <row r="11" spans="1:133">
      <c r="A11" s="12"/>
      <c r="B11" s="25">
        <v>314.10000000000002</v>
      </c>
      <c r="C11" s="20" t="s">
        <v>12</v>
      </c>
      <c r="D11" s="46">
        <v>113169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113169</v>
      </c>
      <c r="O11" s="47">
        <f t="shared" si="1"/>
        <v>70.247672253258841</v>
      </c>
      <c r="P11" s="9"/>
    </row>
    <row r="12" spans="1:133">
      <c r="A12" s="12"/>
      <c r="B12" s="25">
        <v>314.3</v>
      </c>
      <c r="C12" s="20" t="s">
        <v>13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51365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51365</v>
      </c>
      <c r="O12" s="47">
        <f t="shared" si="1"/>
        <v>31.883923029174426</v>
      </c>
      <c r="P12" s="9"/>
    </row>
    <row r="13" spans="1:133">
      <c r="A13" s="12"/>
      <c r="B13" s="25">
        <v>314.8</v>
      </c>
      <c r="C13" s="20" t="s">
        <v>72</v>
      </c>
      <c r="D13" s="46">
        <v>2450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2450</v>
      </c>
      <c r="O13" s="47">
        <f t="shared" si="1"/>
        <v>1.5207945375543142</v>
      </c>
      <c r="P13" s="9"/>
    </row>
    <row r="14" spans="1:133">
      <c r="A14" s="12"/>
      <c r="B14" s="25">
        <v>315</v>
      </c>
      <c r="C14" s="20" t="s">
        <v>90</v>
      </c>
      <c r="D14" s="46">
        <v>36944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36944</v>
      </c>
      <c r="O14" s="47">
        <f t="shared" si="1"/>
        <v>22.932340161390442</v>
      </c>
      <c r="P14" s="9"/>
    </row>
    <row r="15" spans="1:133">
      <c r="A15" s="12"/>
      <c r="B15" s="25">
        <v>316</v>
      </c>
      <c r="C15" s="20" t="s">
        <v>113</v>
      </c>
      <c r="D15" s="46">
        <v>3270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3270</v>
      </c>
      <c r="O15" s="47">
        <f t="shared" si="1"/>
        <v>2.0297951582867784</v>
      </c>
      <c r="P15" s="9"/>
    </row>
    <row r="16" spans="1:133" ht="15.75">
      <c r="A16" s="29" t="s">
        <v>15</v>
      </c>
      <c r="B16" s="30"/>
      <c r="C16" s="31"/>
      <c r="D16" s="32">
        <f t="shared" ref="D16:M16" si="3">SUM(D17:D24)</f>
        <v>378915</v>
      </c>
      <c r="E16" s="32">
        <f t="shared" si="3"/>
        <v>252292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631207</v>
      </c>
      <c r="O16" s="45">
        <f t="shared" si="1"/>
        <v>391.81067659838612</v>
      </c>
      <c r="P16" s="10"/>
    </row>
    <row r="17" spans="1:16">
      <c r="A17" s="12"/>
      <c r="B17" s="25">
        <v>322</v>
      </c>
      <c r="C17" s="20" t="s">
        <v>0</v>
      </c>
      <c r="D17" s="46">
        <v>215245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215245</v>
      </c>
      <c r="O17" s="47">
        <f t="shared" si="1"/>
        <v>133.60955927995033</v>
      </c>
      <c r="P17" s="9"/>
    </row>
    <row r="18" spans="1:16">
      <c r="A18" s="12"/>
      <c r="B18" s="25">
        <v>323.10000000000002</v>
      </c>
      <c r="C18" s="20" t="s">
        <v>16</v>
      </c>
      <c r="D18" s="46">
        <v>92872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92872</v>
      </c>
      <c r="O18" s="47">
        <f t="shared" si="1"/>
        <v>57.648665425201735</v>
      </c>
      <c r="P18" s="9"/>
    </row>
    <row r="19" spans="1:16">
      <c r="A19" s="12"/>
      <c r="B19" s="25">
        <v>323.2</v>
      </c>
      <c r="C19" s="20" t="s">
        <v>17</v>
      </c>
      <c r="D19" s="46">
        <v>64061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64061</v>
      </c>
      <c r="O19" s="47">
        <f t="shared" si="1"/>
        <v>39.764742396027309</v>
      </c>
      <c r="P19" s="9"/>
    </row>
    <row r="20" spans="1:16">
      <c r="A20" s="12"/>
      <c r="B20" s="25">
        <v>323.39999999999998</v>
      </c>
      <c r="C20" s="20" t="s">
        <v>18</v>
      </c>
      <c r="D20" s="46">
        <v>2002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2002</v>
      </c>
      <c r="O20" s="47">
        <f t="shared" si="1"/>
        <v>1.2427063935443823</v>
      </c>
      <c r="P20" s="9"/>
    </row>
    <row r="21" spans="1:16">
      <c r="A21" s="12"/>
      <c r="B21" s="25">
        <v>324.11</v>
      </c>
      <c r="C21" s="20" t="s">
        <v>127</v>
      </c>
      <c r="D21" s="46">
        <v>0</v>
      </c>
      <c r="E21" s="46">
        <v>55392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55392</v>
      </c>
      <c r="O21" s="47">
        <f t="shared" si="1"/>
        <v>34.383612662942269</v>
      </c>
      <c r="P21" s="9"/>
    </row>
    <row r="22" spans="1:16">
      <c r="A22" s="12"/>
      <c r="B22" s="25">
        <v>324.20999999999998</v>
      </c>
      <c r="C22" s="20" t="s">
        <v>128</v>
      </c>
      <c r="D22" s="46">
        <v>0</v>
      </c>
      <c r="E22" s="46">
        <v>51962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51962</v>
      </c>
      <c r="O22" s="47">
        <f t="shared" si="1"/>
        <v>32.254500310366232</v>
      </c>
      <c r="P22" s="9"/>
    </row>
    <row r="23" spans="1:16">
      <c r="A23" s="12"/>
      <c r="B23" s="25">
        <v>324.61</v>
      </c>
      <c r="C23" s="20" t="s">
        <v>129</v>
      </c>
      <c r="D23" s="46">
        <v>0</v>
      </c>
      <c r="E23" s="46">
        <v>144938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144938</v>
      </c>
      <c r="O23" s="47">
        <f t="shared" si="1"/>
        <v>89.967721911855989</v>
      </c>
      <c r="P23" s="9"/>
    </row>
    <row r="24" spans="1:16">
      <c r="A24" s="12"/>
      <c r="B24" s="25">
        <v>329</v>
      </c>
      <c r="C24" s="20" t="s">
        <v>19</v>
      </c>
      <c r="D24" s="46">
        <v>4735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6" si="5">SUM(D24:M24)</f>
        <v>4735</v>
      </c>
      <c r="O24" s="47">
        <f t="shared" si="1"/>
        <v>2.9391682184978274</v>
      </c>
      <c r="P24" s="9"/>
    </row>
    <row r="25" spans="1:16" ht="15.75">
      <c r="A25" s="29" t="s">
        <v>21</v>
      </c>
      <c r="B25" s="30"/>
      <c r="C25" s="31"/>
      <c r="D25" s="32">
        <f t="shared" ref="D25:M25" si="6">SUM(D26:D35)</f>
        <v>262299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262299</v>
      </c>
      <c r="O25" s="45">
        <f t="shared" si="1"/>
        <v>162.81750465549348</v>
      </c>
      <c r="P25" s="10"/>
    </row>
    <row r="26" spans="1:16">
      <c r="A26" s="12"/>
      <c r="B26" s="25">
        <v>331.2</v>
      </c>
      <c r="C26" s="20" t="s">
        <v>20</v>
      </c>
      <c r="D26" s="46">
        <v>3350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3350</v>
      </c>
      <c r="O26" s="47">
        <f t="shared" si="1"/>
        <v>2.079453755431409</v>
      </c>
      <c r="P26" s="9"/>
    </row>
    <row r="27" spans="1:16">
      <c r="A27" s="12"/>
      <c r="B27" s="25">
        <v>331.39</v>
      </c>
      <c r="C27" s="20" t="s">
        <v>120</v>
      </c>
      <c r="D27" s="46">
        <v>41910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41910</v>
      </c>
      <c r="O27" s="47">
        <f t="shared" si="1"/>
        <v>26.014897579143391</v>
      </c>
      <c r="P27" s="9"/>
    </row>
    <row r="28" spans="1:16">
      <c r="A28" s="12"/>
      <c r="B28" s="25">
        <v>331.7</v>
      </c>
      <c r="C28" s="20" t="s">
        <v>121</v>
      </c>
      <c r="D28" s="46">
        <v>14400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14400</v>
      </c>
      <c r="O28" s="47">
        <f t="shared" si="1"/>
        <v>8.938547486033519</v>
      </c>
      <c r="P28" s="9"/>
    </row>
    <row r="29" spans="1:16">
      <c r="A29" s="12"/>
      <c r="B29" s="25">
        <v>334.39</v>
      </c>
      <c r="C29" s="20" t="s">
        <v>122</v>
      </c>
      <c r="D29" s="46">
        <v>1424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1424</v>
      </c>
      <c r="O29" s="47">
        <f t="shared" si="1"/>
        <v>0.88392302917442578</v>
      </c>
      <c r="P29" s="9"/>
    </row>
    <row r="30" spans="1:16">
      <c r="A30" s="12"/>
      <c r="B30" s="25">
        <v>334.49</v>
      </c>
      <c r="C30" s="20" t="s">
        <v>130</v>
      </c>
      <c r="D30" s="46">
        <v>35000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35000</v>
      </c>
      <c r="O30" s="47">
        <f t="shared" si="1"/>
        <v>21.725636250775917</v>
      </c>
      <c r="P30" s="9"/>
    </row>
    <row r="31" spans="1:16">
      <c r="A31" s="12"/>
      <c r="B31" s="25">
        <v>335.12</v>
      </c>
      <c r="C31" s="20" t="s">
        <v>91</v>
      </c>
      <c r="D31" s="46">
        <v>41818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41818</v>
      </c>
      <c r="O31" s="47">
        <f t="shared" si="1"/>
        <v>25.957790192427066</v>
      </c>
      <c r="P31" s="9"/>
    </row>
    <row r="32" spans="1:16">
      <c r="A32" s="12"/>
      <c r="B32" s="25">
        <v>335.15</v>
      </c>
      <c r="C32" s="20" t="s">
        <v>92</v>
      </c>
      <c r="D32" s="46">
        <v>2769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2769</v>
      </c>
      <c r="O32" s="47">
        <f t="shared" si="1"/>
        <v>1.7188081936685289</v>
      </c>
      <c r="P32" s="9"/>
    </row>
    <row r="33" spans="1:16">
      <c r="A33" s="12"/>
      <c r="B33" s="25">
        <v>335.18</v>
      </c>
      <c r="C33" s="20" t="s">
        <v>93</v>
      </c>
      <c r="D33" s="46">
        <v>84732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84732</v>
      </c>
      <c r="O33" s="47">
        <f t="shared" si="1"/>
        <v>52.595903165735571</v>
      </c>
      <c r="P33" s="9"/>
    </row>
    <row r="34" spans="1:16">
      <c r="A34" s="12"/>
      <c r="B34" s="25">
        <v>337.7</v>
      </c>
      <c r="C34" s="20" t="s">
        <v>29</v>
      </c>
      <c r="D34" s="46">
        <v>35921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35921</v>
      </c>
      <c r="O34" s="47">
        <f t="shared" si="1"/>
        <v>22.297330850403476</v>
      </c>
      <c r="P34" s="9"/>
    </row>
    <row r="35" spans="1:16">
      <c r="A35" s="12"/>
      <c r="B35" s="25">
        <v>338</v>
      </c>
      <c r="C35" s="20" t="s">
        <v>31</v>
      </c>
      <c r="D35" s="46">
        <v>975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975</v>
      </c>
      <c r="O35" s="47">
        <f t="shared" si="1"/>
        <v>0.60521415270018619</v>
      </c>
      <c r="P35" s="9"/>
    </row>
    <row r="36" spans="1:16" ht="15.75">
      <c r="A36" s="29" t="s">
        <v>36</v>
      </c>
      <c r="B36" s="30"/>
      <c r="C36" s="31"/>
      <c r="D36" s="32">
        <f t="shared" ref="D36:M36" si="7">SUM(D37:D47)</f>
        <v>57439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1007050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 t="shared" si="5"/>
        <v>1064489</v>
      </c>
      <c r="O36" s="45">
        <f t="shared" si="1"/>
        <v>660.76288019863443</v>
      </c>
      <c r="P36" s="10"/>
    </row>
    <row r="37" spans="1:16">
      <c r="A37" s="12"/>
      <c r="B37" s="25">
        <v>341.9</v>
      </c>
      <c r="C37" s="20" t="s">
        <v>94</v>
      </c>
      <c r="D37" s="46">
        <v>3760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7" si="8">SUM(D37:M37)</f>
        <v>3760</v>
      </c>
      <c r="O37" s="47">
        <f t="shared" ref="O37:O64" si="9">(N37/O$66)</f>
        <v>2.3339540657976414</v>
      </c>
      <c r="P37" s="9"/>
    </row>
    <row r="38" spans="1:16">
      <c r="A38" s="12"/>
      <c r="B38" s="25">
        <v>342.9</v>
      </c>
      <c r="C38" s="20" t="s">
        <v>131</v>
      </c>
      <c r="D38" s="46">
        <v>40000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40000</v>
      </c>
      <c r="O38" s="47">
        <f t="shared" si="9"/>
        <v>24.829298572315331</v>
      </c>
      <c r="P38" s="9"/>
    </row>
    <row r="39" spans="1:16">
      <c r="A39" s="12"/>
      <c r="B39" s="25">
        <v>343.3</v>
      </c>
      <c r="C39" s="20" t="s">
        <v>39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709716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709716</v>
      </c>
      <c r="O39" s="47">
        <f t="shared" si="9"/>
        <v>440.54376163873371</v>
      </c>
      <c r="P39" s="9"/>
    </row>
    <row r="40" spans="1:16">
      <c r="A40" s="12"/>
      <c r="B40" s="25">
        <v>343.4</v>
      </c>
      <c r="C40" s="20" t="s">
        <v>40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204894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204894</v>
      </c>
      <c r="O40" s="47">
        <f t="shared" si="9"/>
        <v>127.18435754189944</v>
      </c>
      <c r="P40" s="9"/>
    </row>
    <row r="41" spans="1:16">
      <c r="A41" s="12"/>
      <c r="B41" s="25">
        <v>343.5</v>
      </c>
      <c r="C41" s="20" t="s">
        <v>41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72823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72823</v>
      </c>
      <c r="O41" s="47">
        <f t="shared" si="9"/>
        <v>45.203600248292986</v>
      </c>
      <c r="P41" s="9"/>
    </row>
    <row r="42" spans="1:16">
      <c r="A42" s="12"/>
      <c r="B42" s="25">
        <v>343.6</v>
      </c>
      <c r="C42" s="20" t="s">
        <v>42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19617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19617</v>
      </c>
      <c r="O42" s="47">
        <f t="shared" si="9"/>
        <v>12.176908752327746</v>
      </c>
      <c r="P42" s="9"/>
    </row>
    <row r="43" spans="1:16">
      <c r="A43" s="12"/>
      <c r="B43" s="25">
        <v>343.9</v>
      </c>
      <c r="C43" s="20" t="s">
        <v>43</v>
      </c>
      <c r="D43" s="46">
        <v>80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80</v>
      </c>
      <c r="O43" s="47">
        <f t="shared" si="9"/>
        <v>4.9658597144630667E-2</v>
      </c>
      <c r="P43" s="9"/>
    </row>
    <row r="44" spans="1:16">
      <c r="A44" s="12"/>
      <c r="B44" s="25">
        <v>344.9</v>
      </c>
      <c r="C44" s="20" t="s">
        <v>123</v>
      </c>
      <c r="D44" s="46">
        <v>5601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5601</v>
      </c>
      <c r="O44" s="47">
        <f t="shared" si="9"/>
        <v>3.4767225325884543</v>
      </c>
      <c r="P44" s="9"/>
    </row>
    <row r="45" spans="1:16">
      <c r="A45" s="12"/>
      <c r="B45" s="25">
        <v>347.1</v>
      </c>
      <c r="C45" s="20" t="s">
        <v>44</v>
      </c>
      <c r="D45" s="46">
        <v>1754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1754</v>
      </c>
      <c r="O45" s="47">
        <f t="shared" si="9"/>
        <v>1.0887647423960274</v>
      </c>
      <c r="P45" s="9"/>
    </row>
    <row r="46" spans="1:16">
      <c r="A46" s="12"/>
      <c r="B46" s="25">
        <v>347.2</v>
      </c>
      <c r="C46" s="20" t="s">
        <v>132</v>
      </c>
      <c r="D46" s="46">
        <v>4320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4320</v>
      </c>
      <c r="O46" s="47">
        <f t="shared" si="9"/>
        <v>2.6815642458100557</v>
      </c>
      <c r="P46" s="9"/>
    </row>
    <row r="47" spans="1:16">
      <c r="A47" s="12"/>
      <c r="B47" s="25">
        <v>347.4</v>
      </c>
      <c r="C47" s="20" t="s">
        <v>45</v>
      </c>
      <c r="D47" s="46">
        <v>1924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1924</v>
      </c>
      <c r="O47" s="47">
        <f t="shared" si="9"/>
        <v>1.1942892613283675</v>
      </c>
      <c r="P47" s="9"/>
    </row>
    <row r="48" spans="1:16" ht="15.75">
      <c r="A48" s="29" t="s">
        <v>37</v>
      </c>
      <c r="B48" s="30"/>
      <c r="C48" s="31"/>
      <c r="D48" s="32">
        <f t="shared" ref="D48:M48" si="10">SUM(D49:D53)</f>
        <v>12968</v>
      </c>
      <c r="E48" s="32">
        <f t="shared" si="10"/>
        <v>1272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760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ref="N48:N55" si="11">SUM(D48:M48)</f>
        <v>15000</v>
      </c>
      <c r="O48" s="45">
        <f t="shared" si="9"/>
        <v>9.3109869646182499</v>
      </c>
      <c r="P48" s="10"/>
    </row>
    <row r="49" spans="1:119">
      <c r="A49" s="13"/>
      <c r="B49" s="39">
        <v>351.1</v>
      </c>
      <c r="C49" s="21" t="s">
        <v>83</v>
      </c>
      <c r="D49" s="46">
        <v>12237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12237</v>
      </c>
      <c r="O49" s="47">
        <f t="shared" si="9"/>
        <v>7.5959031657355682</v>
      </c>
      <c r="P49" s="9"/>
    </row>
    <row r="50" spans="1:119">
      <c r="A50" s="13"/>
      <c r="B50" s="39">
        <v>352</v>
      </c>
      <c r="C50" s="21" t="s">
        <v>50</v>
      </c>
      <c r="D50" s="46">
        <v>731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731</v>
      </c>
      <c r="O50" s="47">
        <f t="shared" si="9"/>
        <v>0.45375543140906271</v>
      </c>
      <c r="P50" s="9"/>
    </row>
    <row r="51" spans="1:119">
      <c r="A51" s="13"/>
      <c r="B51" s="39">
        <v>353</v>
      </c>
      <c r="C51" s="21" t="s">
        <v>133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760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760</v>
      </c>
      <c r="O51" s="47">
        <f t="shared" si="9"/>
        <v>0.47175667287399131</v>
      </c>
      <c r="P51" s="9"/>
    </row>
    <row r="52" spans="1:119">
      <c r="A52" s="13"/>
      <c r="B52" s="39">
        <v>356</v>
      </c>
      <c r="C52" s="21" t="s">
        <v>134</v>
      </c>
      <c r="D52" s="46">
        <v>0</v>
      </c>
      <c r="E52" s="46">
        <v>1247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1247</v>
      </c>
      <c r="O52" s="47">
        <f t="shared" si="9"/>
        <v>0.77405338299193049</v>
      </c>
      <c r="P52" s="9"/>
    </row>
    <row r="53" spans="1:119">
      <c r="A53" s="13"/>
      <c r="B53" s="39">
        <v>359</v>
      </c>
      <c r="C53" s="21" t="s">
        <v>52</v>
      </c>
      <c r="D53" s="46">
        <v>0</v>
      </c>
      <c r="E53" s="46">
        <v>25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25</v>
      </c>
      <c r="O53" s="47">
        <f t="shared" si="9"/>
        <v>1.5518311607697082E-2</v>
      </c>
      <c r="P53" s="9"/>
    </row>
    <row r="54" spans="1:119" ht="15.75">
      <c r="A54" s="29" t="s">
        <v>3</v>
      </c>
      <c r="B54" s="30"/>
      <c r="C54" s="31"/>
      <c r="D54" s="32">
        <f t="shared" ref="D54:M54" si="12">SUM(D55:D61)</f>
        <v>13100</v>
      </c>
      <c r="E54" s="32">
        <f t="shared" si="12"/>
        <v>0</v>
      </c>
      <c r="F54" s="32">
        <f t="shared" si="12"/>
        <v>0</v>
      </c>
      <c r="G54" s="32">
        <f t="shared" si="12"/>
        <v>0</v>
      </c>
      <c r="H54" s="32">
        <f t="shared" si="12"/>
        <v>0</v>
      </c>
      <c r="I54" s="32">
        <f t="shared" si="12"/>
        <v>4340</v>
      </c>
      <c r="J54" s="32">
        <f t="shared" si="12"/>
        <v>0</v>
      </c>
      <c r="K54" s="32">
        <f t="shared" si="12"/>
        <v>197689</v>
      </c>
      <c r="L54" s="32">
        <f t="shared" si="12"/>
        <v>0</v>
      </c>
      <c r="M54" s="32">
        <f t="shared" si="12"/>
        <v>0</v>
      </c>
      <c r="N54" s="32">
        <f t="shared" si="11"/>
        <v>215129</v>
      </c>
      <c r="O54" s="45">
        <f t="shared" si="9"/>
        <v>133.53755431409061</v>
      </c>
      <c r="P54" s="10"/>
    </row>
    <row r="55" spans="1:119">
      <c r="A55" s="12"/>
      <c r="B55" s="25">
        <v>361.1</v>
      </c>
      <c r="C55" s="20" t="s">
        <v>54</v>
      </c>
      <c r="D55" s="46">
        <v>5041</v>
      </c>
      <c r="E55" s="46">
        <v>0</v>
      </c>
      <c r="F55" s="46">
        <v>0</v>
      </c>
      <c r="G55" s="46">
        <v>0</v>
      </c>
      <c r="H55" s="46">
        <v>0</v>
      </c>
      <c r="I55" s="46">
        <v>2072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7113</v>
      </c>
      <c r="O55" s="47">
        <f t="shared" si="9"/>
        <v>4.4152700186219738</v>
      </c>
      <c r="P55" s="9"/>
    </row>
    <row r="56" spans="1:119">
      <c r="A56" s="12"/>
      <c r="B56" s="25">
        <v>361.3</v>
      </c>
      <c r="C56" s="20" t="s">
        <v>55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90347</v>
      </c>
      <c r="L56" s="46">
        <v>0</v>
      </c>
      <c r="M56" s="46">
        <v>0</v>
      </c>
      <c r="N56" s="46">
        <f t="shared" ref="N56:N61" si="13">SUM(D56:M56)</f>
        <v>90347</v>
      </c>
      <c r="O56" s="47">
        <f t="shared" si="9"/>
        <v>56.081315952824333</v>
      </c>
      <c r="P56" s="9"/>
    </row>
    <row r="57" spans="1:119">
      <c r="A57" s="12"/>
      <c r="B57" s="25">
        <v>364</v>
      </c>
      <c r="C57" s="20" t="s">
        <v>95</v>
      </c>
      <c r="D57" s="46">
        <v>689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689</v>
      </c>
      <c r="O57" s="47">
        <f t="shared" si="9"/>
        <v>0.42768466790813159</v>
      </c>
      <c r="P57" s="9"/>
    </row>
    <row r="58" spans="1:119">
      <c r="A58" s="12"/>
      <c r="B58" s="25">
        <v>366</v>
      </c>
      <c r="C58" s="20" t="s">
        <v>57</v>
      </c>
      <c r="D58" s="46">
        <v>1520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1520</v>
      </c>
      <c r="O58" s="47">
        <f t="shared" si="9"/>
        <v>0.94351334574798262</v>
      </c>
      <c r="P58" s="9"/>
    </row>
    <row r="59" spans="1:119">
      <c r="A59" s="12"/>
      <c r="B59" s="25">
        <v>368</v>
      </c>
      <c r="C59" s="20" t="s">
        <v>59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107342</v>
      </c>
      <c r="L59" s="46">
        <v>0</v>
      </c>
      <c r="M59" s="46">
        <v>0</v>
      </c>
      <c r="N59" s="46">
        <f t="shared" si="13"/>
        <v>107342</v>
      </c>
      <c r="O59" s="47">
        <f t="shared" si="9"/>
        <v>66.630664183736812</v>
      </c>
      <c r="P59" s="9"/>
    </row>
    <row r="60" spans="1:119">
      <c r="A60" s="12"/>
      <c r="B60" s="25">
        <v>369.3</v>
      </c>
      <c r="C60" s="20" t="s">
        <v>135</v>
      </c>
      <c r="D60" s="46">
        <v>20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20</v>
      </c>
      <c r="O60" s="47">
        <f t="shared" si="9"/>
        <v>1.2414649286157667E-2</v>
      </c>
      <c r="P60" s="9"/>
    </row>
    <row r="61" spans="1:119">
      <c r="A61" s="12"/>
      <c r="B61" s="25">
        <v>369.9</v>
      </c>
      <c r="C61" s="20" t="s">
        <v>60</v>
      </c>
      <c r="D61" s="46">
        <v>5830</v>
      </c>
      <c r="E61" s="46">
        <v>0</v>
      </c>
      <c r="F61" s="46">
        <v>0</v>
      </c>
      <c r="G61" s="46">
        <v>0</v>
      </c>
      <c r="H61" s="46">
        <v>0</v>
      </c>
      <c r="I61" s="46">
        <v>2268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8098</v>
      </c>
      <c r="O61" s="47">
        <f t="shared" si="9"/>
        <v>5.0266914959652391</v>
      </c>
      <c r="P61" s="9"/>
    </row>
    <row r="62" spans="1:119" ht="15.75">
      <c r="A62" s="29" t="s">
        <v>77</v>
      </c>
      <c r="B62" s="30"/>
      <c r="C62" s="31"/>
      <c r="D62" s="32">
        <f t="shared" ref="D62:M62" si="14">SUM(D63:D63)</f>
        <v>215156</v>
      </c>
      <c r="E62" s="32">
        <f t="shared" si="14"/>
        <v>0</v>
      </c>
      <c r="F62" s="32">
        <f t="shared" si="14"/>
        <v>0</v>
      </c>
      <c r="G62" s="32">
        <f t="shared" si="14"/>
        <v>0</v>
      </c>
      <c r="H62" s="32">
        <f t="shared" si="14"/>
        <v>0</v>
      </c>
      <c r="I62" s="32">
        <f t="shared" si="14"/>
        <v>0</v>
      </c>
      <c r="J62" s="32">
        <f t="shared" si="14"/>
        <v>0</v>
      </c>
      <c r="K62" s="32">
        <f t="shared" si="14"/>
        <v>0</v>
      </c>
      <c r="L62" s="32">
        <f t="shared" si="14"/>
        <v>0</v>
      </c>
      <c r="M62" s="32">
        <f t="shared" si="14"/>
        <v>0</v>
      </c>
      <c r="N62" s="32">
        <f>SUM(D62:M62)</f>
        <v>215156</v>
      </c>
      <c r="O62" s="45">
        <f t="shared" si="9"/>
        <v>133.55431409062695</v>
      </c>
      <c r="P62" s="9"/>
    </row>
    <row r="63" spans="1:119" ht="15.75" thickBot="1">
      <c r="A63" s="12"/>
      <c r="B63" s="25">
        <v>383</v>
      </c>
      <c r="C63" s="20" t="s">
        <v>84</v>
      </c>
      <c r="D63" s="46">
        <v>215156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215156</v>
      </c>
      <c r="O63" s="47">
        <f t="shared" si="9"/>
        <v>133.55431409062695</v>
      </c>
      <c r="P63" s="9"/>
    </row>
    <row r="64" spans="1:119" ht="16.5" thickBot="1">
      <c r="A64" s="14" t="s">
        <v>46</v>
      </c>
      <c r="B64" s="23"/>
      <c r="C64" s="22"/>
      <c r="D64" s="15">
        <f t="shared" ref="D64:M64" si="15">SUM(D5,D16,D25,D36,D48,D54,D62)</f>
        <v>2105221</v>
      </c>
      <c r="E64" s="15">
        <f t="shared" si="15"/>
        <v>253564</v>
      </c>
      <c r="F64" s="15">
        <f t="shared" si="15"/>
        <v>0</v>
      </c>
      <c r="G64" s="15">
        <f t="shared" si="15"/>
        <v>0</v>
      </c>
      <c r="H64" s="15">
        <f t="shared" si="15"/>
        <v>0</v>
      </c>
      <c r="I64" s="15">
        <f t="shared" si="15"/>
        <v>1063515</v>
      </c>
      <c r="J64" s="15">
        <f t="shared" si="15"/>
        <v>0</v>
      </c>
      <c r="K64" s="15">
        <f t="shared" si="15"/>
        <v>210765</v>
      </c>
      <c r="L64" s="15">
        <f t="shared" si="15"/>
        <v>0</v>
      </c>
      <c r="M64" s="15">
        <f t="shared" si="15"/>
        <v>0</v>
      </c>
      <c r="N64" s="15">
        <f>SUM(D64:M64)</f>
        <v>3633065</v>
      </c>
      <c r="O64" s="38">
        <f t="shared" si="9"/>
        <v>2255.16139044072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118" t="s">
        <v>136</v>
      </c>
      <c r="M66" s="118"/>
      <c r="N66" s="118"/>
      <c r="O66" s="43">
        <v>1611</v>
      </c>
    </row>
    <row r="67" spans="1:15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</row>
    <row r="68" spans="1:15" ht="15.75" customHeight="1" thickBot="1">
      <c r="A68" s="120" t="s">
        <v>80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1029760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37958</v>
      </c>
      <c r="J5" s="27">
        <f t="shared" si="0"/>
        <v>0</v>
      </c>
      <c r="K5" s="27">
        <f t="shared" si="0"/>
        <v>12294</v>
      </c>
      <c r="L5" s="27">
        <f t="shared" si="0"/>
        <v>0</v>
      </c>
      <c r="M5" s="27">
        <f t="shared" si="0"/>
        <v>0</v>
      </c>
      <c r="N5" s="28">
        <f>SUM(D5:M5)</f>
        <v>1080012</v>
      </c>
      <c r="O5" s="33">
        <f t="shared" ref="O5:O51" si="1">(N5/O$53)</f>
        <v>720.48832555036688</v>
      </c>
      <c r="P5" s="6"/>
    </row>
    <row r="6" spans="1:133">
      <c r="A6" s="12"/>
      <c r="B6" s="25">
        <v>311</v>
      </c>
      <c r="C6" s="20" t="s">
        <v>2</v>
      </c>
      <c r="D6" s="46">
        <v>711501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711501</v>
      </c>
      <c r="O6" s="47">
        <f t="shared" si="1"/>
        <v>474.65043362241494</v>
      </c>
      <c r="P6" s="9"/>
    </row>
    <row r="7" spans="1:133">
      <c r="A7" s="12"/>
      <c r="B7" s="25">
        <v>312.41000000000003</v>
      </c>
      <c r="C7" s="20" t="s">
        <v>10</v>
      </c>
      <c r="D7" s="46">
        <v>43716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43716</v>
      </c>
      <c r="O7" s="47">
        <f t="shared" si="1"/>
        <v>29.163442294863241</v>
      </c>
      <c r="P7" s="9"/>
    </row>
    <row r="8" spans="1:133">
      <c r="A8" s="12"/>
      <c r="B8" s="25">
        <v>312.52</v>
      </c>
      <c r="C8" s="20" t="s">
        <v>89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12294</v>
      </c>
      <c r="L8" s="46">
        <v>0</v>
      </c>
      <c r="M8" s="46">
        <v>0</v>
      </c>
      <c r="N8" s="46">
        <f>SUM(D8:M8)</f>
        <v>12294</v>
      </c>
      <c r="O8" s="47">
        <f t="shared" si="1"/>
        <v>8.2014676450967308</v>
      </c>
      <c r="P8" s="9"/>
    </row>
    <row r="9" spans="1:133">
      <c r="A9" s="12"/>
      <c r="B9" s="25">
        <v>312.60000000000002</v>
      </c>
      <c r="C9" s="20" t="s">
        <v>11</v>
      </c>
      <c r="D9" s="46">
        <v>134169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134169</v>
      </c>
      <c r="O9" s="47">
        <f t="shared" si="1"/>
        <v>89.505670446964643</v>
      </c>
      <c r="P9" s="9"/>
    </row>
    <row r="10" spans="1:133">
      <c r="A10" s="12"/>
      <c r="B10" s="25">
        <v>314.10000000000002</v>
      </c>
      <c r="C10" s="20" t="s">
        <v>12</v>
      </c>
      <c r="D10" s="46">
        <v>99433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99433</v>
      </c>
      <c r="O10" s="47">
        <f t="shared" si="1"/>
        <v>66.332888592394923</v>
      </c>
      <c r="P10" s="9"/>
    </row>
    <row r="11" spans="1:133">
      <c r="A11" s="12"/>
      <c r="B11" s="25">
        <v>314.3</v>
      </c>
      <c r="C11" s="20" t="s">
        <v>13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37958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37958</v>
      </c>
      <c r="O11" s="47">
        <f t="shared" si="1"/>
        <v>25.322214809873248</v>
      </c>
      <c r="P11" s="9"/>
    </row>
    <row r="12" spans="1:133">
      <c r="A12" s="12"/>
      <c r="B12" s="25">
        <v>314.8</v>
      </c>
      <c r="C12" s="20" t="s">
        <v>72</v>
      </c>
      <c r="D12" s="46">
        <v>3598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3598</v>
      </c>
      <c r="O12" s="47">
        <f t="shared" si="1"/>
        <v>2.400266844563042</v>
      </c>
      <c r="P12" s="9"/>
    </row>
    <row r="13" spans="1:133">
      <c r="A13" s="12"/>
      <c r="B13" s="25">
        <v>315</v>
      </c>
      <c r="C13" s="20" t="s">
        <v>90</v>
      </c>
      <c r="D13" s="46">
        <v>33132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33132</v>
      </c>
      <c r="O13" s="47">
        <f t="shared" si="1"/>
        <v>22.102735156771182</v>
      </c>
      <c r="P13" s="9"/>
    </row>
    <row r="14" spans="1:133">
      <c r="A14" s="12"/>
      <c r="B14" s="25">
        <v>316</v>
      </c>
      <c r="C14" s="20" t="s">
        <v>113</v>
      </c>
      <c r="D14" s="46">
        <v>4211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4211</v>
      </c>
      <c r="O14" s="47">
        <f t="shared" si="1"/>
        <v>2.8092061374249502</v>
      </c>
      <c r="P14" s="9"/>
    </row>
    <row r="15" spans="1:133" ht="15.75">
      <c r="A15" s="29" t="s">
        <v>15</v>
      </c>
      <c r="B15" s="30"/>
      <c r="C15" s="31"/>
      <c r="D15" s="32">
        <f t="shared" ref="D15:M15" si="3">SUM(D16:D20)</f>
        <v>366794</v>
      </c>
      <c r="E15" s="32">
        <f t="shared" si="3"/>
        <v>238357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31" si="4">SUM(D15:M15)</f>
        <v>605151</v>
      </c>
      <c r="O15" s="45">
        <f t="shared" si="1"/>
        <v>403.70313542361572</v>
      </c>
      <c r="P15" s="10"/>
    </row>
    <row r="16" spans="1:133">
      <c r="A16" s="12"/>
      <c r="B16" s="25">
        <v>322</v>
      </c>
      <c r="C16" s="20" t="s">
        <v>0</v>
      </c>
      <c r="D16" s="46">
        <v>214344</v>
      </c>
      <c r="E16" s="46">
        <v>238357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452701</v>
      </c>
      <c r="O16" s="47">
        <f t="shared" si="1"/>
        <v>302.00200133422283</v>
      </c>
      <c r="P16" s="9"/>
    </row>
    <row r="17" spans="1:16">
      <c r="A17" s="12"/>
      <c r="B17" s="25">
        <v>323.10000000000002</v>
      </c>
      <c r="C17" s="20" t="s">
        <v>16</v>
      </c>
      <c r="D17" s="46">
        <v>83969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83969</v>
      </c>
      <c r="O17" s="47">
        <f t="shared" si="1"/>
        <v>56.016677785190126</v>
      </c>
      <c r="P17" s="9"/>
    </row>
    <row r="18" spans="1:16">
      <c r="A18" s="12"/>
      <c r="B18" s="25">
        <v>323.2</v>
      </c>
      <c r="C18" s="20" t="s">
        <v>17</v>
      </c>
      <c r="D18" s="46">
        <v>62195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62195</v>
      </c>
      <c r="O18" s="47">
        <f t="shared" si="1"/>
        <v>41.490993995997329</v>
      </c>
      <c r="P18" s="9"/>
    </row>
    <row r="19" spans="1:16">
      <c r="A19" s="12"/>
      <c r="B19" s="25">
        <v>323.39999999999998</v>
      </c>
      <c r="C19" s="20" t="s">
        <v>18</v>
      </c>
      <c r="D19" s="46">
        <v>1846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1846</v>
      </c>
      <c r="O19" s="47">
        <f t="shared" si="1"/>
        <v>1.2314876584389594</v>
      </c>
      <c r="P19" s="9"/>
    </row>
    <row r="20" spans="1:16">
      <c r="A20" s="12"/>
      <c r="B20" s="25">
        <v>329</v>
      </c>
      <c r="C20" s="20" t="s">
        <v>19</v>
      </c>
      <c r="D20" s="46">
        <v>4440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4440</v>
      </c>
      <c r="O20" s="47">
        <f t="shared" si="1"/>
        <v>2.9619746497665109</v>
      </c>
      <c r="P20" s="9"/>
    </row>
    <row r="21" spans="1:16" ht="15.75">
      <c r="A21" s="29" t="s">
        <v>21</v>
      </c>
      <c r="B21" s="30"/>
      <c r="C21" s="31"/>
      <c r="D21" s="32">
        <f t="shared" ref="D21:M21" si="5">SUM(D22:D30)</f>
        <v>232493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232493</v>
      </c>
      <c r="O21" s="45">
        <f t="shared" si="1"/>
        <v>155.09873248832554</v>
      </c>
      <c r="P21" s="10"/>
    </row>
    <row r="22" spans="1:16">
      <c r="A22" s="12"/>
      <c r="B22" s="25">
        <v>331.39</v>
      </c>
      <c r="C22" s="20" t="s">
        <v>120</v>
      </c>
      <c r="D22" s="46">
        <v>19475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19475</v>
      </c>
      <c r="O22" s="47">
        <f t="shared" si="1"/>
        <v>12.99199466310874</v>
      </c>
      <c r="P22" s="9"/>
    </row>
    <row r="23" spans="1:16">
      <c r="A23" s="12"/>
      <c r="B23" s="25">
        <v>331.7</v>
      </c>
      <c r="C23" s="20" t="s">
        <v>121</v>
      </c>
      <c r="D23" s="46">
        <v>5958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5958</v>
      </c>
      <c r="O23" s="47">
        <f t="shared" si="1"/>
        <v>3.9746497665110074</v>
      </c>
      <c r="P23" s="9"/>
    </row>
    <row r="24" spans="1:16">
      <c r="A24" s="12"/>
      <c r="B24" s="25">
        <v>334.39</v>
      </c>
      <c r="C24" s="20" t="s">
        <v>122</v>
      </c>
      <c r="D24" s="46">
        <v>2191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2191</v>
      </c>
      <c r="O24" s="47">
        <f t="shared" si="1"/>
        <v>1.4616410940627085</v>
      </c>
      <c r="P24" s="9"/>
    </row>
    <row r="25" spans="1:16">
      <c r="A25" s="12"/>
      <c r="B25" s="25">
        <v>334.7</v>
      </c>
      <c r="C25" s="20" t="s">
        <v>101</v>
      </c>
      <c r="D25" s="46">
        <v>50000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50000</v>
      </c>
      <c r="O25" s="47">
        <f t="shared" si="1"/>
        <v>33.355570380253504</v>
      </c>
      <c r="P25" s="9"/>
    </row>
    <row r="26" spans="1:16">
      <c r="A26" s="12"/>
      <c r="B26" s="25">
        <v>335.12</v>
      </c>
      <c r="C26" s="20" t="s">
        <v>91</v>
      </c>
      <c r="D26" s="46">
        <v>37100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37100</v>
      </c>
      <c r="O26" s="47">
        <f t="shared" si="1"/>
        <v>24.749833222148098</v>
      </c>
      <c r="P26" s="9"/>
    </row>
    <row r="27" spans="1:16">
      <c r="A27" s="12"/>
      <c r="B27" s="25">
        <v>335.15</v>
      </c>
      <c r="C27" s="20" t="s">
        <v>92</v>
      </c>
      <c r="D27" s="46">
        <v>1370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1370</v>
      </c>
      <c r="O27" s="47">
        <f t="shared" si="1"/>
        <v>0.91394262841894591</v>
      </c>
      <c r="P27" s="9"/>
    </row>
    <row r="28" spans="1:16">
      <c r="A28" s="12"/>
      <c r="B28" s="25">
        <v>335.18</v>
      </c>
      <c r="C28" s="20" t="s">
        <v>93</v>
      </c>
      <c r="D28" s="46">
        <v>79957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79957</v>
      </c>
      <c r="O28" s="47">
        <f t="shared" si="1"/>
        <v>53.340226817878587</v>
      </c>
      <c r="P28" s="9"/>
    </row>
    <row r="29" spans="1:16">
      <c r="A29" s="12"/>
      <c r="B29" s="25">
        <v>337.7</v>
      </c>
      <c r="C29" s="20" t="s">
        <v>29</v>
      </c>
      <c r="D29" s="46">
        <v>33222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33222</v>
      </c>
      <c r="O29" s="47">
        <f t="shared" si="1"/>
        <v>22.162775183455636</v>
      </c>
      <c r="P29" s="9"/>
    </row>
    <row r="30" spans="1:16">
      <c r="A30" s="12"/>
      <c r="B30" s="25">
        <v>338</v>
      </c>
      <c r="C30" s="20" t="s">
        <v>31</v>
      </c>
      <c r="D30" s="46">
        <v>3220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3220</v>
      </c>
      <c r="O30" s="47">
        <f t="shared" si="1"/>
        <v>2.1480987324883256</v>
      </c>
      <c r="P30" s="9"/>
    </row>
    <row r="31" spans="1:16" ht="15.75">
      <c r="A31" s="29" t="s">
        <v>36</v>
      </c>
      <c r="B31" s="30"/>
      <c r="C31" s="31"/>
      <c r="D31" s="32">
        <f t="shared" ref="D31:M31" si="6">SUM(D32:D41)</f>
        <v>15556</v>
      </c>
      <c r="E31" s="32">
        <f t="shared" si="6"/>
        <v>550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850947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4"/>
        <v>867053</v>
      </c>
      <c r="O31" s="45">
        <f t="shared" si="1"/>
        <v>578.42094729819883</v>
      </c>
      <c r="P31" s="10"/>
    </row>
    <row r="32" spans="1:16">
      <c r="A32" s="12"/>
      <c r="B32" s="25">
        <v>341.9</v>
      </c>
      <c r="C32" s="20" t="s">
        <v>94</v>
      </c>
      <c r="D32" s="46">
        <v>3215</v>
      </c>
      <c r="E32" s="46">
        <v>550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1" si="7">SUM(D32:M32)</f>
        <v>3765</v>
      </c>
      <c r="O32" s="47">
        <f t="shared" si="1"/>
        <v>2.5116744496330887</v>
      </c>
      <c r="P32" s="9"/>
    </row>
    <row r="33" spans="1:16">
      <c r="A33" s="12"/>
      <c r="B33" s="25">
        <v>343.3</v>
      </c>
      <c r="C33" s="20" t="s">
        <v>39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547952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547952</v>
      </c>
      <c r="O33" s="47">
        <f t="shared" si="1"/>
        <v>365.54503002001331</v>
      </c>
      <c r="P33" s="9"/>
    </row>
    <row r="34" spans="1:16">
      <c r="A34" s="12"/>
      <c r="B34" s="25">
        <v>343.4</v>
      </c>
      <c r="C34" s="20" t="s">
        <v>40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96630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96630</v>
      </c>
      <c r="O34" s="47">
        <f t="shared" si="1"/>
        <v>64.462975316877916</v>
      </c>
      <c r="P34" s="9"/>
    </row>
    <row r="35" spans="1:16">
      <c r="A35" s="12"/>
      <c r="B35" s="25">
        <v>343.5</v>
      </c>
      <c r="C35" s="20" t="s">
        <v>41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180112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180112</v>
      </c>
      <c r="O35" s="47">
        <f t="shared" si="1"/>
        <v>120.15476984656438</v>
      </c>
      <c r="P35" s="9"/>
    </row>
    <row r="36" spans="1:16">
      <c r="A36" s="12"/>
      <c r="B36" s="25">
        <v>343.6</v>
      </c>
      <c r="C36" s="20" t="s">
        <v>42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17931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17931</v>
      </c>
      <c r="O36" s="47">
        <f t="shared" si="1"/>
        <v>11.96197464976651</v>
      </c>
      <c r="P36" s="9"/>
    </row>
    <row r="37" spans="1:16">
      <c r="A37" s="12"/>
      <c r="B37" s="25">
        <v>343.8</v>
      </c>
      <c r="C37" s="20" t="s">
        <v>75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6076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6076</v>
      </c>
      <c r="O37" s="47">
        <f t="shared" si="1"/>
        <v>4.0533689126084056</v>
      </c>
      <c r="P37" s="9"/>
    </row>
    <row r="38" spans="1:16">
      <c r="A38" s="12"/>
      <c r="B38" s="25">
        <v>343.9</v>
      </c>
      <c r="C38" s="20" t="s">
        <v>43</v>
      </c>
      <c r="D38" s="46">
        <v>3498</v>
      </c>
      <c r="E38" s="46">
        <v>0</v>
      </c>
      <c r="F38" s="46">
        <v>0</v>
      </c>
      <c r="G38" s="46">
        <v>0</v>
      </c>
      <c r="H38" s="46">
        <v>0</v>
      </c>
      <c r="I38" s="46">
        <v>2246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5744</v>
      </c>
      <c r="O38" s="47">
        <f t="shared" si="1"/>
        <v>3.8318879252835223</v>
      </c>
      <c r="P38" s="9"/>
    </row>
    <row r="39" spans="1:16">
      <c r="A39" s="12"/>
      <c r="B39" s="25">
        <v>344.9</v>
      </c>
      <c r="C39" s="20" t="s">
        <v>123</v>
      </c>
      <c r="D39" s="46">
        <v>5438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5438</v>
      </c>
      <c r="O39" s="47">
        <f t="shared" si="1"/>
        <v>3.6277518345563711</v>
      </c>
      <c r="P39" s="9"/>
    </row>
    <row r="40" spans="1:16">
      <c r="A40" s="12"/>
      <c r="B40" s="25">
        <v>347.1</v>
      </c>
      <c r="C40" s="20" t="s">
        <v>44</v>
      </c>
      <c r="D40" s="46">
        <v>1804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1804</v>
      </c>
      <c r="O40" s="47">
        <f t="shared" si="1"/>
        <v>1.2034689793195463</v>
      </c>
      <c r="P40" s="9"/>
    </row>
    <row r="41" spans="1:16">
      <c r="A41" s="12"/>
      <c r="B41" s="25">
        <v>347.4</v>
      </c>
      <c r="C41" s="20" t="s">
        <v>45</v>
      </c>
      <c r="D41" s="46">
        <v>1601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1601</v>
      </c>
      <c r="O41" s="47">
        <f t="shared" si="1"/>
        <v>1.0680453635757172</v>
      </c>
      <c r="P41" s="9"/>
    </row>
    <row r="42" spans="1:16" ht="15.75">
      <c r="A42" s="29" t="s">
        <v>37</v>
      </c>
      <c r="B42" s="30"/>
      <c r="C42" s="31"/>
      <c r="D42" s="32">
        <f t="shared" ref="D42:M42" si="8">SUM(D43:D44)</f>
        <v>13731</v>
      </c>
      <c r="E42" s="32">
        <f t="shared" si="8"/>
        <v>1272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0</v>
      </c>
      <c r="J42" s="32">
        <f t="shared" si="8"/>
        <v>0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 t="shared" ref="N42:N51" si="9">SUM(D42:M42)</f>
        <v>15003</v>
      </c>
      <c r="O42" s="45">
        <f t="shared" si="1"/>
        <v>10.008672448298865</v>
      </c>
      <c r="P42" s="10"/>
    </row>
    <row r="43" spans="1:16">
      <c r="A43" s="13"/>
      <c r="B43" s="39">
        <v>351.1</v>
      </c>
      <c r="C43" s="21" t="s">
        <v>83</v>
      </c>
      <c r="D43" s="46">
        <v>13155</v>
      </c>
      <c r="E43" s="46">
        <v>1272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14427</v>
      </c>
      <c r="O43" s="47">
        <f t="shared" si="1"/>
        <v>9.6244162775183462</v>
      </c>
      <c r="P43" s="9"/>
    </row>
    <row r="44" spans="1:16">
      <c r="A44" s="13"/>
      <c r="B44" s="39">
        <v>352</v>
      </c>
      <c r="C44" s="21" t="s">
        <v>50</v>
      </c>
      <c r="D44" s="46">
        <v>576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576</v>
      </c>
      <c r="O44" s="47">
        <f t="shared" si="1"/>
        <v>0.38425617078052032</v>
      </c>
      <c r="P44" s="9"/>
    </row>
    <row r="45" spans="1:16" ht="15.75">
      <c r="A45" s="29" t="s">
        <v>3</v>
      </c>
      <c r="B45" s="30"/>
      <c r="C45" s="31"/>
      <c r="D45" s="32">
        <f t="shared" ref="D45:M45" si="10">SUM(D46:D50)</f>
        <v>16270</v>
      </c>
      <c r="E45" s="32">
        <f t="shared" si="10"/>
        <v>305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2341</v>
      </c>
      <c r="J45" s="32">
        <f t="shared" si="10"/>
        <v>0</v>
      </c>
      <c r="K45" s="32">
        <f t="shared" si="10"/>
        <v>213449</v>
      </c>
      <c r="L45" s="32">
        <f t="shared" si="10"/>
        <v>0</v>
      </c>
      <c r="M45" s="32">
        <f t="shared" si="10"/>
        <v>0</v>
      </c>
      <c r="N45" s="32">
        <f t="shared" si="9"/>
        <v>232365</v>
      </c>
      <c r="O45" s="45">
        <f t="shared" si="1"/>
        <v>155.01334222815211</v>
      </c>
      <c r="P45" s="10"/>
    </row>
    <row r="46" spans="1:16">
      <c r="A46" s="12"/>
      <c r="B46" s="25">
        <v>361.1</v>
      </c>
      <c r="C46" s="20" t="s">
        <v>54</v>
      </c>
      <c r="D46" s="46">
        <v>2561</v>
      </c>
      <c r="E46" s="46">
        <v>0</v>
      </c>
      <c r="F46" s="46">
        <v>0</v>
      </c>
      <c r="G46" s="46">
        <v>0</v>
      </c>
      <c r="H46" s="46">
        <v>0</v>
      </c>
      <c r="I46" s="46">
        <v>2341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4902</v>
      </c>
      <c r="O46" s="47">
        <f t="shared" si="1"/>
        <v>3.2701801200800533</v>
      </c>
      <c r="P46" s="9"/>
    </row>
    <row r="47" spans="1:16">
      <c r="A47" s="12"/>
      <c r="B47" s="25">
        <v>361.3</v>
      </c>
      <c r="C47" s="20" t="s">
        <v>55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110662</v>
      </c>
      <c r="L47" s="46">
        <v>0</v>
      </c>
      <c r="M47" s="46">
        <v>0</v>
      </c>
      <c r="N47" s="46">
        <f t="shared" si="9"/>
        <v>110662</v>
      </c>
      <c r="O47" s="47">
        <f t="shared" si="1"/>
        <v>73.823882588392266</v>
      </c>
      <c r="P47" s="9"/>
    </row>
    <row r="48" spans="1:16">
      <c r="A48" s="12"/>
      <c r="B48" s="25">
        <v>366</v>
      </c>
      <c r="C48" s="20" t="s">
        <v>57</v>
      </c>
      <c r="D48" s="46">
        <v>3280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3280</v>
      </c>
      <c r="O48" s="47">
        <f t="shared" si="1"/>
        <v>2.1881254169446298</v>
      </c>
      <c r="P48" s="9"/>
    </row>
    <row r="49" spans="1:119">
      <c r="A49" s="12"/>
      <c r="B49" s="25">
        <v>368</v>
      </c>
      <c r="C49" s="20" t="s">
        <v>59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102787</v>
      </c>
      <c r="L49" s="46">
        <v>0</v>
      </c>
      <c r="M49" s="46">
        <v>0</v>
      </c>
      <c r="N49" s="46">
        <f t="shared" si="9"/>
        <v>102787</v>
      </c>
      <c r="O49" s="47">
        <f t="shared" si="1"/>
        <v>68.570380253502336</v>
      </c>
      <c r="P49" s="9"/>
    </row>
    <row r="50" spans="1:119" ht="15.75" thickBot="1">
      <c r="A50" s="12"/>
      <c r="B50" s="25">
        <v>369.9</v>
      </c>
      <c r="C50" s="20" t="s">
        <v>60</v>
      </c>
      <c r="D50" s="46">
        <v>10429</v>
      </c>
      <c r="E50" s="46">
        <v>305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10734</v>
      </c>
      <c r="O50" s="47">
        <f t="shared" si="1"/>
        <v>7.1607738492328217</v>
      </c>
      <c r="P50" s="9"/>
    </row>
    <row r="51" spans="1:119" ht="16.5" thickBot="1">
      <c r="A51" s="14" t="s">
        <v>46</v>
      </c>
      <c r="B51" s="23"/>
      <c r="C51" s="22"/>
      <c r="D51" s="15">
        <f>SUM(D5,D15,D21,D31,D42,D45)</f>
        <v>1674604</v>
      </c>
      <c r="E51" s="15">
        <f t="shared" ref="E51:M51" si="11">SUM(E5,E15,E21,E31,E42,E45)</f>
        <v>240484</v>
      </c>
      <c r="F51" s="15">
        <f t="shared" si="11"/>
        <v>0</v>
      </c>
      <c r="G51" s="15">
        <f t="shared" si="11"/>
        <v>0</v>
      </c>
      <c r="H51" s="15">
        <f t="shared" si="11"/>
        <v>0</v>
      </c>
      <c r="I51" s="15">
        <f t="shared" si="11"/>
        <v>891246</v>
      </c>
      <c r="J51" s="15">
        <f t="shared" si="11"/>
        <v>0</v>
      </c>
      <c r="K51" s="15">
        <f t="shared" si="11"/>
        <v>225743</v>
      </c>
      <c r="L51" s="15">
        <f t="shared" si="11"/>
        <v>0</v>
      </c>
      <c r="M51" s="15">
        <f t="shared" si="11"/>
        <v>0</v>
      </c>
      <c r="N51" s="15">
        <f t="shared" si="9"/>
        <v>3032077</v>
      </c>
      <c r="O51" s="38">
        <f t="shared" si="1"/>
        <v>2022.733155436958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118" t="s">
        <v>124</v>
      </c>
      <c r="M53" s="118"/>
      <c r="N53" s="118"/>
      <c r="O53" s="43">
        <v>1499</v>
      </c>
    </row>
    <row r="54" spans="1:119">
      <c r="A54" s="119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7"/>
    </row>
    <row r="55" spans="1:119" ht="15.75" customHeight="1" thickBot="1">
      <c r="A55" s="120" t="s">
        <v>80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962713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35962</v>
      </c>
      <c r="J5" s="27">
        <f t="shared" si="0"/>
        <v>0</v>
      </c>
      <c r="K5" s="27">
        <f t="shared" si="0"/>
        <v>10991</v>
      </c>
      <c r="L5" s="27">
        <f t="shared" si="0"/>
        <v>0</v>
      </c>
      <c r="M5" s="27">
        <f t="shared" si="0"/>
        <v>0</v>
      </c>
      <c r="N5" s="28">
        <f>SUM(D5:M5)</f>
        <v>1009666</v>
      </c>
      <c r="O5" s="33">
        <f t="shared" ref="O5:O52" si="1">(N5/O$54)</f>
        <v>745.14095940959407</v>
      </c>
      <c r="P5" s="6"/>
    </row>
    <row r="6" spans="1:133">
      <c r="A6" s="12"/>
      <c r="B6" s="25">
        <v>311</v>
      </c>
      <c r="C6" s="20" t="s">
        <v>2</v>
      </c>
      <c r="D6" s="46">
        <v>688491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688491</v>
      </c>
      <c r="O6" s="47">
        <f t="shared" si="1"/>
        <v>508.11143911439115</v>
      </c>
      <c r="P6" s="9"/>
    </row>
    <row r="7" spans="1:133">
      <c r="A7" s="12"/>
      <c r="B7" s="25">
        <v>312.41000000000003</v>
      </c>
      <c r="C7" s="20" t="s">
        <v>10</v>
      </c>
      <c r="D7" s="46">
        <v>38617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38617</v>
      </c>
      <c r="O7" s="47">
        <f t="shared" si="1"/>
        <v>28.499630996309964</v>
      </c>
      <c r="P7" s="9"/>
    </row>
    <row r="8" spans="1:133">
      <c r="A8" s="12"/>
      <c r="B8" s="25">
        <v>312.52</v>
      </c>
      <c r="C8" s="20" t="s">
        <v>89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10991</v>
      </c>
      <c r="L8" s="46">
        <v>0</v>
      </c>
      <c r="M8" s="46">
        <v>0</v>
      </c>
      <c r="N8" s="46">
        <f>SUM(D8:M8)</f>
        <v>10991</v>
      </c>
      <c r="O8" s="47">
        <f t="shared" si="1"/>
        <v>8.1114391143911444</v>
      </c>
      <c r="P8" s="9"/>
    </row>
    <row r="9" spans="1:133">
      <c r="A9" s="12"/>
      <c r="B9" s="25">
        <v>312.60000000000002</v>
      </c>
      <c r="C9" s="20" t="s">
        <v>11</v>
      </c>
      <c r="D9" s="46">
        <v>116524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116524</v>
      </c>
      <c r="O9" s="47">
        <f t="shared" si="1"/>
        <v>85.995571955719555</v>
      </c>
      <c r="P9" s="9"/>
    </row>
    <row r="10" spans="1:133">
      <c r="A10" s="12"/>
      <c r="B10" s="25">
        <v>314.10000000000002</v>
      </c>
      <c r="C10" s="20" t="s">
        <v>12</v>
      </c>
      <c r="D10" s="46">
        <v>89622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89622</v>
      </c>
      <c r="O10" s="47">
        <f t="shared" si="1"/>
        <v>66.141697416974168</v>
      </c>
      <c r="P10" s="9"/>
    </row>
    <row r="11" spans="1:133">
      <c r="A11" s="12"/>
      <c r="B11" s="25">
        <v>314.3</v>
      </c>
      <c r="C11" s="20" t="s">
        <v>13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35962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35962</v>
      </c>
      <c r="O11" s="47">
        <f t="shared" si="1"/>
        <v>26.540221402214023</v>
      </c>
      <c r="P11" s="9"/>
    </row>
    <row r="12" spans="1:133">
      <c r="A12" s="12"/>
      <c r="B12" s="25">
        <v>314.8</v>
      </c>
      <c r="C12" s="20" t="s">
        <v>72</v>
      </c>
      <c r="D12" s="46">
        <v>2460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2460</v>
      </c>
      <c r="O12" s="47">
        <f t="shared" si="1"/>
        <v>1.8154981549815499</v>
      </c>
      <c r="P12" s="9"/>
    </row>
    <row r="13" spans="1:133">
      <c r="A13" s="12"/>
      <c r="B13" s="25">
        <v>315</v>
      </c>
      <c r="C13" s="20" t="s">
        <v>90</v>
      </c>
      <c r="D13" s="46">
        <v>23166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23166</v>
      </c>
      <c r="O13" s="47">
        <f t="shared" si="1"/>
        <v>17.096678966789668</v>
      </c>
      <c r="P13" s="9"/>
    </row>
    <row r="14" spans="1:133">
      <c r="A14" s="12"/>
      <c r="B14" s="25">
        <v>316</v>
      </c>
      <c r="C14" s="20" t="s">
        <v>113</v>
      </c>
      <c r="D14" s="46">
        <v>3833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3833</v>
      </c>
      <c r="O14" s="47">
        <f t="shared" si="1"/>
        <v>2.8287822878228783</v>
      </c>
      <c r="P14" s="9"/>
    </row>
    <row r="15" spans="1:133" ht="15.75">
      <c r="A15" s="29" t="s">
        <v>15</v>
      </c>
      <c r="B15" s="30"/>
      <c r="C15" s="31"/>
      <c r="D15" s="32">
        <f t="shared" ref="D15:M15" si="3">SUM(D16:D20)</f>
        <v>392928</v>
      </c>
      <c r="E15" s="32">
        <f t="shared" si="3"/>
        <v>321645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9" si="4">SUM(D15:M15)</f>
        <v>714573</v>
      </c>
      <c r="O15" s="45">
        <f t="shared" si="1"/>
        <v>527.360147601476</v>
      </c>
      <c r="P15" s="10"/>
    </row>
    <row r="16" spans="1:133">
      <c r="A16" s="12"/>
      <c r="B16" s="25">
        <v>322</v>
      </c>
      <c r="C16" s="20" t="s">
        <v>0</v>
      </c>
      <c r="D16" s="46">
        <v>261523</v>
      </c>
      <c r="E16" s="46">
        <v>321645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583168</v>
      </c>
      <c r="O16" s="47">
        <f t="shared" si="1"/>
        <v>430.38228782287825</v>
      </c>
      <c r="P16" s="9"/>
    </row>
    <row r="17" spans="1:16">
      <c r="A17" s="12"/>
      <c r="B17" s="25">
        <v>323.10000000000002</v>
      </c>
      <c r="C17" s="20" t="s">
        <v>16</v>
      </c>
      <c r="D17" s="46">
        <v>71287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71287</v>
      </c>
      <c r="O17" s="47">
        <f t="shared" si="1"/>
        <v>52.610332103321035</v>
      </c>
      <c r="P17" s="9"/>
    </row>
    <row r="18" spans="1:16">
      <c r="A18" s="12"/>
      <c r="B18" s="25">
        <v>323.2</v>
      </c>
      <c r="C18" s="20" t="s">
        <v>17</v>
      </c>
      <c r="D18" s="46">
        <v>60383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60383</v>
      </c>
      <c r="O18" s="47">
        <f t="shared" si="1"/>
        <v>44.563099630996312</v>
      </c>
      <c r="P18" s="9"/>
    </row>
    <row r="19" spans="1:16">
      <c r="A19" s="12"/>
      <c r="B19" s="25">
        <v>323.39999999999998</v>
      </c>
      <c r="C19" s="20" t="s">
        <v>18</v>
      </c>
      <c r="D19" s="46">
        <v>1430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1430</v>
      </c>
      <c r="O19" s="47">
        <f t="shared" si="1"/>
        <v>1.055350553505535</v>
      </c>
      <c r="P19" s="9"/>
    </row>
    <row r="20" spans="1:16">
      <c r="A20" s="12"/>
      <c r="B20" s="25">
        <v>329</v>
      </c>
      <c r="C20" s="20" t="s">
        <v>19</v>
      </c>
      <c r="D20" s="46">
        <v>-1695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-1695</v>
      </c>
      <c r="O20" s="47">
        <f t="shared" si="1"/>
        <v>-1.2509225092250922</v>
      </c>
      <c r="P20" s="9"/>
    </row>
    <row r="21" spans="1:16" ht="15.75">
      <c r="A21" s="29" t="s">
        <v>21</v>
      </c>
      <c r="B21" s="30"/>
      <c r="C21" s="31"/>
      <c r="D21" s="32">
        <f t="shared" ref="D21:M21" si="5">SUM(D22:D28)</f>
        <v>195656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195656</v>
      </c>
      <c r="O21" s="45">
        <f t="shared" si="1"/>
        <v>144.39557195571956</v>
      </c>
      <c r="P21" s="10"/>
    </row>
    <row r="22" spans="1:16">
      <c r="A22" s="12"/>
      <c r="B22" s="25">
        <v>334.7</v>
      </c>
      <c r="C22" s="20" t="s">
        <v>101</v>
      </c>
      <c r="D22" s="46">
        <v>49410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49410</v>
      </c>
      <c r="O22" s="47">
        <f t="shared" si="1"/>
        <v>36.464944649446494</v>
      </c>
      <c r="P22" s="9"/>
    </row>
    <row r="23" spans="1:16">
      <c r="A23" s="12"/>
      <c r="B23" s="25">
        <v>335.12</v>
      </c>
      <c r="C23" s="20" t="s">
        <v>91</v>
      </c>
      <c r="D23" s="46">
        <v>30979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30979</v>
      </c>
      <c r="O23" s="47">
        <f t="shared" si="1"/>
        <v>22.862730627306274</v>
      </c>
      <c r="P23" s="9"/>
    </row>
    <row r="24" spans="1:16">
      <c r="A24" s="12"/>
      <c r="B24" s="25">
        <v>335.15</v>
      </c>
      <c r="C24" s="20" t="s">
        <v>92</v>
      </c>
      <c r="D24" s="46">
        <v>1370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1370</v>
      </c>
      <c r="O24" s="47">
        <f t="shared" si="1"/>
        <v>1.0110701107011071</v>
      </c>
      <c r="P24" s="9"/>
    </row>
    <row r="25" spans="1:16">
      <c r="A25" s="12"/>
      <c r="B25" s="25">
        <v>335.18</v>
      </c>
      <c r="C25" s="20" t="s">
        <v>93</v>
      </c>
      <c r="D25" s="46">
        <v>65949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65949</v>
      </c>
      <c r="O25" s="47">
        <f t="shared" si="1"/>
        <v>48.670848708487085</v>
      </c>
      <c r="P25" s="9"/>
    </row>
    <row r="26" spans="1:16">
      <c r="A26" s="12"/>
      <c r="B26" s="25">
        <v>337.3</v>
      </c>
      <c r="C26" s="20" t="s">
        <v>27</v>
      </c>
      <c r="D26" s="46">
        <v>5279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5279</v>
      </c>
      <c r="O26" s="47">
        <f t="shared" si="1"/>
        <v>3.895940959409594</v>
      </c>
      <c r="P26" s="9"/>
    </row>
    <row r="27" spans="1:16">
      <c r="A27" s="12"/>
      <c r="B27" s="25">
        <v>337.7</v>
      </c>
      <c r="C27" s="20" t="s">
        <v>29</v>
      </c>
      <c r="D27" s="46">
        <v>41160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41160</v>
      </c>
      <c r="O27" s="47">
        <f t="shared" si="1"/>
        <v>30.376383763837637</v>
      </c>
      <c r="P27" s="9"/>
    </row>
    <row r="28" spans="1:16">
      <c r="A28" s="12"/>
      <c r="B28" s="25">
        <v>338</v>
      </c>
      <c r="C28" s="20" t="s">
        <v>31</v>
      </c>
      <c r="D28" s="46">
        <v>1509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1509</v>
      </c>
      <c r="O28" s="47">
        <f t="shared" si="1"/>
        <v>1.1136531365313653</v>
      </c>
      <c r="P28" s="9"/>
    </row>
    <row r="29" spans="1:16" ht="15.75">
      <c r="A29" s="29" t="s">
        <v>36</v>
      </c>
      <c r="B29" s="30"/>
      <c r="C29" s="31"/>
      <c r="D29" s="32">
        <f t="shared" ref="D29:M29" si="6">SUM(D30:D38)</f>
        <v>9844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826923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836767</v>
      </c>
      <c r="O29" s="45">
        <f t="shared" si="1"/>
        <v>617.540221402214</v>
      </c>
      <c r="P29" s="10"/>
    </row>
    <row r="30" spans="1:16">
      <c r="A30" s="12"/>
      <c r="B30" s="25">
        <v>341.9</v>
      </c>
      <c r="C30" s="20" t="s">
        <v>94</v>
      </c>
      <c r="D30" s="46">
        <v>2348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8" si="7">SUM(D30:M30)</f>
        <v>2348</v>
      </c>
      <c r="O30" s="47">
        <f t="shared" si="1"/>
        <v>1.7328413284132842</v>
      </c>
      <c r="P30" s="9"/>
    </row>
    <row r="31" spans="1:16">
      <c r="A31" s="12"/>
      <c r="B31" s="25">
        <v>343.3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540419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540419</v>
      </c>
      <c r="O31" s="47">
        <f t="shared" si="1"/>
        <v>398.83321033210331</v>
      </c>
      <c r="P31" s="9"/>
    </row>
    <row r="32" spans="1:16">
      <c r="A32" s="12"/>
      <c r="B32" s="25">
        <v>343.4</v>
      </c>
      <c r="C32" s="20" t="s">
        <v>40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86800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86800</v>
      </c>
      <c r="O32" s="47">
        <f t="shared" si="1"/>
        <v>64.0590405904059</v>
      </c>
      <c r="P32" s="9"/>
    </row>
    <row r="33" spans="1:16">
      <c r="A33" s="12"/>
      <c r="B33" s="25">
        <v>343.5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169437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169437</v>
      </c>
      <c r="O33" s="47">
        <f t="shared" si="1"/>
        <v>125.04575645756458</v>
      </c>
      <c r="P33" s="9"/>
    </row>
    <row r="34" spans="1:16">
      <c r="A34" s="12"/>
      <c r="B34" s="25">
        <v>343.6</v>
      </c>
      <c r="C34" s="20" t="s">
        <v>42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20966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20966</v>
      </c>
      <c r="O34" s="47">
        <f t="shared" si="1"/>
        <v>15.473062730627307</v>
      </c>
      <c r="P34" s="9"/>
    </row>
    <row r="35" spans="1:16">
      <c r="A35" s="12"/>
      <c r="B35" s="25">
        <v>343.8</v>
      </c>
      <c r="C35" s="20" t="s">
        <v>75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8206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8206</v>
      </c>
      <c r="O35" s="47">
        <f t="shared" si="1"/>
        <v>6.056088560885609</v>
      </c>
      <c r="P35" s="9"/>
    </row>
    <row r="36" spans="1:16">
      <c r="A36" s="12"/>
      <c r="B36" s="25">
        <v>343.9</v>
      </c>
      <c r="C36" s="20" t="s">
        <v>43</v>
      </c>
      <c r="D36" s="46">
        <v>3690</v>
      </c>
      <c r="E36" s="46">
        <v>0</v>
      </c>
      <c r="F36" s="46">
        <v>0</v>
      </c>
      <c r="G36" s="46">
        <v>0</v>
      </c>
      <c r="H36" s="46">
        <v>0</v>
      </c>
      <c r="I36" s="46">
        <v>1095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4785</v>
      </c>
      <c r="O36" s="47">
        <f t="shared" si="1"/>
        <v>3.5313653136531364</v>
      </c>
      <c r="P36" s="9"/>
    </row>
    <row r="37" spans="1:16">
      <c r="A37" s="12"/>
      <c r="B37" s="25">
        <v>347.1</v>
      </c>
      <c r="C37" s="20" t="s">
        <v>44</v>
      </c>
      <c r="D37" s="46">
        <v>1526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1526</v>
      </c>
      <c r="O37" s="47">
        <f t="shared" si="1"/>
        <v>1.12619926199262</v>
      </c>
      <c r="P37" s="9"/>
    </row>
    <row r="38" spans="1:16">
      <c r="A38" s="12"/>
      <c r="B38" s="25">
        <v>347.4</v>
      </c>
      <c r="C38" s="20" t="s">
        <v>45</v>
      </c>
      <c r="D38" s="46">
        <v>2280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2280</v>
      </c>
      <c r="O38" s="47">
        <f t="shared" si="1"/>
        <v>1.6826568265682658</v>
      </c>
      <c r="P38" s="9"/>
    </row>
    <row r="39" spans="1:16" ht="15.75">
      <c r="A39" s="29" t="s">
        <v>37</v>
      </c>
      <c r="B39" s="30"/>
      <c r="C39" s="31"/>
      <c r="D39" s="32">
        <f t="shared" ref="D39:M39" si="8">SUM(D40:D42)</f>
        <v>11892</v>
      </c>
      <c r="E39" s="32">
        <f t="shared" si="8"/>
        <v>2330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0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ref="N39:N52" si="9">SUM(D39:M39)</f>
        <v>14222</v>
      </c>
      <c r="O39" s="45">
        <f t="shared" si="1"/>
        <v>10.495940959409594</v>
      </c>
      <c r="P39" s="10"/>
    </row>
    <row r="40" spans="1:16">
      <c r="A40" s="13"/>
      <c r="B40" s="39">
        <v>351.1</v>
      </c>
      <c r="C40" s="21" t="s">
        <v>83</v>
      </c>
      <c r="D40" s="46">
        <v>9908</v>
      </c>
      <c r="E40" s="46">
        <v>2330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12238</v>
      </c>
      <c r="O40" s="47">
        <f t="shared" si="1"/>
        <v>9.0317343173431741</v>
      </c>
      <c r="P40" s="9"/>
    </row>
    <row r="41" spans="1:16">
      <c r="A41" s="13"/>
      <c r="B41" s="39">
        <v>352</v>
      </c>
      <c r="C41" s="21" t="s">
        <v>50</v>
      </c>
      <c r="D41" s="46">
        <v>758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758</v>
      </c>
      <c r="O41" s="47">
        <f t="shared" si="1"/>
        <v>0.55940959409594093</v>
      </c>
      <c r="P41" s="9"/>
    </row>
    <row r="42" spans="1:16">
      <c r="A42" s="13"/>
      <c r="B42" s="39">
        <v>359</v>
      </c>
      <c r="C42" s="21" t="s">
        <v>52</v>
      </c>
      <c r="D42" s="46">
        <v>1226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1226</v>
      </c>
      <c r="O42" s="47">
        <f t="shared" si="1"/>
        <v>0.90479704797047966</v>
      </c>
      <c r="P42" s="9"/>
    </row>
    <row r="43" spans="1:16" ht="15.75">
      <c r="A43" s="29" t="s">
        <v>3</v>
      </c>
      <c r="B43" s="30"/>
      <c r="C43" s="31"/>
      <c r="D43" s="32">
        <f t="shared" ref="D43:M43" si="10">SUM(D44:D49)</f>
        <v>45473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253030</v>
      </c>
      <c r="L43" s="32">
        <f t="shared" si="10"/>
        <v>0</v>
      </c>
      <c r="M43" s="32">
        <f t="shared" si="10"/>
        <v>0</v>
      </c>
      <c r="N43" s="32">
        <f t="shared" si="9"/>
        <v>298503</v>
      </c>
      <c r="O43" s="45">
        <f t="shared" si="1"/>
        <v>220.29741697416975</v>
      </c>
      <c r="P43" s="10"/>
    </row>
    <row r="44" spans="1:16">
      <c r="A44" s="12"/>
      <c r="B44" s="25">
        <v>361.1</v>
      </c>
      <c r="C44" s="20" t="s">
        <v>54</v>
      </c>
      <c r="D44" s="46">
        <v>2181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2181</v>
      </c>
      <c r="O44" s="47">
        <f t="shared" si="1"/>
        <v>1.6095940959409594</v>
      </c>
      <c r="P44" s="9"/>
    </row>
    <row r="45" spans="1:16">
      <c r="A45" s="12"/>
      <c r="B45" s="25">
        <v>361.3</v>
      </c>
      <c r="C45" s="20" t="s">
        <v>55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173224</v>
      </c>
      <c r="L45" s="46">
        <v>0</v>
      </c>
      <c r="M45" s="46">
        <v>0</v>
      </c>
      <c r="N45" s="46">
        <f t="shared" si="9"/>
        <v>173224</v>
      </c>
      <c r="O45" s="47">
        <f t="shared" si="1"/>
        <v>127.84059040590405</v>
      </c>
      <c r="P45" s="9"/>
    </row>
    <row r="46" spans="1:16">
      <c r="A46" s="12"/>
      <c r="B46" s="25">
        <v>364</v>
      </c>
      <c r="C46" s="20" t="s">
        <v>95</v>
      </c>
      <c r="D46" s="46">
        <v>12945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12945</v>
      </c>
      <c r="O46" s="47">
        <f t="shared" si="1"/>
        <v>9.5535055350553506</v>
      </c>
      <c r="P46" s="9"/>
    </row>
    <row r="47" spans="1:16">
      <c r="A47" s="12"/>
      <c r="B47" s="25">
        <v>366</v>
      </c>
      <c r="C47" s="20" t="s">
        <v>57</v>
      </c>
      <c r="D47" s="46">
        <v>20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20</v>
      </c>
      <c r="O47" s="47">
        <f t="shared" si="1"/>
        <v>1.4760147601476014E-2</v>
      </c>
      <c r="P47" s="9"/>
    </row>
    <row r="48" spans="1:16">
      <c r="A48" s="12"/>
      <c r="B48" s="25">
        <v>368</v>
      </c>
      <c r="C48" s="20" t="s">
        <v>59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79806</v>
      </c>
      <c r="L48" s="46">
        <v>0</v>
      </c>
      <c r="M48" s="46">
        <v>0</v>
      </c>
      <c r="N48" s="46">
        <f t="shared" si="9"/>
        <v>79806</v>
      </c>
      <c r="O48" s="47">
        <f t="shared" si="1"/>
        <v>58.897416974169744</v>
      </c>
      <c r="P48" s="9"/>
    </row>
    <row r="49" spans="1:119">
      <c r="A49" s="12"/>
      <c r="B49" s="25">
        <v>369.9</v>
      </c>
      <c r="C49" s="20" t="s">
        <v>60</v>
      </c>
      <c r="D49" s="46">
        <v>30327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30327</v>
      </c>
      <c r="O49" s="47">
        <f t="shared" si="1"/>
        <v>22.381549815498154</v>
      </c>
      <c r="P49" s="9"/>
    </row>
    <row r="50" spans="1:119" ht="15.75">
      <c r="A50" s="29" t="s">
        <v>77</v>
      </c>
      <c r="B50" s="30"/>
      <c r="C50" s="31"/>
      <c r="D50" s="32">
        <f t="shared" ref="D50:M50" si="11">SUM(D51:D51)</f>
        <v>112543</v>
      </c>
      <c r="E50" s="32">
        <f t="shared" si="11"/>
        <v>0</v>
      </c>
      <c r="F50" s="32">
        <f t="shared" si="11"/>
        <v>0</v>
      </c>
      <c r="G50" s="32">
        <f t="shared" si="11"/>
        <v>0</v>
      </c>
      <c r="H50" s="32">
        <f t="shared" si="11"/>
        <v>0</v>
      </c>
      <c r="I50" s="32">
        <f t="shared" si="11"/>
        <v>0</v>
      </c>
      <c r="J50" s="32">
        <f t="shared" si="11"/>
        <v>0</v>
      </c>
      <c r="K50" s="32">
        <f t="shared" si="11"/>
        <v>0</v>
      </c>
      <c r="L50" s="32">
        <f t="shared" si="11"/>
        <v>0</v>
      </c>
      <c r="M50" s="32">
        <f t="shared" si="11"/>
        <v>0</v>
      </c>
      <c r="N50" s="32">
        <f t="shared" si="9"/>
        <v>112543</v>
      </c>
      <c r="O50" s="45">
        <f t="shared" si="1"/>
        <v>83.057564575645756</v>
      </c>
      <c r="P50" s="9"/>
    </row>
    <row r="51" spans="1:119" ht="15.75" thickBot="1">
      <c r="A51" s="12"/>
      <c r="B51" s="25">
        <v>383</v>
      </c>
      <c r="C51" s="20" t="s">
        <v>84</v>
      </c>
      <c r="D51" s="46">
        <v>112543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112543</v>
      </c>
      <c r="O51" s="47">
        <f t="shared" si="1"/>
        <v>83.057564575645756</v>
      </c>
      <c r="P51" s="9"/>
    </row>
    <row r="52" spans="1:119" ht="16.5" thickBot="1">
      <c r="A52" s="14" t="s">
        <v>46</v>
      </c>
      <c r="B52" s="23"/>
      <c r="C52" s="22"/>
      <c r="D52" s="15">
        <f t="shared" ref="D52:M52" si="12">SUM(D5,D15,D21,D29,D39,D43,D50)</f>
        <v>1731049</v>
      </c>
      <c r="E52" s="15">
        <f t="shared" si="12"/>
        <v>323975</v>
      </c>
      <c r="F52" s="15">
        <f t="shared" si="12"/>
        <v>0</v>
      </c>
      <c r="G52" s="15">
        <f t="shared" si="12"/>
        <v>0</v>
      </c>
      <c r="H52" s="15">
        <f t="shared" si="12"/>
        <v>0</v>
      </c>
      <c r="I52" s="15">
        <f t="shared" si="12"/>
        <v>862885</v>
      </c>
      <c r="J52" s="15">
        <f t="shared" si="12"/>
        <v>0</v>
      </c>
      <c r="K52" s="15">
        <f t="shared" si="12"/>
        <v>264021</v>
      </c>
      <c r="L52" s="15">
        <f t="shared" si="12"/>
        <v>0</v>
      </c>
      <c r="M52" s="15">
        <f t="shared" si="12"/>
        <v>0</v>
      </c>
      <c r="N52" s="15">
        <f t="shared" si="9"/>
        <v>3181930</v>
      </c>
      <c r="O52" s="38">
        <f t="shared" si="1"/>
        <v>2348.2878228782288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118" t="s">
        <v>118</v>
      </c>
      <c r="M54" s="118"/>
      <c r="N54" s="118"/>
      <c r="O54" s="43">
        <v>1355</v>
      </c>
    </row>
    <row r="55" spans="1:119">
      <c r="A55" s="119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7"/>
    </row>
    <row r="56" spans="1:119" ht="15.75" customHeight="1" thickBot="1">
      <c r="A56" s="120" t="s">
        <v>80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100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951687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27599</v>
      </c>
      <c r="J5" s="27">
        <f t="shared" si="0"/>
        <v>0</v>
      </c>
      <c r="K5" s="27">
        <f t="shared" si="0"/>
        <v>10983</v>
      </c>
      <c r="L5" s="27">
        <f t="shared" si="0"/>
        <v>0</v>
      </c>
      <c r="M5" s="27">
        <f t="shared" si="0"/>
        <v>0</v>
      </c>
      <c r="N5" s="28">
        <f>SUM(D5:M5)</f>
        <v>990269</v>
      </c>
      <c r="O5" s="33">
        <f t="shared" ref="O5:O50" si="1">(N5/O$52)</f>
        <v>785.92777777777781</v>
      </c>
      <c r="P5" s="6"/>
    </row>
    <row r="6" spans="1:133">
      <c r="A6" s="12"/>
      <c r="B6" s="25">
        <v>311</v>
      </c>
      <c r="C6" s="20" t="s">
        <v>2</v>
      </c>
      <c r="D6" s="46">
        <v>681442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681442</v>
      </c>
      <c r="O6" s="47">
        <f t="shared" si="1"/>
        <v>540.82698412698414</v>
      </c>
      <c r="P6" s="9"/>
    </row>
    <row r="7" spans="1:133">
      <c r="A7" s="12"/>
      <c r="B7" s="25">
        <v>312.41000000000003</v>
      </c>
      <c r="C7" s="20" t="s">
        <v>10</v>
      </c>
      <c r="D7" s="46">
        <v>33799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33799</v>
      </c>
      <c r="O7" s="47">
        <f t="shared" si="1"/>
        <v>26.824603174603176</v>
      </c>
      <c r="P7" s="9"/>
    </row>
    <row r="8" spans="1:133">
      <c r="A8" s="12"/>
      <c r="B8" s="25">
        <v>312.52</v>
      </c>
      <c r="C8" s="20" t="s">
        <v>89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10983</v>
      </c>
      <c r="L8" s="46">
        <v>0</v>
      </c>
      <c r="M8" s="46">
        <v>0</v>
      </c>
      <c r="N8" s="46">
        <f>SUM(D8:M8)</f>
        <v>10983</v>
      </c>
      <c r="O8" s="47">
        <f t="shared" si="1"/>
        <v>8.7166666666666668</v>
      </c>
      <c r="P8" s="9"/>
    </row>
    <row r="9" spans="1:133">
      <c r="A9" s="12"/>
      <c r="B9" s="25">
        <v>312.60000000000002</v>
      </c>
      <c r="C9" s="20" t="s">
        <v>11</v>
      </c>
      <c r="D9" s="46">
        <v>111307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111307</v>
      </c>
      <c r="O9" s="47">
        <f t="shared" si="1"/>
        <v>88.338888888888889</v>
      </c>
      <c r="P9" s="9"/>
    </row>
    <row r="10" spans="1:133">
      <c r="A10" s="12"/>
      <c r="B10" s="25">
        <v>314.10000000000002</v>
      </c>
      <c r="C10" s="20" t="s">
        <v>12</v>
      </c>
      <c r="D10" s="46">
        <v>87049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87049</v>
      </c>
      <c r="O10" s="47">
        <f t="shared" si="1"/>
        <v>69.086507936507942</v>
      </c>
      <c r="P10" s="9"/>
    </row>
    <row r="11" spans="1:133">
      <c r="A11" s="12"/>
      <c r="B11" s="25">
        <v>314.3</v>
      </c>
      <c r="C11" s="20" t="s">
        <v>13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27599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27599</v>
      </c>
      <c r="O11" s="47">
        <f t="shared" si="1"/>
        <v>21.903968253968255</v>
      </c>
      <c r="P11" s="9"/>
    </row>
    <row r="12" spans="1:133">
      <c r="A12" s="12"/>
      <c r="B12" s="25">
        <v>314.8</v>
      </c>
      <c r="C12" s="20" t="s">
        <v>72</v>
      </c>
      <c r="D12" s="46">
        <v>4143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4143</v>
      </c>
      <c r="O12" s="47">
        <f t="shared" si="1"/>
        <v>3.288095238095238</v>
      </c>
      <c r="P12" s="9"/>
    </row>
    <row r="13" spans="1:133">
      <c r="A13" s="12"/>
      <c r="B13" s="25">
        <v>315</v>
      </c>
      <c r="C13" s="20" t="s">
        <v>90</v>
      </c>
      <c r="D13" s="46">
        <v>29819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29819</v>
      </c>
      <c r="O13" s="47">
        <f t="shared" si="1"/>
        <v>23.665873015873014</v>
      </c>
      <c r="P13" s="9"/>
    </row>
    <row r="14" spans="1:133">
      <c r="A14" s="12"/>
      <c r="B14" s="25">
        <v>316</v>
      </c>
      <c r="C14" s="20" t="s">
        <v>113</v>
      </c>
      <c r="D14" s="46">
        <v>4128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4128</v>
      </c>
      <c r="O14" s="47">
        <f t="shared" si="1"/>
        <v>3.2761904761904761</v>
      </c>
      <c r="P14" s="9"/>
    </row>
    <row r="15" spans="1:133" ht="15.75">
      <c r="A15" s="29" t="s">
        <v>15</v>
      </c>
      <c r="B15" s="30"/>
      <c r="C15" s="31"/>
      <c r="D15" s="32">
        <f t="shared" ref="D15:M15" si="3">SUM(D16:D20)</f>
        <v>183114</v>
      </c>
      <c r="E15" s="32">
        <f t="shared" si="3"/>
        <v>31943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30" si="4">SUM(D15:M15)</f>
        <v>215057</v>
      </c>
      <c r="O15" s="45">
        <f t="shared" si="1"/>
        <v>170.68015873015872</v>
      </c>
      <c r="P15" s="10"/>
    </row>
    <row r="16" spans="1:133">
      <c r="A16" s="12"/>
      <c r="B16" s="25">
        <v>322</v>
      </c>
      <c r="C16" s="20" t="s">
        <v>0</v>
      </c>
      <c r="D16" s="46">
        <v>50867</v>
      </c>
      <c r="E16" s="46">
        <v>31943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82810</v>
      </c>
      <c r="O16" s="47">
        <f t="shared" si="1"/>
        <v>65.722222222222229</v>
      </c>
      <c r="P16" s="9"/>
    </row>
    <row r="17" spans="1:16">
      <c r="A17" s="12"/>
      <c r="B17" s="25">
        <v>323.10000000000002</v>
      </c>
      <c r="C17" s="20" t="s">
        <v>16</v>
      </c>
      <c r="D17" s="46">
        <v>70846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70846</v>
      </c>
      <c r="O17" s="47">
        <f t="shared" si="1"/>
        <v>56.226984126984128</v>
      </c>
      <c r="P17" s="9"/>
    </row>
    <row r="18" spans="1:16">
      <c r="A18" s="12"/>
      <c r="B18" s="25">
        <v>323.2</v>
      </c>
      <c r="C18" s="20" t="s">
        <v>17</v>
      </c>
      <c r="D18" s="46">
        <v>58691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58691</v>
      </c>
      <c r="O18" s="47">
        <f t="shared" si="1"/>
        <v>46.580158730158729</v>
      </c>
      <c r="P18" s="9"/>
    </row>
    <row r="19" spans="1:16">
      <c r="A19" s="12"/>
      <c r="B19" s="25">
        <v>323.39999999999998</v>
      </c>
      <c r="C19" s="20" t="s">
        <v>18</v>
      </c>
      <c r="D19" s="46">
        <v>1810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1810</v>
      </c>
      <c r="O19" s="47">
        <f t="shared" si="1"/>
        <v>1.4365079365079365</v>
      </c>
      <c r="P19" s="9"/>
    </row>
    <row r="20" spans="1:16">
      <c r="A20" s="12"/>
      <c r="B20" s="25">
        <v>329</v>
      </c>
      <c r="C20" s="20" t="s">
        <v>19</v>
      </c>
      <c r="D20" s="46">
        <v>900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900</v>
      </c>
      <c r="O20" s="47">
        <f t="shared" si="1"/>
        <v>0.7142857142857143</v>
      </c>
      <c r="P20" s="9"/>
    </row>
    <row r="21" spans="1:16" ht="15.75">
      <c r="A21" s="29" t="s">
        <v>21</v>
      </c>
      <c r="B21" s="30"/>
      <c r="C21" s="31"/>
      <c r="D21" s="32">
        <f t="shared" ref="D21:M21" si="5">SUM(D22:D29)</f>
        <v>188174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188174</v>
      </c>
      <c r="O21" s="45">
        <f t="shared" si="1"/>
        <v>149.34444444444443</v>
      </c>
      <c r="P21" s="10"/>
    </row>
    <row r="22" spans="1:16">
      <c r="A22" s="12"/>
      <c r="B22" s="25">
        <v>331.2</v>
      </c>
      <c r="C22" s="20" t="s">
        <v>20</v>
      </c>
      <c r="D22" s="46">
        <v>1000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1000</v>
      </c>
      <c r="O22" s="47">
        <f t="shared" si="1"/>
        <v>0.79365079365079361</v>
      </c>
      <c r="P22" s="9"/>
    </row>
    <row r="23" spans="1:16">
      <c r="A23" s="12"/>
      <c r="B23" s="25">
        <v>334.7</v>
      </c>
      <c r="C23" s="20" t="s">
        <v>101</v>
      </c>
      <c r="D23" s="46">
        <v>37935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37935</v>
      </c>
      <c r="O23" s="47">
        <f t="shared" si="1"/>
        <v>30.107142857142858</v>
      </c>
      <c r="P23" s="9"/>
    </row>
    <row r="24" spans="1:16">
      <c r="A24" s="12"/>
      <c r="B24" s="25">
        <v>335.12</v>
      </c>
      <c r="C24" s="20" t="s">
        <v>91</v>
      </c>
      <c r="D24" s="46">
        <v>28157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28157</v>
      </c>
      <c r="O24" s="47">
        <f t="shared" si="1"/>
        <v>22.346825396825398</v>
      </c>
      <c r="P24" s="9"/>
    </row>
    <row r="25" spans="1:16">
      <c r="A25" s="12"/>
      <c r="B25" s="25">
        <v>335.15</v>
      </c>
      <c r="C25" s="20" t="s">
        <v>92</v>
      </c>
      <c r="D25" s="46">
        <v>1370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1370</v>
      </c>
      <c r="O25" s="47">
        <f t="shared" si="1"/>
        <v>1.0873015873015872</v>
      </c>
      <c r="P25" s="9"/>
    </row>
    <row r="26" spans="1:16">
      <c r="A26" s="12"/>
      <c r="B26" s="25">
        <v>335.18</v>
      </c>
      <c r="C26" s="20" t="s">
        <v>93</v>
      </c>
      <c r="D26" s="46">
        <v>62997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62997</v>
      </c>
      <c r="O26" s="47">
        <f t="shared" si="1"/>
        <v>49.997619047619047</v>
      </c>
      <c r="P26" s="9"/>
    </row>
    <row r="27" spans="1:16">
      <c r="A27" s="12"/>
      <c r="B27" s="25">
        <v>337.3</v>
      </c>
      <c r="C27" s="20" t="s">
        <v>27</v>
      </c>
      <c r="D27" s="46">
        <v>5125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5125</v>
      </c>
      <c r="O27" s="47">
        <f t="shared" si="1"/>
        <v>4.0674603174603172</v>
      </c>
      <c r="P27" s="9"/>
    </row>
    <row r="28" spans="1:16">
      <c r="A28" s="12"/>
      <c r="B28" s="25">
        <v>337.7</v>
      </c>
      <c r="C28" s="20" t="s">
        <v>29</v>
      </c>
      <c r="D28" s="46">
        <v>49412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49412</v>
      </c>
      <c r="O28" s="47">
        <f t="shared" si="1"/>
        <v>39.215873015873015</v>
      </c>
      <c r="P28" s="9"/>
    </row>
    <row r="29" spans="1:16">
      <c r="A29" s="12"/>
      <c r="B29" s="25">
        <v>338</v>
      </c>
      <c r="C29" s="20" t="s">
        <v>31</v>
      </c>
      <c r="D29" s="46">
        <v>2178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2178</v>
      </c>
      <c r="O29" s="47">
        <f t="shared" si="1"/>
        <v>1.7285714285714286</v>
      </c>
      <c r="P29" s="9"/>
    </row>
    <row r="30" spans="1:16" ht="15.75">
      <c r="A30" s="29" t="s">
        <v>36</v>
      </c>
      <c r="B30" s="30"/>
      <c r="C30" s="31"/>
      <c r="D30" s="32">
        <f t="shared" ref="D30:M30" si="6">SUM(D31:D39)</f>
        <v>9362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609961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4"/>
        <v>619323</v>
      </c>
      <c r="O30" s="45">
        <f t="shared" si="1"/>
        <v>491.52619047619049</v>
      </c>
      <c r="P30" s="10"/>
    </row>
    <row r="31" spans="1:16">
      <c r="A31" s="12"/>
      <c r="B31" s="25">
        <v>341.9</v>
      </c>
      <c r="C31" s="20" t="s">
        <v>94</v>
      </c>
      <c r="D31" s="46">
        <v>2076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9" si="7">SUM(D31:M31)</f>
        <v>2076</v>
      </c>
      <c r="O31" s="47">
        <f t="shared" si="1"/>
        <v>1.6476190476190475</v>
      </c>
      <c r="P31" s="9"/>
    </row>
    <row r="32" spans="1:16">
      <c r="A32" s="12"/>
      <c r="B32" s="25">
        <v>343.3</v>
      </c>
      <c r="C32" s="20" t="s">
        <v>39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366063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366063</v>
      </c>
      <c r="O32" s="47">
        <f t="shared" si="1"/>
        <v>290.52619047619049</v>
      </c>
      <c r="P32" s="9"/>
    </row>
    <row r="33" spans="1:16">
      <c r="A33" s="12"/>
      <c r="B33" s="25">
        <v>343.4</v>
      </c>
      <c r="C33" s="20" t="s">
        <v>40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77273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77273</v>
      </c>
      <c r="O33" s="47">
        <f t="shared" si="1"/>
        <v>61.327777777777776</v>
      </c>
      <c r="P33" s="9"/>
    </row>
    <row r="34" spans="1:16">
      <c r="A34" s="12"/>
      <c r="B34" s="25">
        <v>343.5</v>
      </c>
      <c r="C34" s="20" t="s">
        <v>41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161493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161493</v>
      </c>
      <c r="O34" s="47">
        <f t="shared" si="1"/>
        <v>128.16904761904763</v>
      </c>
      <c r="P34" s="9"/>
    </row>
    <row r="35" spans="1:16">
      <c r="A35" s="12"/>
      <c r="B35" s="25">
        <v>343.6</v>
      </c>
      <c r="C35" s="20" t="s">
        <v>42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-1235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-1235</v>
      </c>
      <c r="O35" s="47">
        <f t="shared" si="1"/>
        <v>-0.98015873015873012</v>
      </c>
      <c r="P35" s="9"/>
    </row>
    <row r="36" spans="1:16">
      <c r="A36" s="12"/>
      <c r="B36" s="25">
        <v>343.8</v>
      </c>
      <c r="C36" s="20" t="s">
        <v>75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6367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6367</v>
      </c>
      <c r="O36" s="47">
        <f t="shared" si="1"/>
        <v>5.053174603174603</v>
      </c>
      <c r="P36" s="9"/>
    </row>
    <row r="37" spans="1:16">
      <c r="A37" s="12"/>
      <c r="B37" s="25">
        <v>343.9</v>
      </c>
      <c r="C37" s="20" t="s">
        <v>43</v>
      </c>
      <c r="D37" s="46">
        <v>2801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2801</v>
      </c>
      <c r="O37" s="47">
        <f t="shared" si="1"/>
        <v>2.2230158730158731</v>
      </c>
      <c r="P37" s="9"/>
    </row>
    <row r="38" spans="1:16">
      <c r="A38" s="12"/>
      <c r="B38" s="25">
        <v>347.1</v>
      </c>
      <c r="C38" s="20" t="s">
        <v>44</v>
      </c>
      <c r="D38" s="46">
        <v>1760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1760</v>
      </c>
      <c r="O38" s="47">
        <f t="shared" si="1"/>
        <v>1.3968253968253967</v>
      </c>
      <c r="P38" s="9"/>
    </row>
    <row r="39" spans="1:16">
      <c r="A39" s="12"/>
      <c r="B39" s="25">
        <v>347.4</v>
      </c>
      <c r="C39" s="20" t="s">
        <v>45</v>
      </c>
      <c r="D39" s="46">
        <v>2725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2725</v>
      </c>
      <c r="O39" s="47">
        <f t="shared" si="1"/>
        <v>2.1626984126984126</v>
      </c>
      <c r="P39" s="9"/>
    </row>
    <row r="40" spans="1:16" ht="15.75">
      <c r="A40" s="29" t="s">
        <v>37</v>
      </c>
      <c r="B40" s="30"/>
      <c r="C40" s="31"/>
      <c r="D40" s="32">
        <f t="shared" ref="D40:M40" si="8">SUM(D41:D42)</f>
        <v>9917</v>
      </c>
      <c r="E40" s="32">
        <f t="shared" si="8"/>
        <v>1564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0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 t="shared" ref="N40:N50" si="9">SUM(D40:M40)</f>
        <v>11481</v>
      </c>
      <c r="O40" s="45">
        <f t="shared" si="1"/>
        <v>9.1119047619047624</v>
      </c>
      <c r="P40" s="10"/>
    </row>
    <row r="41" spans="1:16">
      <c r="A41" s="13"/>
      <c r="B41" s="39">
        <v>351.1</v>
      </c>
      <c r="C41" s="21" t="s">
        <v>83</v>
      </c>
      <c r="D41" s="46">
        <v>9214</v>
      </c>
      <c r="E41" s="46">
        <v>1564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10778</v>
      </c>
      <c r="O41" s="47">
        <f t="shared" si="1"/>
        <v>8.5539682539682538</v>
      </c>
      <c r="P41" s="9"/>
    </row>
    <row r="42" spans="1:16">
      <c r="A42" s="13"/>
      <c r="B42" s="39">
        <v>352</v>
      </c>
      <c r="C42" s="21" t="s">
        <v>50</v>
      </c>
      <c r="D42" s="46">
        <v>703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703</v>
      </c>
      <c r="O42" s="47">
        <f t="shared" si="1"/>
        <v>0.55793650793650795</v>
      </c>
      <c r="P42" s="9"/>
    </row>
    <row r="43" spans="1:16" ht="15.75">
      <c r="A43" s="29" t="s">
        <v>3</v>
      </c>
      <c r="B43" s="30"/>
      <c r="C43" s="31"/>
      <c r="D43" s="32">
        <f t="shared" ref="D43:M43" si="10">SUM(D44:D49)</f>
        <v>27248</v>
      </c>
      <c r="E43" s="32">
        <f t="shared" si="10"/>
        <v>2421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6711</v>
      </c>
      <c r="J43" s="32">
        <f t="shared" si="10"/>
        <v>0</v>
      </c>
      <c r="K43" s="32">
        <f t="shared" si="10"/>
        <v>181420</v>
      </c>
      <c r="L43" s="32">
        <f t="shared" si="10"/>
        <v>0</v>
      </c>
      <c r="M43" s="32">
        <f t="shared" si="10"/>
        <v>0</v>
      </c>
      <c r="N43" s="32">
        <f t="shared" si="9"/>
        <v>217800</v>
      </c>
      <c r="O43" s="45">
        <f t="shared" si="1"/>
        <v>172.85714285714286</v>
      </c>
      <c r="P43" s="10"/>
    </row>
    <row r="44" spans="1:16">
      <c r="A44" s="12"/>
      <c r="B44" s="25">
        <v>361.1</v>
      </c>
      <c r="C44" s="20" t="s">
        <v>54</v>
      </c>
      <c r="D44" s="46">
        <v>2538</v>
      </c>
      <c r="E44" s="46">
        <v>0</v>
      </c>
      <c r="F44" s="46">
        <v>0</v>
      </c>
      <c r="G44" s="46">
        <v>0</v>
      </c>
      <c r="H44" s="46">
        <v>0</v>
      </c>
      <c r="I44" s="46">
        <v>1229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3767</v>
      </c>
      <c r="O44" s="47">
        <f t="shared" si="1"/>
        <v>2.9896825396825397</v>
      </c>
      <c r="P44" s="9"/>
    </row>
    <row r="45" spans="1:16">
      <c r="A45" s="12"/>
      <c r="B45" s="25">
        <v>361.3</v>
      </c>
      <c r="C45" s="20" t="s">
        <v>55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97676</v>
      </c>
      <c r="L45" s="46">
        <v>0</v>
      </c>
      <c r="M45" s="46">
        <v>0</v>
      </c>
      <c r="N45" s="46">
        <f t="shared" si="9"/>
        <v>97676</v>
      </c>
      <c r="O45" s="47">
        <f t="shared" si="1"/>
        <v>77.520634920634919</v>
      </c>
      <c r="P45" s="9"/>
    </row>
    <row r="46" spans="1:16">
      <c r="A46" s="12"/>
      <c r="B46" s="25">
        <v>364</v>
      </c>
      <c r="C46" s="20" t="s">
        <v>95</v>
      </c>
      <c r="D46" s="46">
        <v>-250</v>
      </c>
      <c r="E46" s="46">
        <v>2421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2171</v>
      </c>
      <c r="O46" s="47">
        <f t="shared" si="1"/>
        <v>1.7230158730158731</v>
      </c>
      <c r="P46" s="9"/>
    </row>
    <row r="47" spans="1:16">
      <c r="A47" s="12"/>
      <c r="B47" s="25">
        <v>366</v>
      </c>
      <c r="C47" s="20" t="s">
        <v>57</v>
      </c>
      <c r="D47" s="46">
        <v>60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60</v>
      </c>
      <c r="O47" s="47">
        <f t="shared" si="1"/>
        <v>4.7619047619047616E-2</v>
      </c>
      <c r="P47" s="9"/>
    </row>
    <row r="48" spans="1:16">
      <c r="A48" s="12"/>
      <c r="B48" s="25">
        <v>368</v>
      </c>
      <c r="C48" s="20" t="s">
        <v>59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83744</v>
      </c>
      <c r="L48" s="46">
        <v>0</v>
      </c>
      <c r="M48" s="46">
        <v>0</v>
      </c>
      <c r="N48" s="46">
        <f t="shared" si="9"/>
        <v>83744</v>
      </c>
      <c r="O48" s="47">
        <f t="shared" si="1"/>
        <v>66.463492063492069</v>
      </c>
      <c r="P48" s="9"/>
    </row>
    <row r="49" spans="1:119" ht="15.75" thickBot="1">
      <c r="A49" s="12"/>
      <c r="B49" s="25">
        <v>369.9</v>
      </c>
      <c r="C49" s="20" t="s">
        <v>60</v>
      </c>
      <c r="D49" s="46">
        <v>24900</v>
      </c>
      <c r="E49" s="46">
        <v>0</v>
      </c>
      <c r="F49" s="46">
        <v>0</v>
      </c>
      <c r="G49" s="46">
        <v>0</v>
      </c>
      <c r="H49" s="46">
        <v>0</v>
      </c>
      <c r="I49" s="46">
        <v>5482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30382</v>
      </c>
      <c r="O49" s="47">
        <f t="shared" si="1"/>
        <v>24.112698412698414</v>
      </c>
      <c r="P49" s="9"/>
    </row>
    <row r="50" spans="1:119" ht="16.5" thickBot="1">
      <c r="A50" s="14" t="s">
        <v>46</v>
      </c>
      <c r="B50" s="23"/>
      <c r="C50" s="22"/>
      <c r="D50" s="15">
        <f>SUM(D5,D15,D21,D30,D40,D43)</f>
        <v>1369502</v>
      </c>
      <c r="E50" s="15">
        <f t="shared" ref="E50:M50" si="11">SUM(E5,E15,E21,E30,E40,E43)</f>
        <v>35928</v>
      </c>
      <c r="F50" s="15">
        <f t="shared" si="11"/>
        <v>0</v>
      </c>
      <c r="G50" s="15">
        <f t="shared" si="11"/>
        <v>0</v>
      </c>
      <c r="H50" s="15">
        <f t="shared" si="11"/>
        <v>0</v>
      </c>
      <c r="I50" s="15">
        <f t="shared" si="11"/>
        <v>644271</v>
      </c>
      <c r="J50" s="15">
        <f t="shared" si="11"/>
        <v>0</v>
      </c>
      <c r="K50" s="15">
        <f t="shared" si="11"/>
        <v>192403</v>
      </c>
      <c r="L50" s="15">
        <f t="shared" si="11"/>
        <v>0</v>
      </c>
      <c r="M50" s="15">
        <f t="shared" si="11"/>
        <v>0</v>
      </c>
      <c r="N50" s="15">
        <f t="shared" si="9"/>
        <v>2242104</v>
      </c>
      <c r="O50" s="38">
        <f t="shared" si="1"/>
        <v>1779.4476190476191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118" t="s">
        <v>116</v>
      </c>
      <c r="M52" s="118"/>
      <c r="N52" s="118"/>
      <c r="O52" s="43">
        <v>1260</v>
      </c>
    </row>
    <row r="53" spans="1:119">
      <c r="A53" s="119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7"/>
    </row>
    <row r="54" spans="1:119" ht="15.75" customHeight="1" thickBot="1">
      <c r="A54" s="120" t="s">
        <v>80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887291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27989</v>
      </c>
      <c r="J5" s="27">
        <f t="shared" si="0"/>
        <v>0</v>
      </c>
      <c r="K5" s="27">
        <f t="shared" si="0"/>
        <v>9916</v>
      </c>
      <c r="L5" s="27">
        <f t="shared" si="0"/>
        <v>0</v>
      </c>
      <c r="M5" s="27">
        <f t="shared" si="0"/>
        <v>0</v>
      </c>
      <c r="N5" s="28">
        <f>SUM(D5:M5)</f>
        <v>925196</v>
      </c>
      <c r="O5" s="33">
        <f t="shared" ref="O5:O36" si="1">(N5/O$56)</f>
        <v>836.52441229656415</v>
      </c>
      <c r="P5" s="6"/>
    </row>
    <row r="6" spans="1:133">
      <c r="A6" s="12"/>
      <c r="B6" s="25">
        <v>311</v>
      </c>
      <c r="C6" s="20" t="s">
        <v>2</v>
      </c>
      <c r="D6" s="46">
        <v>631329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631329</v>
      </c>
      <c r="O6" s="47">
        <f t="shared" si="1"/>
        <v>570.82188065099456</v>
      </c>
      <c r="P6" s="9"/>
    </row>
    <row r="7" spans="1:133">
      <c r="A7" s="12"/>
      <c r="B7" s="25">
        <v>312.41000000000003</v>
      </c>
      <c r="C7" s="20" t="s">
        <v>10</v>
      </c>
      <c r="D7" s="46">
        <v>30070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30070</v>
      </c>
      <c r="O7" s="47">
        <f t="shared" si="1"/>
        <v>27.188065099457503</v>
      </c>
      <c r="P7" s="9"/>
    </row>
    <row r="8" spans="1:133">
      <c r="A8" s="12"/>
      <c r="B8" s="25">
        <v>312.52</v>
      </c>
      <c r="C8" s="20" t="s">
        <v>89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9916</v>
      </c>
      <c r="L8" s="46">
        <v>0</v>
      </c>
      <c r="M8" s="46">
        <v>0</v>
      </c>
      <c r="N8" s="46">
        <f>SUM(D8:M8)</f>
        <v>9916</v>
      </c>
      <c r="O8" s="47">
        <f t="shared" si="1"/>
        <v>8.9656419529837255</v>
      </c>
      <c r="P8" s="9"/>
    </row>
    <row r="9" spans="1:133">
      <c r="A9" s="12"/>
      <c r="B9" s="25">
        <v>312.60000000000002</v>
      </c>
      <c r="C9" s="20" t="s">
        <v>11</v>
      </c>
      <c r="D9" s="46">
        <v>108003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108003</v>
      </c>
      <c r="O9" s="47">
        <f t="shared" si="1"/>
        <v>97.651898734177209</v>
      </c>
      <c r="P9" s="9"/>
    </row>
    <row r="10" spans="1:133">
      <c r="A10" s="12"/>
      <c r="B10" s="25">
        <v>314.10000000000002</v>
      </c>
      <c r="C10" s="20" t="s">
        <v>12</v>
      </c>
      <c r="D10" s="46">
        <v>76425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76425</v>
      </c>
      <c r="O10" s="47">
        <f t="shared" si="1"/>
        <v>69.100361663652805</v>
      </c>
      <c r="P10" s="9"/>
    </row>
    <row r="11" spans="1:133">
      <c r="A11" s="12"/>
      <c r="B11" s="25">
        <v>314.3</v>
      </c>
      <c r="C11" s="20" t="s">
        <v>13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27989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27989</v>
      </c>
      <c r="O11" s="47">
        <f t="shared" si="1"/>
        <v>25.306509945750452</v>
      </c>
      <c r="P11" s="9"/>
    </row>
    <row r="12" spans="1:133">
      <c r="A12" s="12"/>
      <c r="B12" s="25">
        <v>314.8</v>
      </c>
      <c r="C12" s="20" t="s">
        <v>72</v>
      </c>
      <c r="D12" s="46">
        <v>4688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4688</v>
      </c>
      <c r="O12" s="47">
        <f t="shared" si="1"/>
        <v>4.2386980108499097</v>
      </c>
      <c r="P12" s="9"/>
    </row>
    <row r="13" spans="1:133">
      <c r="A13" s="12"/>
      <c r="B13" s="25">
        <v>315</v>
      </c>
      <c r="C13" s="20" t="s">
        <v>90</v>
      </c>
      <c r="D13" s="46">
        <v>32911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32911</v>
      </c>
      <c r="O13" s="47">
        <f t="shared" si="1"/>
        <v>29.756781193490053</v>
      </c>
      <c r="P13" s="9"/>
    </row>
    <row r="14" spans="1:133">
      <c r="A14" s="12"/>
      <c r="B14" s="25">
        <v>316</v>
      </c>
      <c r="C14" s="20" t="s">
        <v>113</v>
      </c>
      <c r="D14" s="46">
        <v>3865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3865</v>
      </c>
      <c r="O14" s="47">
        <f t="shared" si="1"/>
        <v>3.4945750452079567</v>
      </c>
      <c r="P14" s="9"/>
    </row>
    <row r="15" spans="1:133" ht="15.75">
      <c r="A15" s="29" t="s">
        <v>15</v>
      </c>
      <c r="B15" s="30"/>
      <c r="C15" s="31"/>
      <c r="D15" s="32">
        <f t="shared" ref="D15:M15" si="3">SUM(D16:D20)</f>
        <v>198067</v>
      </c>
      <c r="E15" s="32">
        <f t="shared" si="3"/>
        <v>22705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31" si="4">SUM(D15:M15)</f>
        <v>220772</v>
      </c>
      <c r="O15" s="45">
        <f t="shared" si="1"/>
        <v>199.6130198915009</v>
      </c>
      <c r="P15" s="10"/>
    </row>
    <row r="16" spans="1:133">
      <c r="A16" s="12"/>
      <c r="B16" s="25">
        <v>322</v>
      </c>
      <c r="C16" s="20" t="s">
        <v>0</v>
      </c>
      <c r="D16" s="46">
        <v>71894</v>
      </c>
      <c r="E16" s="46">
        <v>22555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94449</v>
      </c>
      <c r="O16" s="47">
        <f t="shared" si="1"/>
        <v>85.396925858951178</v>
      </c>
      <c r="P16" s="9"/>
    </row>
    <row r="17" spans="1:16">
      <c r="A17" s="12"/>
      <c r="B17" s="25">
        <v>323.10000000000002</v>
      </c>
      <c r="C17" s="20" t="s">
        <v>16</v>
      </c>
      <c r="D17" s="46">
        <v>67233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67233</v>
      </c>
      <c r="O17" s="47">
        <f t="shared" si="1"/>
        <v>60.789330922242314</v>
      </c>
      <c r="P17" s="9"/>
    </row>
    <row r="18" spans="1:16">
      <c r="A18" s="12"/>
      <c r="B18" s="25">
        <v>323.2</v>
      </c>
      <c r="C18" s="20" t="s">
        <v>17</v>
      </c>
      <c r="D18" s="46">
        <v>56997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56997</v>
      </c>
      <c r="O18" s="47">
        <f t="shared" si="1"/>
        <v>51.534358047016276</v>
      </c>
      <c r="P18" s="9"/>
    </row>
    <row r="19" spans="1:16">
      <c r="A19" s="12"/>
      <c r="B19" s="25">
        <v>323.39999999999998</v>
      </c>
      <c r="C19" s="20" t="s">
        <v>18</v>
      </c>
      <c r="D19" s="46">
        <v>1393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1393</v>
      </c>
      <c r="O19" s="47">
        <f t="shared" si="1"/>
        <v>1.259493670886076</v>
      </c>
      <c r="P19" s="9"/>
    </row>
    <row r="20" spans="1:16">
      <c r="A20" s="12"/>
      <c r="B20" s="25">
        <v>329</v>
      </c>
      <c r="C20" s="20" t="s">
        <v>19</v>
      </c>
      <c r="D20" s="46">
        <v>550</v>
      </c>
      <c r="E20" s="46">
        <v>150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700</v>
      </c>
      <c r="O20" s="47">
        <f t="shared" si="1"/>
        <v>0.63291139240506333</v>
      </c>
      <c r="P20" s="9"/>
    </row>
    <row r="21" spans="1:16" ht="15.75">
      <c r="A21" s="29" t="s">
        <v>21</v>
      </c>
      <c r="B21" s="30"/>
      <c r="C21" s="31"/>
      <c r="D21" s="32">
        <f t="shared" ref="D21:M21" si="5">SUM(D22:D30)</f>
        <v>144709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144709</v>
      </c>
      <c r="O21" s="45">
        <f t="shared" si="1"/>
        <v>130.83996383363473</v>
      </c>
      <c r="P21" s="10"/>
    </row>
    <row r="22" spans="1:16">
      <c r="A22" s="12"/>
      <c r="B22" s="25">
        <v>331.2</v>
      </c>
      <c r="C22" s="20" t="s">
        <v>20</v>
      </c>
      <c r="D22" s="46">
        <v>2046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2046</v>
      </c>
      <c r="O22" s="47">
        <f t="shared" si="1"/>
        <v>1.8499095840867992</v>
      </c>
      <c r="P22" s="9"/>
    </row>
    <row r="23" spans="1:16">
      <c r="A23" s="12"/>
      <c r="B23" s="25">
        <v>334.9</v>
      </c>
      <c r="C23" s="20" t="s">
        <v>82</v>
      </c>
      <c r="D23" s="46">
        <v>21900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21900</v>
      </c>
      <c r="O23" s="47">
        <f t="shared" si="1"/>
        <v>19.801084990958408</v>
      </c>
      <c r="P23" s="9"/>
    </row>
    <row r="24" spans="1:16">
      <c r="A24" s="12"/>
      <c r="B24" s="25">
        <v>335.12</v>
      </c>
      <c r="C24" s="20" t="s">
        <v>91</v>
      </c>
      <c r="D24" s="46">
        <v>27340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27340</v>
      </c>
      <c r="O24" s="47">
        <f t="shared" si="1"/>
        <v>24.719710669077756</v>
      </c>
      <c r="P24" s="9"/>
    </row>
    <row r="25" spans="1:16">
      <c r="A25" s="12"/>
      <c r="B25" s="25">
        <v>335.15</v>
      </c>
      <c r="C25" s="20" t="s">
        <v>92</v>
      </c>
      <c r="D25" s="46">
        <v>1370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1370</v>
      </c>
      <c r="O25" s="47">
        <f t="shared" si="1"/>
        <v>1.2386980108499095</v>
      </c>
      <c r="P25" s="9"/>
    </row>
    <row r="26" spans="1:16">
      <c r="A26" s="12"/>
      <c r="B26" s="25">
        <v>335.18</v>
      </c>
      <c r="C26" s="20" t="s">
        <v>93</v>
      </c>
      <c r="D26" s="46">
        <v>60593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60593</v>
      </c>
      <c r="O26" s="47">
        <f t="shared" si="1"/>
        <v>54.785714285714285</v>
      </c>
      <c r="P26" s="9"/>
    </row>
    <row r="27" spans="1:16">
      <c r="A27" s="12"/>
      <c r="B27" s="25">
        <v>337.2</v>
      </c>
      <c r="C27" s="20" t="s">
        <v>110</v>
      </c>
      <c r="D27" s="46">
        <v>1443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1443</v>
      </c>
      <c r="O27" s="47">
        <f t="shared" si="1"/>
        <v>1.3047016274864376</v>
      </c>
      <c r="P27" s="9"/>
    </row>
    <row r="28" spans="1:16">
      <c r="A28" s="12"/>
      <c r="B28" s="25">
        <v>337.3</v>
      </c>
      <c r="C28" s="20" t="s">
        <v>27</v>
      </c>
      <c r="D28" s="46">
        <v>4976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4976</v>
      </c>
      <c r="O28" s="47">
        <f t="shared" si="1"/>
        <v>4.4990958408679926</v>
      </c>
      <c r="P28" s="9"/>
    </row>
    <row r="29" spans="1:16">
      <c r="A29" s="12"/>
      <c r="B29" s="25">
        <v>337.7</v>
      </c>
      <c r="C29" s="20" t="s">
        <v>29</v>
      </c>
      <c r="D29" s="46">
        <v>22920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22920</v>
      </c>
      <c r="O29" s="47">
        <f t="shared" si="1"/>
        <v>20.723327305605785</v>
      </c>
      <c r="P29" s="9"/>
    </row>
    <row r="30" spans="1:16">
      <c r="A30" s="12"/>
      <c r="B30" s="25">
        <v>338</v>
      </c>
      <c r="C30" s="20" t="s">
        <v>31</v>
      </c>
      <c r="D30" s="46">
        <v>2121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2121</v>
      </c>
      <c r="O30" s="47">
        <f t="shared" si="1"/>
        <v>1.9177215189873418</v>
      </c>
      <c r="P30" s="9"/>
    </row>
    <row r="31" spans="1:16" ht="15.75">
      <c r="A31" s="29" t="s">
        <v>36</v>
      </c>
      <c r="B31" s="30"/>
      <c r="C31" s="31"/>
      <c r="D31" s="32">
        <f t="shared" ref="D31:M31" si="6">SUM(D32:D40)</f>
        <v>13616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624159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4"/>
        <v>637775</v>
      </c>
      <c r="O31" s="45">
        <f t="shared" si="1"/>
        <v>576.65009041591316</v>
      </c>
      <c r="P31" s="10"/>
    </row>
    <row r="32" spans="1:16">
      <c r="A32" s="12"/>
      <c r="B32" s="25">
        <v>341.9</v>
      </c>
      <c r="C32" s="20" t="s">
        <v>94</v>
      </c>
      <c r="D32" s="46">
        <v>2871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0" si="7">SUM(D32:M32)</f>
        <v>2871</v>
      </c>
      <c r="O32" s="47">
        <f t="shared" si="1"/>
        <v>2.5958408679927669</v>
      </c>
      <c r="P32" s="9"/>
    </row>
    <row r="33" spans="1:16">
      <c r="A33" s="12"/>
      <c r="B33" s="25">
        <v>343.3</v>
      </c>
      <c r="C33" s="20" t="s">
        <v>39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371100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371100</v>
      </c>
      <c r="O33" s="47">
        <f t="shared" si="1"/>
        <v>335.53345388788426</v>
      </c>
      <c r="P33" s="9"/>
    </row>
    <row r="34" spans="1:16">
      <c r="A34" s="12"/>
      <c r="B34" s="25">
        <v>343.4</v>
      </c>
      <c r="C34" s="20" t="s">
        <v>40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75435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75435</v>
      </c>
      <c r="O34" s="47">
        <f t="shared" si="1"/>
        <v>68.205244122965638</v>
      </c>
      <c r="P34" s="9"/>
    </row>
    <row r="35" spans="1:16">
      <c r="A35" s="12"/>
      <c r="B35" s="25">
        <v>343.5</v>
      </c>
      <c r="C35" s="20" t="s">
        <v>41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157027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157027</v>
      </c>
      <c r="O35" s="47">
        <f t="shared" si="1"/>
        <v>141.97739602169983</v>
      </c>
      <c r="P35" s="9"/>
    </row>
    <row r="36" spans="1:16">
      <c r="A36" s="12"/>
      <c r="B36" s="25">
        <v>343.6</v>
      </c>
      <c r="C36" s="20" t="s">
        <v>42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14612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14612</v>
      </c>
      <c r="O36" s="47">
        <f t="shared" si="1"/>
        <v>13.211573236889693</v>
      </c>
      <c r="P36" s="9"/>
    </row>
    <row r="37" spans="1:16">
      <c r="A37" s="12"/>
      <c r="B37" s="25">
        <v>343.8</v>
      </c>
      <c r="C37" s="20" t="s">
        <v>75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5985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5985</v>
      </c>
      <c r="O37" s="47">
        <f t="shared" ref="O37:O54" si="8">(N37/O$56)</f>
        <v>5.4113924050632916</v>
      </c>
      <c r="P37" s="9"/>
    </row>
    <row r="38" spans="1:16">
      <c r="A38" s="12"/>
      <c r="B38" s="25">
        <v>343.9</v>
      </c>
      <c r="C38" s="20" t="s">
        <v>43</v>
      </c>
      <c r="D38" s="46">
        <v>5739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5739</v>
      </c>
      <c r="O38" s="47">
        <f t="shared" si="8"/>
        <v>5.1889692585895117</v>
      </c>
      <c r="P38" s="9"/>
    </row>
    <row r="39" spans="1:16">
      <c r="A39" s="12"/>
      <c r="B39" s="25">
        <v>347.1</v>
      </c>
      <c r="C39" s="20" t="s">
        <v>44</v>
      </c>
      <c r="D39" s="46">
        <v>1741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1741</v>
      </c>
      <c r="O39" s="47">
        <f t="shared" si="8"/>
        <v>1.574141048824593</v>
      </c>
      <c r="P39" s="9"/>
    </row>
    <row r="40" spans="1:16">
      <c r="A40" s="12"/>
      <c r="B40" s="25">
        <v>347.4</v>
      </c>
      <c r="C40" s="20" t="s">
        <v>45</v>
      </c>
      <c r="D40" s="46">
        <v>3265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3265</v>
      </c>
      <c r="O40" s="47">
        <f t="shared" si="8"/>
        <v>2.9520795660036168</v>
      </c>
      <c r="P40" s="9"/>
    </row>
    <row r="41" spans="1:16" ht="15.75">
      <c r="A41" s="29" t="s">
        <v>37</v>
      </c>
      <c r="B41" s="30"/>
      <c r="C41" s="31"/>
      <c r="D41" s="32">
        <f t="shared" ref="D41:M41" si="9">SUM(D42:D43)</f>
        <v>10211</v>
      </c>
      <c r="E41" s="32">
        <f t="shared" si="9"/>
        <v>1784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ref="N41:N54" si="10">SUM(D41:M41)</f>
        <v>11995</v>
      </c>
      <c r="O41" s="45">
        <f t="shared" si="8"/>
        <v>10.845388788426764</v>
      </c>
      <c r="P41" s="10"/>
    </row>
    <row r="42" spans="1:16">
      <c r="A42" s="13"/>
      <c r="B42" s="39">
        <v>351.1</v>
      </c>
      <c r="C42" s="21" t="s">
        <v>83</v>
      </c>
      <c r="D42" s="46">
        <v>9390</v>
      </c>
      <c r="E42" s="46">
        <v>1784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11174</v>
      </c>
      <c r="O42" s="47">
        <f t="shared" si="8"/>
        <v>10.103074141048825</v>
      </c>
      <c r="P42" s="9"/>
    </row>
    <row r="43" spans="1:16">
      <c r="A43" s="13"/>
      <c r="B43" s="39">
        <v>352</v>
      </c>
      <c r="C43" s="21" t="s">
        <v>50</v>
      </c>
      <c r="D43" s="46">
        <v>821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821</v>
      </c>
      <c r="O43" s="47">
        <f t="shared" si="8"/>
        <v>0.74231464737793851</v>
      </c>
      <c r="P43" s="9"/>
    </row>
    <row r="44" spans="1:16" ht="15.75">
      <c r="A44" s="29" t="s">
        <v>3</v>
      </c>
      <c r="B44" s="30"/>
      <c r="C44" s="31"/>
      <c r="D44" s="32">
        <f t="shared" ref="D44:M44" si="11">SUM(D45:D50)</f>
        <v>47268</v>
      </c>
      <c r="E44" s="32">
        <f t="shared" si="11"/>
        <v>4144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9039</v>
      </c>
      <c r="J44" s="32">
        <f t="shared" si="11"/>
        <v>0</v>
      </c>
      <c r="K44" s="32">
        <f t="shared" si="11"/>
        <v>67466</v>
      </c>
      <c r="L44" s="32">
        <f t="shared" si="11"/>
        <v>0</v>
      </c>
      <c r="M44" s="32">
        <f t="shared" si="11"/>
        <v>0</v>
      </c>
      <c r="N44" s="32">
        <f t="shared" si="10"/>
        <v>127917</v>
      </c>
      <c r="O44" s="45">
        <f t="shared" si="8"/>
        <v>115.65732368896926</v>
      </c>
      <c r="P44" s="10"/>
    </row>
    <row r="45" spans="1:16">
      <c r="A45" s="12"/>
      <c r="B45" s="25">
        <v>361.1</v>
      </c>
      <c r="C45" s="20" t="s">
        <v>54</v>
      </c>
      <c r="D45" s="46">
        <v>5492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-2553</v>
      </c>
      <c r="L45" s="46">
        <v>0</v>
      </c>
      <c r="M45" s="46">
        <v>0</v>
      </c>
      <c r="N45" s="46">
        <f t="shared" si="10"/>
        <v>2939</v>
      </c>
      <c r="O45" s="47">
        <f t="shared" si="8"/>
        <v>2.6573236889692584</v>
      </c>
      <c r="P45" s="9"/>
    </row>
    <row r="46" spans="1:16">
      <c r="A46" s="12"/>
      <c r="B46" s="25">
        <v>361.3</v>
      </c>
      <c r="C46" s="20" t="s">
        <v>55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4532</v>
      </c>
      <c r="L46" s="46">
        <v>0</v>
      </c>
      <c r="M46" s="46">
        <v>0</v>
      </c>
      <c r="N46" s="46">
        <f t="shared" si="10"/>
        <v>4532</v>
      </c>
      <c r="O46" s="47">
        <f t="shared" si="8"/>
        <v>4.0976491862567812</v>
      </c>
      <c r="P46" s="9"/>
    </row>
    <row r="47" spans="1:16">
      <c r="A47" s="12"/>
      <c r="B47" s="25">
        <v>364</v>
      </c>
      <c r="C47" s="20" t="s">
        <v>95</v>
      </c>
      <c r="D47" s="46">
        <v>0</v>
      </c>
      <c r="E47" s="46">
        <v>4144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4144</v>
      </c>
      <c r="O47" s="47">
        <f t="shared" si="8"/>
        <v>3.7468354430379747</v>
      </c>
      <c r="P47" s="9"/>
    </row>
    <row r="48" spans="1:16">
      <c r="A48" s="12"/>
      <c r="B48" s="25">
        <v>366</v>
      </c>
      <c r="C48" s="20" t="s">
        <v>57</v>
      </c>
      <c r="D48" s="46">
        <v>354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354</v>
      </c>
      <c r="O48" s="47">
        <f t="shared" si="8"/>
        <v>0.32007233273056057</v>
      </c>
      <c r="P48" s="9"/>
    </row>
    <row r="49" spans="1:119">
      <c r="A49" s="12"/>
      <c r="B49" s="25">
        <v>368</v>
      </c>
      <c r="C49" s="20" t="s">
        <v>59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65487</v>
      </c>
      <c r="L49" s="46">
        <v>0</v>
      </c>
      <c r="M49" s="46">
        <v>0</v>
      </c>
      <c r="N49" s="46">
        <f t="shared" si="10"/>
        <v>65487</v>
      </c>
      <c r="O49" s="47">
        <f t="shared" si="8"/>
        <v>59.210669077757686</v>
      </c>
      <c r="P49" s="9"/>
    </row>
    <row r="50" spans="1:119">
      <c r="A50" s="12"/>
      <c r="B50" s="25">
        <v>369.9</v>
      </c>
      <c r="C50" s="20" t="s">
        <v>60</v>
      </c>
      <c r="D50" s="46">
        <v>41422</v>
      </c>
      <c r="E50" s="46">
        <v>0</v>
      </c>
      <c r="F50" s="46">
        <v>0</v>
      </c>
      <c r="G50" s="46">
        <v>0</v>
      </c>
      <c r="H50" s="46">
        <v>0</v>
      </c>
      <c r="I50" s="46">
        <v>9039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50461</v>
      </c>
      <c r="O50" s="47">
        <f t="shared" si="8"/>
        <v>45.624773960216999</v>
      </c>
      <c r="P50" s="9"/>
    </row>
    <row r="51" spans="1:119" ht="15.75">
      <c r="A51" s="29" t="s">
        <v>77</v>
      </c>
      <c r="B51" s="30"/>
      <c r="C51" s="31"/>
      <c r="D51" s="32">
        <f t="shared" ref="D51:M51" si="12">SUM(D52:D53)</f>
        <v>35254</v>
      </c>
      <c r="E51" s="32">
        <f t="shared" si="12"/>
        <v>8990</v>
      </c>
      <c r="F51" s="32">
        <f t="shared" si="12"/>
        <v>0</v>
      </c>
      <c r="G51" s="32">
        <f t="shared" si="12"/>
        <v>0</v>
      </c>
      <c r="H51" s="32">
        <f t="shared" si="12"/>
        <v>0</v>
      </c>
      <c r="I51" s="32">
        <f t="shared" si="12"/>
        <v>0</v>
      </c>
      <c r="J51" s="32">
        <f t="shared" si="12"/>
        <v>0</v>
      </c>
      <c r="K51" s="32">
        <f t="shared" si="12"/>
        <v>0</v>
      </c>
      <c r="L51" s="32">
        <f t="shared" si="12"/>
        <v>0</v>
      </c>
      <c r="M51" s="32">
        <f t="shared" si="12"/>
        <v>0</v>
      </c>
      <c r="N51" s="32">
        <f t="shared" si="10"/>
        <v>44244</v>
      </c>
      <c r="O51" s="45">
        <f t="shared" si="8"/>
        <v>40.003616636528029</v>
      </c>
      <c r="P51" s="9"/>
    </row>
    <row r="52" spans="1:119">
      <c r="A52" s="12"/>
      <c r="B52" s="25">
        <v>381</v>
      </c>
      <c r="C52" s="20" t="s">
        <v>78</v>
      </c>
      <c r="D52" s="46">
        <v>0</v>
      </c>
      <c r="E52" s="46">
        <v>8990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8990</v>
      </c>
      <c r="O52" s="47">
        <f t="shared" si="8"/>
        <v>8.1283905967450263</v>
      </c>
      <c r="P52" s="9"/>
    </row>
    <row r="53" spans="1:119" ht="15.75" thickBot="1">
      <c r="A53" s="12"/>
      <c r="B53" s="25">
        <v>383</v>
      </c>
      <c r="C53" s="20" t="s">
        <v>84</v>
      </c>
      <c r="D53" s="46">
        <v>35254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35254</v>
      </c>
      <c r="O53" s="47">
        <f t="shared" si="8"/>
        <v>31.875226039783001</v>
      </c>
      <c r="P53" s="9"/>
    </row>
    <row r="54" spans="1:119" ht="16.5" thickBot="1">
      <c r="A54" s="14" t="s">
        <v>46</v>
      </c>
      <c r="B54" s="23"/>
      <c r="C54" s="22"/>
      <c r="D54" s="15">
        <f t="shared" ref="D54:M54" si="13">SUM(D5,D15,D21,D31,D41,D44,D51)</f>
        <v>1336416</v>
      </c>
      <c r="E54" s="15">
        <f t="shared" si="13"/>
        <v>37623</v>
      </c>
      <c r="F54" s="15">
        <f t="shared" si="13"/>
        <v>0</v>
      </c>
      <c r="G54" s="15">
        <f t="shared" si="13"/>
        <v>0</v>
      </c>
      <c r="H54" s="15">
        <f t="shared" si="13"/>
        <v>0</v>
      </c>
      <c r="I54" s="15">
        <f t="shared" si="13"/>
        <v>661187</v>
      </c>
      <c r="J54" s="15">
        <f t="shared" si="13"/>
        <v>0</v>
      </c>
      <c r="K54" s="15">
        <f t="shared" si="13"/>
        <v>77382</v>
      </c>
      <c r="L54" s="15">
        <f t="shared" si="13"/>
        <v>0</v>
      </c>
      <c r="M54" s="15">
        <f t="shared" si="13"/>
        <v>0</v>
      </c>
      <c r="N54" s="15">
        <f t="shared" si="10"/>
        <v>2112608</v>
      </c>
      <c r="O54" s="38">
        <f t="shared" si="8"/>
        <v>1910.1338155515371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118" t="s">
        <v>114</v>
      </c>
      <c r="M56" s="118"/>
      <c r="N56" s="118"/>
      <c r="O56" s="43">
        <v>1106</v>
      </c>
    </row>
    <row r="57" spans="1:119">
      <c r="A57" s="119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7"/>
    </row>
    <row r="58" spans="1:119" ht="15.75" customHeight="1" thickBot="1">
      <c r="A58" s="120" t="s">
        <v>80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100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2025-03-28T20:25:35Z</cp:lastPrinted>
  <dcterms:created xsi:type="dcterms:W3CDTF">2000-08-31T21:26:31Z</dcterms:created>
  <dcterms:modified xsi:type="dcterms:W3CDTF">2025-03-28T20:25:40Z</dcterms:modified>
</cp:coreProperties>
</file>