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53" documentId="11_2D068D4D9987031126466CBF0D54A9C310DFCEC2" xr6:coauthVersionLast="47" xr6:coauthVersionMax="47" xr10:uidLastSave="{C67027FF-3B08-4C0C-BAD9-D018161A4180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'2008'!$A$1:$O$35</definedName>
    <definedName name="_xlnm.Print_Area" localSheetId="14">'2009'!$A$1:$O$34</definedName>
    <definedName name="_xlnm.Print_Area" localSheetId="13">'2010'!$A$1:$O$33</definedName>
    <definedName name="_xlnm.Print_Area" localSheetId="12">'2011'!$A$1:$O$32</definedName>
    <definedName name="_xlnm.Print_Area" localSheetId="11">'2012'!$A$1:$O$34</definedName>
    <definedName name="_xlnm.Print_Area" localSheetId="10">'2013'!$A$1:$O$32</definedName>
    <definedName name="_xlnm.Print_Area" localSheetId="9">'2014'!$A$1:$O$27</definedName>
    <definedName name="_xlnm.Print_Area" localSheetId="8">'2015'!$A$1:$O$32</definedName>
    <definedName name="_xlnm.Print_Area" localSheetId="7">'2016'!$A$1:$O$31</definedName>
    <definedName name="_xlnm.Print_Area" localSheetId="6">'2017'!$A$1:$O$31</definedName>
    <definedName name="_xlnm.Print_Area" localSheetId="5">'2018'!$A$1:$O$29</definedName>
    <definedName name="_xlnm.Print_Area" localSheetId="4">'2019'!$A$1:$O$26</definedName>
    <definedName name="_xlnm.Print_Area" localSheetId="3">'2020'!$A$1:$O$26</definedName>
    <definedName name="_xlnm.Print_Area" localSheetId="2">'2021'!$A$1:$P$27</definedName>
    <definedName name="_xlnm.Print_Area" localSheetId="1">'2022'!$A$1:$P$25</definedName>
    <definedName name="_xlnm.Print_Area" localSheetId="0">'2023'!$A$1:$P$25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48" l="1"/>
  <c r="F21" i="48"/>
  <c r="G21" i="48"/>
  <c r="H21" i="48"/>
  <c r="I21" i="48"/>
  <c r="J21" i="48"/>
  <c r="K21" i="48"/>
  <c r="L21" i="48"/>
  <c r="M21" i="48"/>
  <c r="N21" i="48"/>
  <c r="D21" i="48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1" i="48" l="1"/>
  <c r="P11" i="48" s="1"/>
  <c r="O18" i="48"/>
  <c r="P18" i="48" s="1"/>
  <c r="O5" i="48"/>
  <c r="P5" i="48" s="1"/>
  <c r="O16" i="48"/>
  <c r="P16" i="48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21" i="48" l="1"/>
  <c r="P21" i="48" s="1"/>
  <c r="I21" i="47"/>
  <c r="M21" i="47"/>
  <c r="D21" i="47"/>
  <c r="E21" i="47"/>
  <c r="F21" i="47"/>
  <c r="G21" i="47"/>
  <c r="H21" i="47"/>
  <c r="J21" i="47"/>
  <c r="K21" i="47"/>
  <c r="L21" i="47"/>
  <c r="N21" i="47"/>
  <c r="O16" i="47"/>
  <c r="P16" i="47" s="1"/>
  <c r="O18" i="47"/>
  <c r="P18" i="47" s="1"/>
  <c r="O12" i="47"/>
  <c r="P12" i="47" s="1"/>
  <c r="O5" i="47"/>
  <c r="P5" i="47" s="1"/>
  <c r="O22" i="46"/>
  <c r="P22" i="46" s="1"/>
  <c r="O21" i="46"/>
  <c r="P21" i="46"/>
  <c r="N20" i="46"/>
  <c r="N23" i="46" s="1"/>
  <c r="M20" i="46"/>
  <c r="L20" i="46"/>
  <c r="K20" i="46"/>
  <c r="J20" i="46"/>
  <c r="I20" i="46"/>
  <c r="H20" i="46"/>
  <c r="G20" i="46"/>
  <c r="F20" i="46"/>
  <c r="E20" i="46"/>
  <c r="D20" i="46"/>
  <c r="O19" i="46"/>
  <c r="P19" i="46" s="1"/>
  <c r="N18" i="46"/>
  <c r="M18" i="46"/>
  <c r="L18" i="46"/>
  <c r="K18" i="46"/>
  <c r="J18" i="46"/>
  <c r="I18" i="46"/>
  <c r="H18" i="46"/>
  <c r="G18" i="46"/>
  <c r="G23" i="46" s="1"/>
  <c r="F18" i="46"/>
  <c r="E18" i="46"/>
  <c r="D18" i="46"/>
  <c r="O17" i="46"/>
  <c r="P17" i="46"/>
  <c r="O16" i="46"/>
  <c r="P16" i="46"/>
  <c r="O15" i="46"/>
  <c r="P15" i="46" s="1"/>
  <c r="O14" i="46"/>
  <c r="P14" i="46" s="1"/>
  <c r="N13" i="46"/>
  <c r="M13" i="46"/>
  <c r="L13" i="46"/>
  <c r="K13" i="46"/>
  <c r="J13" i="46"/>
  <c r="I13" i="46"/>
  <c r="H13" i="46"/>
  <c r="G13" i="46"/>
  <c r="F13" i="46"/>
  <c r="E13" i="46"/>
  <c r="D13" i="46"/>
  <c r="O13" i="46" s="1"/>
  <c r="P13" i="46" s="1"/>
  <c r="O12" i="46"/>
  <c r="P12" i="46" s="1"/>
  <c r="N11" i="46"/>
  <c r="M11" i="46"/>
  <c r="L11" i="46"/>
  <c r="K11" i="46"/>
  <c r="J11" i="46"/>
  <c r="I11" i="46"/>
  <c r="H11" i="46"/>
  <c r="G11" i="46"/>
  <c r="F11" i="46"/>
  <c r="E11" i="46"/>
  <c r="D11" i="46"/>
  <c r="O10" i="46"/>
  <c r="P10" i="46" s="1"/>
  <c r="O9" i="46"/>
  <c r="P9" i="46"/>
  <c r="O8" i="46"/>
  <c r="P8" i="46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21" i="45"/>
  <c r="O21" i="45" s="1"/>
  <c r="N20" i="45"/>
  <c r="O20" i="45"/>
  <c r="M19" i="45"/>
  <c r="L19" i="45"/>
  <c r="K19" i="45"/>
  <c r="J19" i="45"/>
  <c r="I19" i="45"/>
  <c r="H19" i="45"/>
  <c r="G19" i="45"/>
  <c r="F19" i="45"/>
  <c r="E19" i="45"/>
  <c r="D19" i="45"/>
  <c r="N19" i="45" s="1"/>
  <c r="O19" i="45" s="1"/>
  <c r="N18" i="45"/>
  <c r="O18" i="45"/>
  <c r="M17" i="45"/>
  <c r="L17" i="45"/>
  <c r="K17" i="45"/>
  <c r="J17" i="45"/>
  <c r="I17" i="45"/>
  <c r="H17" i="45"/>
  <c r="H22" i="45" s="1"/>
  <c r="G17" i="45"/>
  <c r="G22" i="45" s="1"/>
  <c r="F17" i="45"/>
  <c r="E17" i="45"/>
  <c r="D17" i="45"/>
  <c r="N17" i="45" s="1"/>
  <c r="O17" i="45" s="1"/>
  <c r="N16" i="45"/>
  <c r="O16" i="45" s="1"/>
  <c r="N15" i="45"/>
  <c r="O15" i="45"/>
  <c r="N14" i="45"/>
  <c r="O14" i="45"/>
  <c r="M13" i="45"/>
  <c r="L13" i="45"/>
  <c r="K13" i="45"/>
  <c r="J13" i="45"/>
  <c r="I13" i="45"/>
  <c r="H13" i="45"/>
  <c r="G13" i="45"/>
  <c r="F13" i="45"/>
  <c r="F22" i="45" s="1"/>
  <c r="E13" i="45"/>
  <c r="D13" i="45"/>
  <c r="N12" i="45"/>
  <c r="O12" i="45"/>
  <c r="M11" i="45"/>
  <c r="L11" i="45"/>
  <c r="K11" i="45"/>
  <c r="J11" i="45"/>
  <c r="I11" i="45"/>
  <c r="H11" i="45"/>
  <c r="G11" i="45"/>
  <c r="F11" i="45"/>
  <c r="E11" i="45"/>
  <c r="D11" i="45"/>
  <c r="N10" i="45"/>
  <c r="O10" i="45"/>
  <c r="N9" i="45"/>
  <c r="O9" i="45" s="1"/>
  <c r="N8" i="45"/>
  <c r="O8" i="45" s="1"/>
  <c r="N7" i="45"/>
  <c r="O7" i="45" s="1"/>
  <c r="N6" i="45"/>
  <c r="O6" i="45"/>
  <c r="M5" i="45"/>
  <c r="L5" i="45"/>
  <c r="K5" i="45"/>
  <c r="K22" i="45" s="1"/>
  <c r="J5" i="45"/>
  <c r="J22" i="45" s="1"/>
  <c r="I5" i="45"/>
  <c r="I22" i="45" s="1"/>
  <c r="H5" i="45"/>
  <c r="G5" i="45"/>
  <c r="F5" i="45"/>
  <c r="E5" i="45"/>
  <c r="D5" i="45"/>
  <c r="N21" i="44"/>
  <c r="O21" i="44" s="1"/>
  <c r="N20" i="44"/>
  <c r="O20" i="44"/>
  <c r="M19" i="44"/>
  <c r="L19" i="44"/>
  <c r="K19" i="44"/>
  <c r="J19" i="44"/>
  <c r="I19" i="44"/>
  <c r="H19" i="44"/>
  <c r="G19" i="44"/>
  <c r="F19" i="44"/>
  <c r="E19" i="44"/>
  <c r="N19" i="44" s="1"/>
  <c r="O19" i="44" s="1"/>
  <c r="D19" i="44"/>
  <c r="N18" i="44"/>
  <c r="O18" i="44"/>
  <c r="M17" i="44"/>
  <c r="L17" i="44"/>
  <c r="K17" i="44"/>
  <c r="J17" i="44"/>
  <c r="I17" i="44"/>
  <c r="H17" i="44"/>
  <c r="G17" i="44"/>
  <c r="F17" i="44"/>
  <c r="E17" i="44"/>
  <c r="D17" i="44"/>
  <c r="N16" i="44"/>
  <c r="O16" i="44"/>
  <c r="N15" i="44"/>
  <c r="O15" i="44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M11" i="44"/>
  <c r="L11" i="44"/>
  <c r="K11" i="44"/>
  <c r="J11" i="44"/>
  <c r="I11" i="44"/>
  <c r="H11" i="44"/>
  <c r="G11" i="44"/>
  <c r="F11" i="44"/>
  <c r="F22" i="44" s="1"/>
  <c r="E11" i="44"/>
  <c r="D11" i="44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K22" i="44" s="1"/>
  <c r="J5" i="44"/>
  <c r="I5" i="44"/>
  <c r="H5" i="44"/>
  <c r="H22" i="44" s="1"/>
  <c r="G5" i="44"/>
  <c r="G22" i="44" s="1"/>
  <c r="F5" i="44"/>
  <c r="E5" i="44"/>
  <c r="D5" i="44"/>
  <c r="D22" i="44" s="1"/>
  <c r="N24" i="43"/>
  <c r="O24" i="43" s="1"/>
  <c r="N23" i="43"/>
  <c r="O23" i="43"/>
  <c r="M22" i="43"/>
  <c r="L22" i="43"/>
  <c r="K22" i="43"/>
  <c r="J22" i="43"/>
  <c r="I22" i="43"/>
  <c r="H22" i="43"/>
  <c r="G22" i="43"/>
  <c r="F22" i="43"/>
  <c r="E22" i="43"/>
  <c r="D22" i="43"/>
  <c r="N21" i="43"/>
  <c r="O21" i="43"/>
  <c r="N20" i="43"/>
  <c r="O20" i="43"/>
  <c r="M19" i="43"/>
  <c r="L19" i="43"/>
  <c r="K19" i="43"/>
  <c r="J19" i="43"/>
  <c r="I19" i="43"/>
  <c r="H19" i="43"/>
  <c r="G19" i="43"/>
  <c r="F19" i="43"/>
  <c r="E19" i="43"/>
  <c r="D19" i="43"/>
  <c r="N18" i="43"/>
  <c r="O18" i="43"/>
  <c r="N17" i="43"/>
  <c r="O17" i="43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F25" i="43" s="1"/>
  <c r="E14" i="43"/>
  <c r="D14" i="43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26" i="42"/>
  <c r="O26" i="42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 s="1"/>
  <c r="N17" i="42"/>
  <c r="O17" i="42" s="1"/>
  <c r="N16" i="42"/>
  <c r="O16" i="42"/>
  <c r="N15" i="42"/>
  <c r="O15" i="42"/>
  <c r="M14" i="42"/>
  <c r="L14" i="42"/>
  <c r="L27" i="42" s="1"/>
  <c r="K14" i="42"/>
  <c r="J14" i="42"/>
  <c r="I14" i="42"/>
  <c r="H14" i="42"/>
  <c r="G14" i="42"/>
  <c r="F14" i="42"/>
  <c r="E14" i="42"/>
  <c r="D14" i="42"/>
  <c r="N13" i="42"/>
  <c r="O13" i="42"/>
  <c r="N12" i="42"/>
  <c r="O12" i="42"/>
  <c r="M11" i="42"/>
  <c r="L11" i="42"/>
  <c r="K11" i="42"/>
  <c r="J11" i="42"/>
  <c r="I11" i="42"/>
  <c r="H11" i="42"/>
  <c r="G11" i="42"/>
  <c r="F11" i="42"/>
  <c r="F27" i="42" s="1"/>
  <c r="E11" i="42"/>
  <c r="E27" i="42" s="1"/>
  <c r="D11" i="42"/>
  <c r="D27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5" i="42" s="1"/>
  <c r="O5" i="42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/>
  <c r="M22" i="41"/>
  <c r="L22" i="41"/>
  <c r="K22" i="41"/>
  <c r="J22" i="41"/>
  <c r="I22" i="41"/>
  <c r="H22" i="41"/>
  <c r="G22" i="41"/>
  <c r="F22" i="41"/>
  <c r="N22" i="41" s="1"/>
  <c r="O22" i="41" s="1"/>
  <c r="E22" i="41"/>
  <c r="D22" i="41"/>
  <c r="N21" i="41"/>
  <c r="O21" i="41"/>
  <c r="M20" i="41"/>
  <c r="L20" i="41"/>
  <c r="K20" i="41"/>
  <c r="J20" i="41"/>
  <c r="I20" i="41"/>
  <c r="H20" i="41"/>
  <c r="G20" i="41"/>
  <c r="F20" i="41"/>
  <c r="E20" i="41"/>
  <c r="D20" i="41"/>
  <c r="N20" i="41" s="1"/>
  <c r="O20" i="41" s="1"/>
  <c r="N19" i="41"/>
  <c r="O19" i="41"/>
  <c r="N18" i="41"/>
  <c r="O18" i="41"/>
  <c r="N17" i="41"/>
  <c r="O17" i="4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M11" i="41"/>
  <c r="L11" i="41"/>
  <c r="K11" i="41"/>
  <c r="K27" i="41" s="1"/>
  <c r="J11" i="41"/>
  <c r="I11" i="41"/>
  <c r="H11" i="41"/>
  <c r="G11" i="41"/>
  <c r="F11" i="41"/>
  <c r="E11" i="41"/>
  <c r="D11" i="41"/>
  <c r="N10" i="41"/>
  <c r="O10" i="41" s="1"/>
  <c r="N9" i="41"/>
  <c r="O9" i="41" s="1"/>
  <c r="N8" i="41"/>
  <c r="O8" i="41"/>
  <c r="N7" i="41"/>
  <c r="O7" i="41"/>
  <c r="N6" i="41"/>
  <c r="O6" i="41" s="1"/>
  <c r="M5" i="41"/>
  <c r="L5" i="41"/>
  <c r="K5" i="41"/>
  <c r="J5" i="41"/>
  <c r="I5" i="41"/>
  <c r="H5" i="41"/>
  <c r="G5" i="41"/>
  <c r="F5" i="41"/>
  <c r="F27" i="41" s="1"/>
  <c r="E5" i="41"/>
  <c r="D5" i="41"/>
  <c r="N27" i="40"/>
  <c r="O27" i="40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N17" i="40"/>
  <c r="O17" i="40"/>
  <c r="N16" i="40"/>
  <c r="O16" i="40"/>
  <c r="M15" i="40"/>
  <c r="L15" i="40"/>
  <c r="K15" i="40"/>
  <c r="J15" i="40"/>
  <c r="I15" i="40"/>
  <c r="H15" i="40"/>
  <c r="G15" i="40"/>
  <c r="F15" i="40"/>
  <c r="E15" i="40"/>
  <c r="D15" i="40"/>
  <c r="N15" i="40" s="1"/>
  <c r="O15" i="40" s="1"/>
  <c r="N14" i="40"/>
  <c r="O14" i="40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/>
  <c r="M5" i="40"/>
  <c r="M28" i="40" s="1"/>
  <c r="L5" i="40"/>
  <c r="L28" i="40" s="1"/>
  <c r="K5" i="40"/>
  <c r="K28" i="40" s="1"/>
  <c r="J5" i="40"/>
  <c r="I5" i="40"/>
  <c r="H5" i="40"/>
  <c r="G5" i="40"/>
  <c r="F5" i="40"/>
  <c r="E5" i="40"/>
  <c r="D5" i="40"/>
  <c r="N22" i="39"/>
  <c r="O22" i="39"/>
  <c r="M21" i="39"/>
  <c r="L21" i="39"/>
  <c r="K21" i="39"/>
  <c r="J21" i="39"/>
  <c r="I21" i="39"/>
  <c r="H21" i="39"/>
  <c r="G21" i="39"/>
  <c r="F21" i="39"/>
  <c r="E21" i="39"/>
  <c r="D21" i="39"/>
  <c r="N21" i="39" s="1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 s="1"/>
  <c r="N16" i="39"/>
  <c r="O16" i="39" s="1"/>
  <c r="N15" i="39"/>
  <c r="O15" i="39" s="1"/>
  <c r="M14" i="39"/>
  <c r="L14" i="39"/>
  <c r="L23" i="39" s="1"/>
  <c r="K14" i="39"/>
  <c r="J14" i="39"/>
  <c r="I14" i="39"/>
  <c r="H14" i="39"/>
  <c r="G14" i="39"/>
  <c r="F14" i="39"/>
  <c r="E14" i="39"/>
  <c r="D14" i="39"/>
  <c r="N13" i="39"/>
  <c r="O13" i="39"/>
  <c r="N12" i="39"/>
  <c r="O12" i="39"/>
  <c r="M11" i="39"/>
  <c r="M23" i="39" s="1"/>
  <c r="L11" i="39"/>
  <c r="K11" i="39"/>
  <c r="J11" i="39"/>
  <c r="I11" i="39"/>
  <c r="H11" i="39"/>
  <c r="H23" i="39" s="1"/>
  <c r="G11" i="39"/>
  <c r="G23" i="39" s="1"/>
  <c r="F11" i="39"/>
  <c r="E11" i="39"/>
  <c r="D11" i="39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30" i="38"/>
  <c r="O30" i="38" s="1"/>
  <c r="N29" i="38"/>
  <c r="O29" i="38"/>
  <c r="M28" i="38"/>
  <c r="L28" i="38"/>
  <c r="K28" i="38"/>
  <c r="J28" i="38"/>
  <c r="I28" i="38"/>
  <c r="H28" i="38"/>
  <c r="G28" i="38"/>
  <c r="F28" i="38"/>
  <c r="E28" i="38"/>
  <c r="D28" i="38"/>
  <c r="N28" i="38" s="1"/>
  <c r="O28" i="38" s="1"/>
  <c r="N27" i="38"/>
  <c r="O27" i="38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N20" i="38"/>
  <c r="O20" i="38"/>
  <c r="N19" i="38"/>
  <c r="O19" i="38"/>
  <c r="N18" i="38"/>
  <c r="O18" i="38" s="1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M13" i="38"/>
  <c r="M31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H31" i="38"/>
  <c r="G5" i="38"/>
  <c r="G31" i="38" s="1"/>
  <c r="F5" i="38"/>
  <c r="E5" i="38"/>
  <c r="D5" i="38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6" i="37" s="1"/>
  <c r="O26" i="37" s="1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5" i="37" s="1"/>
  <c r="O15" i="37" s="1"/>
  <c r="N14" i="37"/>
  <c r="O14" i="37" s="1"/>
  <c r="N13" i="37"/>
  <c r="O13" i="37" s="1"/>
  <c r="M12" i="37"/>
  <c r="L12" i="37"/>
  <c r="K12" i="37"/>
  <c r="K28" i="37" s="1"/>
  <c r="J12" i="37"/>
  <c r="J28" i="37" s="1"/>
  <c r="I12" i="37"/>
  <c r="H12" i="37"/>
  <c r="G12" i="37"/>
  <c r="F12" i="37"/>
  <c r="E12" i="37"/>
  <c r="D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L28" i="37" s="1"/>
  <c r="K5" i="37"/>
  <c r="J5" i="37"/>
  <c r="I5" i="37"/>
  <c r="H5" i="37"/>
  <c r="H28" i="37" s="1"/>
  <c r="G5" i="37"/>
  <c r="F5" i="37"/>
  <c r="E5" i="37"/>
  <c r="E28" i="37" s="1"/>
  <c r="D5" i="37"/>
  <c r="D28" i="37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4" i="36" s="1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N22" i="36" s="1"/>
  <c r="O22" i="36" s="1"/>
  <c r="D22" i="36"/>
  <c r="N21" i="36"/>
  <c r="O21" i="36" s="1"/>
  <c r="N20" i="36"/>
  <c r="O20" i="36" s="1"/>
  <c r="N19" i="36"/>
  <c r="O19" i="36" s="1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F30" i="36" s="1"/>
  <c r="E16" i="36"/>
  <c r="D16" i="36"/>
  <c r="N16" i="36" s="1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J30" i="36" s="1"/>
  <c r="I5" i="36"/>
  <c r="I30" i="36" s="1"/>
  <c r="H5" i="36"/>
  <c r="G5" i="36"/>
  <c r="F5" i="36"/>
  <c r="E5" i="36"/>
  <c r="D5" i="36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D28" i="35" s="1"/>
  <c r="N20" i="35"/>
  <c r="O20" i="35" s="1"/>
  <c r="N19" i="35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E28" i="35" s="1"/>
  <c r="D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H28" i="35"/>
  <c r="G5" i="35"/>
  <c r="G28" i="35" s="1"/>
  <c r="F5" i="35"/>
  <c r="E5" i="35"/>
  <c r="D5" i="35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N25" i="34"/>
  <c r="O25" i="34" s="1"/>
  <c r="N24" i="34"/>
  <c r="O24" i="34" s="1"/>
  <c r="M23" i="34"/>
  <c r="L23" i="34"/>
  <c r="L29" i="34"/>
  <c r="K23" i="34"/>
  <c r="J23" i="34"/>
  <c r="I23" i="34"/>
  <c r="H23" i="34"/>
  <c r="G23" i="34"/>
  <c r="F23" i="34"/>
  <c r="E23" i="34"/>
  <c r="D23" i="34"/>
  <c r="N22" i="34"/>
  <c r="O22" i="34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N19" i="34"/>
  <c r="O19" i="34" s="1"/>
  <c r="N18" i="34"/>
  <c r="O18" i="34" s="1"/>
  <c r="N17" i="34"/>
  <c r="O17" i="34" s="1"/>
  <c r="M16" i="34"/>
  <c r="L16" i="34"/>
  <c r="K16" i="34"/>
  <c r="J16" i="34"/>
  <c r="J29" i="34" s="1"/>
  <c r="I16" i="34"/>
  <c r="H16" i="34"/>
  <c r="G16" i="34"/>
  <c r="F16" i="34"/>
  <c r="E16" i="34"/>
  <c r="D16" i="34"/>
  <c r="N15" i="34"/>
  <c r="O15" i="34" s="1"/>
  <c r="N14" i="34"/>
  <c r="O14" i="34" s="1"/>
  <c r="M13" i="34"/>
  <c r="M29" i="34" s="1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/>
  <c r="N9" i="34"/>
  <c r="O9" i="34" s="1"/>
  <c r="N8" i="34"/>
  <c r="O8" i="34"/>
  <c r="N7" i="34"/>
  <c r="O7" i="34"/>
  <c r="N6" i="34"/>
  <c r="O6" i="34" s="1"/>
  <c r="M5" i="34"/>
  <c r="L5" i="34"/>
  <c r="K5" i="34"/>
  <c r="K29" i="34" s="1"/>
  <c r="J5" i="34"/>
  <c r="I5" i="34"/>
  <c r="H5" i="34"/>
  <c r="H29" i="34" s="1"/>
  <c r="G5" i="34"/>
  <c r="F5" i="34"/>
  <c r="E5" i="34"/>
  <c r="D5" i="34"/>
  <c r="N5" i="34" s="1"/>
  <c r="O5" i="34" s="1"/>
  <c r="N23" i="33"/>
  <c r="O23" i="33" s="1"/>
  <c r="N17" i="33"/>
  <c r="O17" i="33" s="1"/>
  <c r="N18" i="33"/>
  <c r="O18" i="33" s="1"/>
  <c r="N19" i="33"/>
  <c r="O19" i="33" s="1"/>
  <c r="N20" i="33"/>
  <c r="O20" i="33" s="1"/>
  <c r="N21" i="33"/>
  <c r="O21" i="33" s="1"/>
  <c r="E22" i="33"/>
  <c r="F22" i="33"/>
  <c r="G22" i="33"/>
  <c r="H22" i="33"/>
  <c r="I22" i="33"/>
  <c r="I30" i="33" s="1"/>
  <c r="J22" i="33"/>
  <c r="K22" i="33"/>
  <c r="L22" i="33"/>
  <c r="M22" i="33"/>
  <c r="D22" i="33"/>
  <c r="E16" i="33"/>
  <c r="F16" i="33"/>
  <c r="G16" i="33"/>
  <c r="H16" i="33"/>
  <c r="I16" i="33"/>
  <c r="J16" i="33"/>
  <c r="K16" i="33"/>
  <c r="L16" i="33"/>
  <c r="M16" i="33"/>
  <c r="D16" i="33"/>
  <c r="E13" i="33"/>
  <c r="F13" i="33"/>
  <c r="G13" i="33"/>
  <c r="H13" i="33"/>
  <c r="I13" i="33"/>
  <c r="J13" i="33"/>
  <c r="K13" i="33"/>
  <c r="L13" i="33"/>
  <c r="M13" i="33"/>
  <c r="D13" i="33"/>
  <c r="E5" i="33"/>
  <c r="F5" i="33"/>
  <c r="G5" i="33"/>
  <c r="H5" i="33"/>
  <c r="I5" i="33"/>
  <c r="J5" i="33"/>
  <c r="K5" i="33"/>
  <c r="L5" i="33"/>
  <c r="M5" i="33"/>
  <c r="D5" i="33"/>
  <c r="D30" i="33" s="1"/>
  <c r="E28" i="33"/>
  <c r="F28" i="33"/>
  <c r="G28" i="33"/>
  <c r="H28" i="33"/>
  <c r="I28" i="33"/>
  <c r="J28" i="33"/>
  <c r="K28" i="33"/>
  <c r="L28" i="33"/>
  <c r="M28" i="33"/>
  <c r="D28" i="33"/>
  <c r="N29" i="33"/>
  <c r="O29" i="33" s="1"/>
  <c r="N26" i="33"/>
  <c r="O26" i="33"/>
  <c r="N27" i="33"/>
  <c r="O27" i="33" s="1"/>
  <c r="N25" i="33"/>
  <c r="O25" i="33"/>
  <c r="E24" i="33"/>
  <c r="F24" i="33"/>
  <c r="G24" i="33"/>
  <c r="H24" i="33"/>
  <c r="I24" i="33"/>
  <c r="J24" i="33"/>
  <c r="K24" i="33"/>
  <c r="L24" i="33"/>
  <c r="M24" i="33"/>
  <c r="D24" i="33"/>
  <c r="N15" i="33"/>
  <c r="O15" i="33" s="1"/>
  <c r="N7" i="33"/>
  <c r="O7" i="33"/>
  <c r="N8" i="33"/>
  <c r="O8" i="33" s="1"/>
  <c r="N9" i="33"/>
  <c r="O9" i="33" s="1"/>
  <c r="N10" i="33"/>
  <c r="O10" i="33"/>
  <c r="N11" i="33"/>
  <c r="O11" i="33" s="1"/>
  <c r="N12" i="33"/>
  <c r="O12" i="33" s="1"/>
  <c r="N6" i="33"/>
  <c r="O6" i="33"/>
  <c r="N14" i="33"/>
  <c r="O14" i="33" s="1"/>
  <c r="N11" i="39"/>
  <c r="O11" i="39" s="1"/>
  <c r="N21" i="35"/>
  <c r="O21" i="35" s="1"/>
  <c r="N22" i="43"/>
  <c r="O22" i="43" s="1"/>
  <c r="N17" i="44"/>
  <c r="O17" i="44"/>
  <c r="N5" i="37" l="1"/>
  <c r="O5" i="37" s="1"/>
  <c r="L30" i="36"/>
  <c r="N27" i="36"/>
  <c r="O27" i="36" s="1"/>
  <c r="J31" i="38"/>
  <c r="D23" i="39"/>
  <c r="I27" i="41"/>
  <c r="O18" i="46"/>
  <c r="P18" i="46" s="1"/>
  <c r="J27" i="41"/>
  <c r="F30" i="33"/>
  <c r="N23" i="38"/>
  <c r="O23" i="38" s="1"/>
  <c r="I22" i="44"/>
  <c r="K30" i="33"/>
  <c r="J22" i="44"/>
  <c r="N27" i="34"/>
  <c r="O27" i="34" s="1"/>
  <c r="I23" i="39"/>
  <c r="E23" i="46"/>
  <c r="M22" i="44"/>
  <c r="G30" i="33"/>
  <c r="N23" i="34"/>
  <c r="O23" i="34" s="1"/>
  <c r="I28" i="35"/>
  <c r="N23" i="37"/>
  <c r="O23" i="37" s="1"/>
  <c r="I31" i="38"/>
  <c r="K23" i="39"/>
  <c r="N19" i="39"/>
  <c r="O19" i="39" s="1"/>
  <c r="M27" i="42"/>
  <c r="N5" i="43"/>
  <c r="O5" i="43" s="1"/>
  <c r="J25" i="43"/>
  <c r="D22" i="45"/>
  <c r="N22" i="45" s="1"/>
  <c r="O22" i="45" s="1"/>
  <c r="F23" i="46"/>
  <c r="F29" i="34"/>
  <c r="D29" i="34"/>
  <c r="N5" i="40"/>
  <c r="O5" i="40" s="1"/>
  <c r="N12" i="40"/>
  <c r="O12" i="40" s="1"/>
  <c r="I25" i="43"/>
  <c r="K25" i="43"/>
  <c r="N13" i="44"/>
  <c r="O13" i="44" s="1"/>
  <c r="H23" i="46"/>
  <c r="K30" i="36"/>
  <c r="K28" i="35"/>
  <c r="N16" i="34"/>
  <c r="O16" i="34" s="1"/>
  <c r="N16" i="35"/>
  <c r="O16" i="35" s="1"/>
  <c r="N14" i="41"/>
  <c r="O14" i="41" s="1"/>
  <c r="N11" i="43"/>
  <c r="O11" i="43" s="1"/>
  <c r="N11" i="45"/>
  <c r="O11" i="45" s="1"/>
  <c r="I23" i="46"/>
  <c r="O20" i="46"/>
  <c r="P20" i="46" s="1"/>
  <c r="D31" i="38"/>
  <c r="N13" i="38"/>
  <c r="O13" i="38" s="1"/>
  <c r="F28" i="40"/>
  <c r="N20" i="42"/>
  <c r="O20" i="42" s="1"/>
  <c r="J23" i="46"/>
  <c r="K23" i="46"/>
  <c r="E23" i="39"/>
  <c r="M30" i="33"/>
  <c r="M27" i="41"/>
  <c r="H30" i="33"/>
  <c r="N14" i="39"/>
  <c r="O14" i="39" s="1"/>
  <c r="G28" i="40"/>
  <c r="N23" i="40"/>
  <c r="O23" i="40" s="1"/>
  <c r="E22" i="45"/>
  <c r="G27" i="41"/>
  <c r="N14" i="36"/>
  <c r="O14" i="36" s="1"/>
  <c r="L22" i="45"/>
  <c r="M30" i="36"/>
  <c r="N5" i="44"/>
  <c r="O5" i="44" s="1"/>
  <c r="N20" i="40"/>
  <c r="O20" i="40" s="1"/>
  <c r="L27" i="41"/>
  <c r="G27" i="42"/>
  <c r="N13" i="45"/>
  <c r="O13" i="45" s="1"/>
  <c r="M28" i="35"/>
  <c r="M28" i="37"/>
  <c r="H27" i="42"/>
  <c r="E30" i="33"/>
  <c r="F28" i="37"/>
  <c r="J27" i="42"/>
  <c r="E25" i="43"/>
  <c r="O11" i="46"/>
  <c r="P11" i="46" s="1"/>
  <c r="K27" i="42"/>
  <c r="L22" i="44"/>
  <c r="N22" i="44" s="1"/>
  <c r="O22" i="44" s="1"/>
  <c r="N16" i="33"/>
  <c r="O16" i="33" s="1"/>
  <c r="N26" i="35"/>
  <c r="O26" i="35" s="1"/>
  <c r="N15" i="38"/>
  <c r="O15" i="38" s="1"/>
  <c r="G25" i="43"/>
  <c r="E28" i="40"/>
  <c r="E31" i="38"/>
  <c r="N5" i="45"/>
  <c r="O5" i="45" s="1"/>
  <c r="L30" i="33"/>
  <c r="I29" i="34"/>
  <c r="N12" i="37"/>
  <c r="O12" i="37" s="1"/>
  <c r="N25" i="38"/>
  <c r="O25" i="38" s="1"/>
  <c r="H28" i="40"/>
  <c r="N25" i="42"/>
  <c r="O25" i="42" s="1"/>
  <c r="M25" i="43"/>
  <c r="L23" i="46"/>
  <c r="N20" i="37"/>
  <c r="O20" i="37" s="1"/>
  <c r="J28" i="35"/>
  <c r="K31" i="38"/>
  <c r="N26" i="40"/>
  <c r="O26" i="40" s="1"/>
  <c r="I27" i="42"/>
  <c r="J23" i="39"/>
  <c r="G29" i="34"/>
  <c r="N14" i="42"/>
  <c r="O14" i="42" s="1"/>
  <c r="G30" i="36"/>
  <c r="I28" i="40"/>
  <c r="D27" i="41"/>
  <c r="M23" i="46"/>
  <c r="N5" i="41"/>
  <c r="O5" i="41" s="1"/>
  <c r="E22" i="44"/>
  <c r="N5" i="39"/>
  <c r="O5" i="39" s="1"/>
  <c r="N13" i="35"/>
  <c r="O13" i="35" s="1"/>
  <c r="N11" i="41"/>
  <c r="O11" i="41" s="1"/>
  <c r="N14" i="43"/>
  <c r="O14" i="43" s="1"/>
  <c r="M22" i="45"/>
  <c r="L31" i="38"/>
  <c r="L28" i="35"/>
  <c r="N22" i="42"/>
  <c r="O22" i="42" s="1"/>
  <c r="E29" i="34"/>
  <c r="D25" i="43"/>
  <c r="D23" i="46"/>
  <c r="O23" i="46" s="1"/>
  <c r="P23" i="46" s="1"/>
  <c r="N19" i="43"/>
  <c r="O19" i="43" s="1"/>
  <c r="D30" i="36"/>
  <c r="N24" i="33"/>
  <c r="O24" i="33" s="1"/>
  <c r="N28" i="33"/>
  <c r="O28" i="33" s="1"/>
  <c r="N13" i="33"/>
  <c r="O13" i="33" s="1"/>
  <c r="N5" i="35"/>
  <c r="O5" i="35" s="1"/>
  <c r="N23" i="35"/>
  <c r="O23" i="35" s="1"/>
  <c r="N5" i="36"/>
  <c r="O5" i="36" s="1"/>
  <c r="I28" i="37"/>
  <c r="N5" i="38"/>
  <c r="O5" i="38" s="1"/>
  <c r="F31" i="38"/>
  <c r="J28" i="40"/>
  <c r="E27" i="41"/>
  <c r="N25" i="41"/>
  <c r="O25" i="41" s="1"/>
  <c r="O5" i="46"/>
  <c r="P5" i="46" s="1"/>
  <c r="O21" i="47"/>
  <c r="P21" i="47" s="1"/>
  <c r="N27" i="41"/>
  <c r="O27" i="41" s="1"/>
  <c r="N29" i="34"/>
  <c r="O29" i="34" s="1"/>
  <c r="N27" i="42"/>
  <c r="O27" i="42" s="1"/>
  <c r="F23" i="39"/>
  <c r="D28" i="40"/>
  <c r="H27" i="41"/>
  <c r="H25" i="43"/>
  <c r="J30" i="33"/>
  <c r="N13" i="34"/>
  <c r="O13" i="34" s="1"/>
  <c r="F28" i="35"/>
  <c r="H30" i="36"/>
  <c r="N22" i="33"/>
  <c r="O22" i="33" s="1"/>
  <c r="N5" i="33"/>
  <c r="O5" i="33" s="1"/>
  <c r="N11" i="42"/>
  <c r="O11" i="42" s="1"/>
  <c r="G28" i="37"/>
  <c r="N11" i="44"/>
  <c r="O11" i="44" s="1"/>
  <c r="E30" i="36"/>
  <c r="L25" i="43"/>
  <c r="N31" i="38" l="1"/>
  <c r="O31" i="38" s="1"/>
  <c r="N28" i="35"/>
  <c r="O28" i="35" s="1"/>
  <c r="N28" i="40"/>
  <c r="O28" i="40" s="1"/>
  <c r="N30" i="33"/>
  <c r="O30" i="33" s="1"/>
  <c r="N25" i="43"/>
  <c r="O25" i="43" s="1"/>
  <c r="N23" i="39"/>
  <c r="O23" i="39" s="1"/>
  <c r="N28" i="37"/>
  <c r="O28" i="37" s="1"/>
  <c r="N30" i="36"/>
  <c r="O30" i="36" s="1"/>
</calcChain>
</file>

<file path=xl/sharedStrings.xml><?xml version="1.0" encoding="utf-8"?>
<sst xmlns="http://schemas.openxmlformats.org/spreadsheetml/2006/main" count="674" uniqueCount="115">
  <si>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</si>
  <si>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</si>
  <si>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</si>
  <si>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</si>
  <si>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</si>
  <si>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</si>
  <si>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</si>
  <si>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</si>
  <si>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</si>
  <si>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</si>
  <si>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</si>
  <si>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</si>
  <si>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</si>
  <si>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Propane</t>
  </si>
  <si>
    <t>Communications Services Taxes</t>
  </si>
  <si>
    <t>Local Business Tax</t>
  </si>
  <si>
    <t>Permits, Fees, and Special Assessments</t>
  </si>
  <si>
    <t>Other Permits, Fees, and Special Assessments</t>
  </si>
  <si>
    <t>Intergovernmental Revenue</t>
  </si>
  <si>
    <t>Federal Grant - Physical Environment - Water Supply System</t>
  </si>
  <si>
    <t>Federal Grant - Physical Environment - Other Physical Environment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</si>
  <si>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</si>
  <si>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</si>
  <si>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</si>
  <si>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</si>
  <si>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</si>
  <si>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</si>
  <si>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</si>
  <si>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</si>
  <si>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Other Sources</t>
  </si>
  <si>
    <t>Physical Environment - Water Utility</t>
  </si>
  <si>
    <t>Total - All Account Codes</t>
  </si>
  <si>
    <t>Local Fiscal Year Ended September 30, 2009</t>
  </si>
  <si>
    <t>Interest and Other Earnings - Interest</t>
  </si>
  <si>
    <t>Contributions and Donations from Private Sources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</si>
  <si>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</si>
  <si>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</si>
  <si>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</si>
  <si>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</si>
  <si>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</si>
  <si>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</si>
  <si>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</si>
  <si>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</si>
  <si>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</si>
  <si>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Horseshoe Beach Revenues Reported by Account Code and Fund Type</t>
  </si>
  <si>
    <t>Local Fiscal Year Ended September 30, 2010</t>
  </si>
  <si>
    <t>State Shared Revenues - General Gov't - Mobile Home License Tax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</si>
  <si>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</si>
  <si>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</si>
  <si>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</si>
  <si>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</si>
  <si>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</si>
  <si>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Other General Taxes</t>
  </si>
  <si>
    <t>State Grant - Transportation - Other Transportation</t>
  </si>
  <si>
    <t>Proprietary Non-Operating Sources - Interest</t>
  </si>
  <si>
    <t>2012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</si>
  <si>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</si>
  <si>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</si>
  <si>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</si>
  <si>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</si>
  <si>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</si>
  <si>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</si>
  <si>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Transportation - Other Transportation Charges</t>
  </si>
  <si>
    <t>2013 Municipal Population:</t>
  </si>
  <si>
    <t>Local Fiscal Year Ended September 30, 2008</t>
  </si>
  <si>
    <t>Permits and Franchise Fees</t>
  </si>
  <si>
    <t>Grants from Other Local Units - Public Safety</t>
  </si>
  <si>
    <t>Proceeds - Debt Proceeds</t>
  </si>
  <si>
    <t>2008 Municipal Population:</t>
  </si>
  <si>
    <t>Local Fiscal Year Ended September 30, 2014</t>
  </si>
  <si>
    <t>Utility Service Tax - Gas</t>
  </si>
  <si>
    <t>State Shared Revenues - General Government - Other General Government</t>
  </si>
  <si>
    <t>Physical Environment - Other Physical Environment Charges</t>
  </si>
  <si>
    <t>2014 Municipal Population:</t>
  </si>
  <si>
    <t>Local Fiscal Year Ended September 30, 2015</t>
  </si>
  <si>
    <t>First Local Option Fuel Tax (1 to 6 Cents)</t>
  </si>
  <si>
    <t>Licenses</t>
  </si>
  <si>
    <t>2015 Municipal Population:</t>
  </si>
  <si>
    <t>Local Fiscal Year Ended September 30, 2016</t>
  </si>
  <si>
    <t>State Grant - Public Safety</t>
  </si>
  <si>
    <t>2016 Municipal Population:</t>
  </si>
  <si>
    <t>Local Fiscal Year Ended September 30, 2017</t>
  </si>
  <si>
    <t>Federal Grant - Other Federal Grants</t>
  </si>
  <si>
    <t>State Grant - Other</t>
  </si>
  <si>
    <t>Proprietary Non-Operating - Other Grants and Donations</t>
  </si>
  <si>
    <t>2017 Municipal Population:</t>
  </si>
  <si>
    <t>Local Fiscal Year Ended September 30, 2018</t>
  </si>
  <si>
    <t>Public Safety - Law Enforcement Services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</si>
  <si>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</si>
  <si>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</si>
  <si>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</si>
  <si>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</si>
  <si>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</si>
  <si>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</si>
  <si>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</si>
  <si>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</si>
  <si>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</si>
  <si>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</si>
  <si>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</si>
  <si>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</si>
  <si>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Franchise Fee - Other</t>
  </si>
  <si>
    <t>Intergovernmental Revenues</t>
  </si>
  <si>
    <t>State Grant - General Government</t>
  </si>
  <si>
    <t>State Shared Revenues - General Government - Local Government Half-Cent Sales Tax Program</t>
  </si>
  <si>
    <t>2021 Municipal Population:</t>
  </si>
  <si>
    <t>Local Fiscal Year Ended September 30, 2022</t>
  </si>
  <si>
    <t>Second Local Option Fuel Tax (1 to 5 Cents Local Option Fuel Tax) - Municipal Proceeds</t>
  </si>
  <si>
    <t>Utility Service Tax - Other</t>
  </si>
  <si>
    <t>Local Business Tax (Chapter 205, F.S.)</t>
  </si>
  <si>
    <t>State Shared Revenues - Other</t>
  </si>
  <si>
    <t>2022 Municipal Population:</t>
  </si>
  <si>
    <t>Local Fiscal Year Ended September 30, 2023</t>
  </si>
  <si>
    <t>Local Communications Services Taxes</t>
  </si>
  <si>
    <t>State Shared Revenues - Physical Environment - Other Physical Environment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</si>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</sst>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B1CF0-2955-4B32-A561-5BB0A1593173}">
  <sheetPr>
    <pageSetUpPr fitToPage="1"/>
  </sheetPr>
  <dimension ref="A1:ED25"/>
  <sheetViews>
    <sheetView tabSelected="1" workbookViewId="0">
      <selection sqref="A1:P1"/>
    </sheetView>
  </sheetViews>
  <sheetFormatPr defaultColWidth="9.77734375" defaultRowHeight="15"/>
  <cols>
    <col min="1" max="1" width="1.77734375" style="59" customWidth="1"/>
    <col min="2" max="2" width="6.77734375" style="59" customWidth="1"/>
    <col min="3" max="3" width="65.77734375" style="59" bestFit="1" customWidth="1"/>
    <col min="4" max="5" width="16.77734375" style="87" customWidth="1"/>
    <col min="6" max="7" width="15.77734375" style="87" customWidth="1"/>
    <col min="8" max="8" width="13.77734375" style="87" customWidth="1"/>
    <col min="9" max="10" width="15.77734375" style="87" customWidth="1"/>
    <col min="11" max="14" width="13.77734375" style="87" customWidth="1"/>
    <col min="15" max="15" width="16.77734375" style="87" customWidth="1"/>
    <col min="16" max="16" width="13.77734375" style="59" customWidth="1"/>
    <col min="17" max="18" width="9.77734375" style="59"/>
  </cols>
  <sheetData>
    <row r="1" spans="1:134" ht="27.75">
      <c r="A1" s="95" t="s">
        <v>44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7"/>
      <c r="Q1" s="45"/>
      <c r="R1"/>
    </row>
    <row r="2" spans="1:134" ht="24" thickBot="1">
      <c r="A2" s="98" t="s">
        <v>111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45"/>
      <c r="R2"/>
    </row>
    <row r="3" spans="1:134" ht="18" customHeight="1">
      <c r="A3" s="101" t="s">
        <v>37</v>
      </c>
      <c r="B3" s="102"/>
      <c r="C3" s="103"/>
      <c r="D3" s="107" t="s">
        <v>24</v>
      </c>
      <c r="E3" s="108"/>
      <c r="F3" s="108"/>
      <c r="G3" s="108"/>
      <c r="H3" s="109"/>
      <c r="I3" s="107" t="s">
        <v>25</v>
      </c>
      <c r="J3" s="109"/>
      <c r="K3" s="107" t="s">
        <v>27</v>
      </c>
      <c r="L3" s="108"/>
      <c r="M3" s="109"/>
      <c r="N3" s="46"/>
      <c r="O3" s="47"/>
      <c r="P3" s="110" t="s">
        <v>94</v>
      </c>
      <c r="Q3" s="48"/>
      <c r="R3"/>
    </row>
    <row r="4" spans="1:134" ht="32.25" customHeight="1" thickBot="1">
      <c r="A4" s="104"/>
      <c r="B4" s="105"/>
      <c r="C4" s="106"/>
      <c r="D4" s="49" t="s">
        <v>4</v>
      </c>
      <c r="E4" s="49" t="s">
        <v>38</v>
      </c>
      <c r="F4" s="49" t="s">
        <v>39</v>
      </c>
      <c r="G4" s="49" t="s">
        <v>40</v>
      </c>
      <c r="H4" s="49" t="s">
        <v>5</v>
      </c>
      <c r="I4" s="49" t="s">
        <v>6</v>
      </c>
      <c r="J4" s="50" t="s">
        <v>41</v>
      </c>
      <c r="K4" s="50" t="s">
        <v>7</v>
      </c>
      <c r="L4" s="50" t="s">
        <v>8</v>
      </c>
      <c r="M4" s="50" t="s">
        <v>95</v>
      </c>
      <c r="N4" s="50" t="s">
        <v>9</v>
      </c>
      <c r="O4" s="50" t="s">
        <v>96</v>
      </c>
      <c r="P4" s="11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</row>
    <row r="5" spans="1:134" ht="15.75">
      <c r="A5" s="53" t="s">
        <v>97</v>
      </c>
      <c r="B5" s="54"/>
      <c r="C5" s="54"/>
      <c r="D5" s="55">
        <f>SUM(D6:D10)</f>
        <v>170011</v>
      </c>
      <c r="E5" s="55">
        <f>SUM(E6:E10)</f>
        <v>0</v>
      </c>
      <c r="F5" s="55">
        <f>SUM(F6:F10)</f>
        <v>0</v>
      </c>
      <c r="G5" s="55">
        <f>SUM(G6:G10)</f>
        <v>0</v>
      </c>
      <c r="H5" s="55">
        <f>SUM(H6:H10)</f>
        <v>0</v>
      </c>
      <c r="I5" s="55">
        <f>SUM(I6:I10)</f>
        <v>0</v>
      </c>
      <c r="J5" s="55">
        <f>SUM(J6:J10)</f>
        <v>0</v>
      </c>
      <c r="K5" s="55">
        <f>SUM(K6:K10)</f>
        <v>0</v>
      </c>
      <c r="L5" s="55">
        <f>SUM(L6:L10)</f>
        <v>0</v>
      </c>
      <c r="M5" s="55">
        <f>SUM(M6:M10)</f>
        <v>0</v>
      </c>
      <c r="N5" s="55">
        <f>SUM(N6:N10)</f>
        <v>0</v>
      </c>
      <c r="O5" s="56">
        <f>SUM(D5:N5)</f>
        <v>170011</v>
      </c>
      <c r="P5" s="57">
        <f>(O5/P$23)</f>
        <v>1036.6524390243903</v>
      </c>
      <c r="Q5" s="58"/>
    </row>
    <row r="6" spans="1:134">
      <c r="A6" s="60"/>
      <c r="B6" s="61">
        <v>311</v>
      </c>
      <c r="C6" s="62" t="s">
        <v>2</v>
      </c>
      <c r="D6" s="63">
        <v>110291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f>SUM(D6:N6)</f>
        <v>110291</v>
      </c>
      <c r="P6" s="64">
        <f>(O6/P$23)</f>
        <v>672.5060975609756</v>
      </c>
      <c r="Q6" s="65"/>
    </row>
    <row r="7" spans="1:134">
      <c r="A7" s="60"/>
      <c r="B7" s="61">
        <v>312.41000000000003</v>
      </c>
      <c r="C7" s="62" t="s">
        <v>98</v>
      </c>
      <c r="D7" s="63">
        <v>37121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f t="shared" ref="O7:O10" si="0">SUM(D7:N7)</f>
        <v>37121</v>
      </c>
      <c r="P7" s="64">
        <f>(O7/P$23)</f>
        <v>226.34756097560975</v>
      </c>
      <c r="Q7" s="65"/>
    </row>
    <row r="8" spans="1:134">
      <c r="A8" s="60"/>
      <c r="B8" s="61">
        <v>314.10000000000002</v>
      </c>
      <c r="C8" s="62" t="s">
        <v>12</v>
      </c>
      <c r="D8" s="63">
        <v>12681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f t="shared" si="0"/>
        <v>12681</v>
      </c>
      <c r="P8" s="64">
        <f>(O8/P$23)</f>
        <v>77.323170731707322</v>
      </c>
      <c r="Q8" s="65"/>
    </row>
    <row r="9" spans="1:134">
      <c r="A9" s="60"/>
      <c r="B9" s="61">
        <v>315.2</v>
      </c>
      <c r="C9" s="62" t="s">
        <v>112</v>
      </c>
      <c r="D9" s="63">
        <v>7008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f t="shared" si="0"/>
        <v>7008</v>
      </c>
      <c r="P9" s="64">
        <f>(O9/P$23)</f>
        <v>42.731707317073173</v>
      </c>
      <c r="Q9" s="65"/>
    </row>
    <row r="10" spans="1:134">
      <c r="A10" s="60"/>
      <c r="B10" s="61">
        <v>316</v>
      </c>
      <c r="C10" s="62" t="s">
        <v>108</v>
      </c>
      <c r="D10" s="63">
        <v>2910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f t="shared" si="0"/>
        <v>2910</v>
      </c>
      <c r="P10" s="64">
        <f>(O10/P$23)</f>
        <v>17.743902439024389</v>
      </c>
      <c r="Q10" s="65"/>
    </row>
    <row r="11" spans="1:134" ht="15.75">
      <c r="A11" s="66" t="s">
        <v>101</v>
      </c>
      <c r="B11" s="67"/>
      <c r="C11" s="68"/>
      <c r="D11" s="69">
        <f>SUM(D12:D15)</f>
        <v>29413</v>
      </c>
      <c r="E11" s="69">
        <f>SUM(E12:E15)</f>
        <v>0</v>
      </c>
      <c r="F11" s="69">
        <f>SUM(F12:F15)</f>
        <v>0</v>
      </c>
      <c r="G11" s="69">
        <f>SUM(G12:G15)</f>
        <v>0</v>
      </c>
      <c r="H11" s="69">
        <f>SUM(H12:H15)</f>
        <v>0</v>
      </c>
      <c r="I11" s="69">
        <f>SUM(I12:I15)</f>
        <v>0</v>
      </c>
      <c r="J11" s="69">
        <f>SUM(J12:J15)</f>
        <v>0</v>
      </c>
      <c r="K11" s="69">
        <f>SUM(K12:K15)</f>
        <v>0</v>
      </c>
      <c r="L11" s="69">
        <f>SUM(L12:L15)</f>
        <v>0</v>
      </c>
      <c r="M11" s="69">
        <f>SUM(M12:M15)</f>
        <v>0</v>
      </c>
      <c r="N11" s="69">
        <f>SUM(N12:N15)</f>
        <v>0</v>
      </c>
      <c r="O11" s="70">
        <f>SUM(D11:N11)</f>
        <v>29413</v>
      </c>
      <c r="P11" s="71">
        <f>(O11/P$23)</f>
        <v>179.34756097560975</v>
      </c>
      <c r="Q11" s="72"/>
    </row>
    <row r="12" spans="1:134">
      <c r="A12" s="60"/>
      <c r="B12" s="61">
        <v>335.15</v>
      </c>
      <c r="C12" s="62" t="s">
        <v>60</v>
      </c>
      <c r="D12" s="63">
        <v>260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f t="shared" ref="O12:O13" si="1">SUM(D12:N12)</f>
        <v>260</v>
      </c>
      <c r="P12" s="64">
        <f>(O12/P$23)</f>
        <v>1.5853658536585367</v>
      </c>
      <c r="Q12" s="65"/>
    </row>
    <row r="13" spans="1:134">
      <c r="A13" s="60"/>
      <c r="B13" s="61">
        <v>335.18</v>
      </c>
      <c r="C13" s="62" t="s">
        <v>103</v>
      </c>
      <c r="D13" s="63">
        <v>6161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f t="shared" si="1"/>
        <v>6161</v>
      </c>
      <c r="P13" s="64">
        <f>(O13/P$23)</f>
        <v>37.56707317073171</v>
      </c>
      <c r="Q13" s="65"/>
    </row>
    <row r="14" spans="1:134">
      <c r="A14" s="60"/>
      <c r="B14" s="61">
        <v>335.38</v>
      </c>
      <c r="C14" s="62" t="s">
        <v>113</v>
      </c>
      <c r="D14" s="63">
        <v>17697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f t="shared" ref="O14:O15" si="2">SUM(D14:N14)</f>
        <v>17697</v>
      </c>
      <c r="P14" s="64">
        <f>(O14/P$23)</f>
        <v>107.90853658536585</v>
      </c>
      <c r="Q14" s="65"/>
    </row>
    <row r="15" spans="1:134">
      <c r="A15" s="60"/>
      <c r="B15" s="61">
        <v>335.9</v>
      </c>
      <c r="C15" s="62" t="s">
        <v>109</v>
      </c>
      <c r="D15" s="63">
        <v>5295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f t="shared" si="2"/>
        <v>5295</v>
      </c>
      <c r="P15" s="64">
        <f>(O15/P$23)</f>
        <v>32.286585365853661</v>
      </c>
      <c r="Q15" s="65"/>
    </row>
    <row r="16" spans="1:134" ht="15.75">
      <c r="A16" s="66" t="s">
        <v>28</v>
      </c>
      <c r="B16" s="67"/>
      <c r="C16" s="68"/>
      <c r="D16" s="69">
        <f>SUM(D17:D17)</f>
        <v>0</v>
      </c>
      <c r="E16" s="69">
        <f>SUM(E17:E17)</f>
        <v>0</v>
      </c>
      <c r="F16" s="69">
        <f>SUM(F17:F17)</f>
        <v>0</v>
      </c>
      <c r="G16" s="69">
        <f>SUM(G17:G17)</f>
        <v>0</v>
      </c>
      <c r="H16" s="69">
        <f>SUM(H17:H17)</f>
        <v>0</v>
      </c>
      <c r="I16" s="69">
        <f>SUM(I17:I17)</f>
        <v>278070</v>
      </c>
      <c r="J16" s="69">
        <f>SUM(J17:J17)</f>
        <v>0</v>
      </c>
      <c r="K16" s="69">
        <f>SUM(K17:K17)</f>
        <v>0</v>
      </c>
      <c r="L16" s="69">
        <f>SUM(L17:L17)</f>
        <v>0</v>
      </c>
      <c r="M16" s="69">
        <f>SUM(M17:M17)</f>
        <v>0</v>
      </c>
      <c r="N16" s="69">
        <f>SUM(N17:N17)</f>
        <v>0</v>
      </c>
      <c r="O16" s="69">
        <f>SUM(D16:N16)</f>
        <v>278070</v>
      </c>
      <c r="P16" s="71">
        <f>(O16/P$23)</f>
        <v>1695.5487804878048</v>
      </c>
      <c r="Q16" s="72"/>
    </row>
    <row r="17" spans="1:120">
      <c r="A17" s="60"/>
      <c r="B17" s="61">
        <v>343.3</v>
      </c>
      <c r="C17" s="62" t="s">
        <v>30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278070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f t="shared" ref="O17" si="3">SUM(D17:N17)</f>
        <v>278070</v>
      </c>
      <c r="P17" s="64">
        <f>(O17/P$23)</f>
        <v>1695.5487804878048</v>
      </c>
      <c r="Q17" s="65"/>
    </row>
    <row r="18" spans="1:120" ht="15.75">
      <c r="A18" s="66" t="s">
        <v>3</v>
      </c>
      <c r="B18" s="67"/>
      <c r="C18" s="68"/>
      <c r="D18" s="69">
        <f>SUM(D19:D20)</f>
        <v>53352</v>
      </c>
      <c r="E18" s="69">
        <f>SUM(E19:E20)</f>
        <v>0</v>
      </c>
      <c r="F18" s="69">
        <f>SUM(F19:F20)</f>
        <v>0</v>
      </c>
      <c r="G18" s="69">
        <f>SUM(G19:G20)</f>
        <v>0</v>
      </c>
      <c r="H18" s="69">
        <f>SUM(H19:H20)</f>
        <v>0</v>
      </c>
      <c r="I18" s="69">
        <f>SUM(I19:I20)</f>
        <v>2638</v>
      </c>
      <c r="J18" s="69">
        <f>SUM(J19:J20)</f>
        <v>0</v>
      </c>
      <c r="K18" s="69">
        <f>SUM(K19:K20)</f>
        <v>0</v>
      </c>
      <c r="L18" s="69">
        <f>SUM(L19:L20)</f>
        <v>0</v>
      </c>
      <c r="M18" s="69">
        <f>SUM(M19:M20)</f>
        <v>0</v>
      </c>
      <c r="N18" s="69">
        <f>SUM(N19:N20)</f>
        <v>0</v>
      </c>
      <c r="O18" s="69">
        <f>SUM(D18:N18)</f>
        <v>55990</v>
      </c>
      <c r="P18" s="71">
        <f>(O18/P$23)</f>
        <v>341.40243902439022</v>
      </c>
      <c r="Q18" s="72"/>
    </row>
    <row r="19" spans="1:120">
      <c r="A19" s="60"/>
      <c r="B19" s="61">
        <v>361.1</v>
      </c>
      <c r="C19" s="62" t="s">
        <v>33</v>
      </c>
      <c r="D19" s="63">
        <v>8935</v>
      </c>
      <c r="E19" s="63">
        <v>0</v>
      </c>
      <c r="F19" s="63">
        <v>0</v>
      </c>
      <c r="G19" s="63">
        <v>0</v>
      </c>
      <c r="H19" s="63">
        <v>0</v>
      </c>
      <c r="I19" s="63">
        <v>2638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f>SUM(D19:N19)</f>
        <v>11573</v>
      </c>
      <c r="P19" s="64">
        <f>(O19/P$23)</f>
        <v>70.567073170731703</v>
      </c>
      <c r="Q19" s="65"/>
    </row>
    <row r="20" spans="1:120" ht="15.75" thickBot="1">
      <c r="A20" s="60"/>
      <c r="B20" s="61">
        <v>369.9</v>
      </c>
      <c r="C20" s="62" t="s">
        <v>35</v>
      </c>
      <c r="D20" s="63">
        <v>44417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f t="shared" ref="O20" si="4">SUM(D20:N20)</f>
        <v>44417</v>
      </c>
      <c r="P20" s="64">
        <f>(O20/P$23)</f>
        <v>270.83536585365852</v>
      </c>
      <c r="Q20" s="65"/>
    </row>
    <row r="21" spans="1:120" ht="16.5" thickBot="1">
      <c r="A21" s="73" t="s">
        <v>31</v>
      </c>
      <c r="B21" s="74"/>
      <c r="C21" s="75"/>
      <c r="D21" s="76">
        <f>SUM(D5,D11,D16,D18)</f>
        <v>252776</v>
      </c>
      <c r="E21" s="76">
        <f t="shared" ref="E21:N21" si="5">SUM(E5,E11,E16,E18)</f>
        <v>0</v>
      </c>
      <c r="F21" s="76">
        <f t="shared" si="5"/>
        <v>0</v>
      </c>
      <c r="G21" s="76">
        <f t="shared" si="5"/>
        <v>0</v>
      </c>
      <c r="H21" s="76">
        <f t="shared" si="5"/>
        <v>0</v>
      </c>
      <c r="I21" s="76">
        <f t="shared" si="5"/>
        <v>280708</v>
      </c>
      <c r="J21" s="76">
        <f t="shared" si="5"/>
        <v>0</v>
      </c>
      <c r="K21" s="76">
        <f t="shared" si="5"/>
        <v>0</v>
      </c>
      <c r="L21" s="76">
        <f t="shared" si="5"/>
        <v>0</v>
      </c>
      <c r="M21" s="76">
        <f t="shared" si="5"/>
        <v>0</v>
      </c>
      <c r="N21" s="76">
        <f t="shared" si="5"/>
        <v>0</v>
      </c>
      <c r="O21" s="76">
        <f>SUM(D21:N21)</f>
        <v>533484</v>
      </c>
      <c r="P21" s="77">
        <f>(O21/P$23)</f>
        <v>3252.9512195121952</v>
      </c>
      <c r="Q21" s="58"/>
      <c r="R21" s="7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</row>
    <row r="22" spans="1:120">
      <c r="A22" s="79"/>
      <c r="B22" s="80"/>
      <c r="C22" s="80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2"/>
    </row>
    <row r="23" spans="1:120">
      <c r="A23" s="83"/>
      <c r="B23" s="84"/>
      <c r="C23" s="84"/>
      <c r="D23" s="85"/>
      <c r="E23" s="85"/>
      <c r="F23" s="85"/>
      <c r="G23" s="85"/>
      <c r="H23" s="85"/>
      <c r="I23" s="85"/>
      <c r="J23" s="85"/>
      <c r="K23" s="85"/>
      <c r="L23" s="85"/>
      <c r="M23" s="88" t="s">
        <v>114</v>
      </c>
      <c r="N23" s="88"/>
      <c r="O23" s="88"/>
      <c r="P23" s="86">
        <v>164</v>
      </c>
    </row>
    <row r="24" spans="1:120">
      <c r="A24" s="89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1"/>
    </row>
    <row r="25" spans="1:120" ht="15.75" customHeight="1" thickBot="1">
      <c r="A25" s="92" t="s">
        <v>48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4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38</v>
      </c>
      <c r="F4" s="32" t="s">
        <v>39</v>
      </c>
      <c r="G4" s="32" t="s">
        <v>40</v>
      </c>
      <c r="H4" s="32" t="s">
        <v>5</v>
      </c>
      <c r="I4" s="32" t="s">
        <v>6</v>
      </c>
      <c r="J4" s="33" t="s">
        <v>41</v>
      </c>
      <c r="K4" s="33" t="s">
        <v>7</v>
      </c>
      <c r="L4" s="33" t="s">
        <v>8</v>
      </c>
      <c r="M4" s="33" t="s">
        <v>9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178932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3" si="1">SUM(D5:M5)</f>
        <v>178932</v>
      </c>
      <c r="O5" s="31">
        <f t="shared" ref="O5:O23" si="2">(N5/O$25)</f>
        <v>1132.4810126582279</v>
      </c>
      <c r="P5" s="6"/>
    </row>
    <row r="6" spans="1:133">
      <c r="A6" s="12"/>
      <c r="B6" s="23">
        <v>311</v>
      </c>
      <c r="C6" s="19" t="s">
        <v>2</v>
      </c>
      <c r="D6" s="43">
        <v>116348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116348</v>
      </c>
      <c r="O6" s="44">
        <f t="shared" si="2"/>
        <v>736.37974683544303</v>
      </c>
      <c r="P6" s="9"/>
    </row>
    <row r="7" spans="1:133">
      <c r="A7" s="12"/>
      <c r="B7" s="23">
        <v>312.10000000000002</v>
      </c>
      <c r="C7" s="19" t="s">
        <v>10</v>
      </c>
      <c r="D7" s="43">
        <v>27898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27898</v>
      </c>
      <c r="O7" s="44">
        <f t="shared" si="2"/>
        <v>176.56962025316454</v>
      </c>
      <c r="P7" s="9"/>
    </row>
    <row r="8" spans="1:133">
      <c r="A8" s="12"/>
      <c r="B8" s="23">
        <v>314.10000000000002</v>
      </c>
      <c r="C8" s="19" t="s">
        <v>12</v>
      </c>
      <c r="D8" s="43">
        <v>21353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21353</v>
      </c>
      <c r="O8" s="44">
        <f t="shared" si="2"/>
        <v>135.14556962025316</v>
      </c>
      <c r="P8" s="9"/>
    </row>
    <row r="9" spans="1:133">
      <c r="A9" s="12"/>
      <c r="B9" s="23">
        <v>314.39999999999998</v>
      </c>
      <c r="C9" s="19" t="s">
        <v>70</v>
      </c>
      <c r="D9" s="43">
        <v>267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267</v>
      </c>
      <c r="O9" s="44">
        <f t="shared" si="2"/>
        <v>1.6898734177215189</v>
      </c>
      <c r="P9" s="9"/>
    </row>
    <row r="10" spans="1:133">
      <c r="A10" s="12"/>
      <c r="B10" s="23">
        <v>315</v>
      </c>
      <c r="C10" s="19" t="s">
        <v>57</v>
      </c>
      <c r="D10" s="43">
        <v>13066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13066</v>
      </c>
      <c r="O10" s="44">
        <f t="shared" si="2"/>
        <v>82.696202531645568</v>
      </c>
      <c r="P10" s="9"/>
    </row>
    <row r="11" spans="1:133" ht="15.75">
      <c r="A11" s="27" t="s">
        <v>16</v>
      </c>
      <c r="B11" s="28"/>
      <c r="C11" s="29"/>
      <c r="D11" s="30">
        <f t="shared" ref="D11:M11" si="3">SUM(D12:D13)</f>
        <v>262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262</v>
      </c>
      <c r="O11" s="42">
        <f t="shared" si="2"/>
        <v>1.6582278481012658</v>
      </c>
      <c r="P11" s="10"/>
    </row>
    <row r="12" spans="1:133">
      <c r="A12" s="12"/>
      <c r="B12" s="23">
        <v>322</v>
      </c>
      <c r="C12" s="19" t="s">
        <v>0</v>
      </c>
      <c r="D12" s="43">
        <v>75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75</v>
      </c>
      <c r="O12" s="44">
        <f t="shared" si="2"/>
        <v>0.47468354430379744</v>
      </c>
      <c r="P12" s="9"/>
    </row>
    <row r="13" spans="1:133">
      <c r="A13" s="12"/>
      <c r="B13" s="23">
        <v>329</v>
      </c>
      <c r="C13" s="19" t="s">
        <v>17</v>
      </c>
      <c r="D13" s="43">
        <v>187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187</v>
      </c>
      <c r="O13" s="44">
        <f t="shared" si="2"/>
        <v>1.1835443037974684</v>
      </c>
      <c r="P13" s="9"/>
    </row>
    <row r="14" spans="1:133" ht="15.75">
      <c r="A14" s="27" t="s">
        <v>18</v>
      </c>
      <c r="B14" s="28"/>
      <c r="C14" s="29"/>
      <c r="D14" s="30">
        <f t="shared" ref="D14:M14" si="4">SUM(D15:D18)</f>
        <v>18164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18164</v>
      </c>
      <c r="O14" s="42">
        <f t="shared" si="2"/>
        <v>114.96202531645569</v>
      </c>
      <c r="P14" s="10"/>
    </row>
    <row r="15" spans="1:133">
      <c r="A15" s="12"/>
      <c r="B15" s="23">
        <v>335.12</v>
      </c>
      <c r="C15" s="19" t="s">
        <v>58</v>
      </c>
      <c r="D15" s="43">
        <v>5066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5066</v>
      </c>
      <c r="O15" s="44">
        <f t="shared" si="2"/>
        <v>32.063291139240505</v>
      </c>
      <c r="P15" s="9"/>
    </row>
    <row r="16" spans="1:133">
      <c r="A16" s="12"/>
      <c r="B16" s="23">
        <v>335.14</v>
      </c>
      <c r="C16" s="19" t="s">
        <v>59</v>
      </c>
      <c r="D16" s="43">
        <v>19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</v>
      </c>
      <c r="O16" s="44">
        <f t="shared" si="2"/>
        <v>0.12025316455696203</v>
      </c>
      <c r="P16" s="9"/>
    </row>
    <row r="17" spans="1:119">
      <c r="A17" s="12"/>
      <c r="B17" s="23">
        <v>335.15</v>
      </c>
      <c r="C17" s="19" t="s">
        <v>60</v>
      </c>
      <c r="D17" s="43">
        <v>105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105</v>
      </c>
      <c r="O17" s="44">
        <f t="shared" si="2"/>
        <v>0.66455696202531644</v>
      </c>
      <c r="P17" s="9"/>
    </row>
    <row r="18" spans="1:119">
      <c r="A18" s="12"/>
      <c r="B18" s="23">
        <v>335.19</v>
      </c>
      <c r="C18" s="19" t="s">
        <v>71</v>
      </c>
      <c r="D18" s="43">
        <v>12974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12974</v>
      </c>
      <c r="O18" s="44">
        <f t="shared" si="2"/>
        <v>82.113924050632917</v>
      </c>
      <c r="P18" s="9"/>
    </row>
    <row r="19" spans="1:119" ht="15.75">
      <c r="A19" s="27" t="s">
        <v>28</v>
      </c>
      <c r="B19" s="28"/>
      <c r="C19" s="29"/>
      <c r="D19" s="30">
        <f t="shared" ref="D19:M19" si="5">SUM(D20:D20)</f>
        <v>0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252447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252447</v>
      </c>
      <c r="O19" s="42">
        <f t="shared" si="2"/>
        <v>1597.7658227848101</v>
      </c>
      <c r="P19" s="10"/>
    </row>
    <row r="20" spans="1:119">
      <c r="A20" s="12"/>
      <c r="B20" s="23">
        <v>343.9</v>
      </c>
      <c r="C20" s="19" t="s">
        <v>72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252447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252447</v>
      </c>
      <c r="O20" s="44">
        <f t="shared" si="2"/>
        <v>1597.7658227848101</v>
      </c>
      <c r="P20" s="9"/>
    </row>
    <row r="21" spans="1:119" ht="15.75">
      <c r="A21" s="27" t="s">
        <v>3</v>
      </c>
      <c r="B21" s="28"/>
      <c r="C21" s="29"/>
      <c r="D21" s="30">
        <f t="shared" ref="D21:M21" si="6">SUM(D22:D22)</f>
        <v>19569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19569</v>
      </c>
      <c r="O21" s="42">
        <f t="shared" si="2"/>
        <v>123.85443037974683</v>
      </c>
      <c r="P21" s="10"/>
    </row>
    <row r="22" spans="1:119" ht="15.75" thickBot="1">
      <c r="A22" s="12"/>
      <c r="B22" s="23">
        <v>369.9</v>
      </c>
      <c r="C22" s="19" t="s">
        <v>35</v>
      </c>
      <c r="D22" s="43">
        <v>19569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19569</v>
      </c>
      <c r="O22" s="44">
        <f t="shared" si="2"/>
        <v>123.85443037974683</v>
      </c>
      <c r="P22" s="9"/>
    </row>
    <row r="23" spans="1:119" ht="16.5" thickBot="1">
      <c r="A23" s="13" t="s">
        <v>31</v>
      </c>
      <c r="B23" s="21"/>
      <c r="C23" s="20"/>
      <c r="D23" s="14">
        <f>SUM(D5,D11,D14,D19,D21)</f>
        <v>216927</v>
      </c>
      <c r="E23" s="14">
        <f t="shared" ref="E23:M23" si="7">SUM(E5,E11,E14,E19,E21)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252447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469374</v>
      </c>
      <c r="O23" s="36">
        <f t="shared" si="2"/>
        <v>2970.7215189873418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7"/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112" t="s">
        <v>73</v>
      </c>
      <c r="M25" s="112"/>
      <c r="N25" s="112"/>
      <c r="O25" s="40">
        <v>158</v>
      </c>
    </row>
    <row r="26" spans="1:119">
      <c r="A26" s="113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19" ht="15.75" customHeight="1" thickBot="1">
      <c r="A27" s="114" t="s">
        <v>48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38</v>
      </c>
      <c r="F4" s="32" t="s">
        <v>39</v>
      </c>
      <c r="G4" s="32" t="s">
        <v>40</v>
      </c>
      <c r="H4" s="32" t="s">
        <v>5</v>
      </c>
      <c r="I4" s="32" t="s">
        <v>6</v>
      </c>
      <c r="J4" s="33" t="s">
        <v>41</v>
      </c>
      <c r="K4" s="33" t="s">
        <v>7</v>
      </c>
      <c r="L4" s="33" t="s">
        <v>8</v>
      </c>
      <c r="M4" s="33" t="s">
        <v>9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193023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8" si="1">SUM(D5:M5)</f>
        <v>193023</v>
      </c>
      <c r="O5" s="31">
        <f t="shared" ref="O5:O28" si="2">(N5/O$30)</f>
        <v>1169.8363636363636</v>
      </c>
      <c r="P5" s="6"/>
    </row>
    <row r="6" spans="1:133">
      <c r="A6" s="12"/>
      <c r="B6" s="23">
        <v>311</v>
      </c>
      <c r="C6" s="19" t="s">
        <v>2</v>
      </c>
      <c r="D6" s="43">
        <v>123039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123039</v>
      </c>
      <c r="O6" s="44">
        <f t="shared" si="2"/>
        <v>745.69090909090914</v>
      </c>
      <c r="P6" s="9"/>
    </row>
    <row r="7" spans="1:133">
      <c r="A7" s="12"/>
      <c r="B7" s="23">
        <v>312.10000000000002</v>
      </c>
      <c r="C7" s="19" t="s">
        <v>10</v>
      </c>
      <c r="D7" s="43">
        <v>27425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27425</v>
      </c>
      <c r="O7" s="44">
        <f t="shared" si="2"/>
        <v>166.21212121212122</v>
      </c>
      <c r="P7" s="9"/>
    </row>
    <row r="8" spans="1:133">
      <c r="A8" s="12"/>
      <c r="B8" s="23">
        <v>312.60000000000002</v>
      </c>
      <c r="C8" s="19" t="s">
        <v>11</v>
      </c>
      <c r="D8" s="43">
        <v>8204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8204</v>
      </c>
      <c r="O8" s="44">
        <f t="shared" si="2"/>
        <v>49.721212121212119</v>
      </c>
      <c r="P8" s="9"/>
    </row>
    <row r="9" spans="1:133">
      <c r="A9" s="12"/>
      <c r="B9" s="23">
        <v>314.10000000000002</v>
      </c>
      <c r="C9" s="19" t="s">
        <v>12</v>
      </c>
      <c r="D9" s="43">
        <v>19096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19096</v>
      </c>
      <c r="O9" s="44">
        <f t="shared" si="2"/>
        <v>115.73333333333333</v>
      </c>
      <c r="P9" s="9"/>
    </row>
    <row r="10" spans="1:133">
      <c r="A10" s="12"/>
      <c r="B10" s="23">
        <v>314.8</v>
      </c>
      <c r="C10" s="19" t="s">
        <v>13</v>
      </c>
      <c r="D10" s="43">
        <v>401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401</v>
      </c>
      <c r="O10" s="44">
        <f t="shared" si="2"/>
        <v>2.4303030303030302</v>
      </c>
      <c r="P10" s="9"/>
    </row>
    <row r="11" spans="1:133">
      <c r="A11" s="12"/>
      <c r="B11" s="23">
        <v>315</v>
      </c>
      <c r="C11" s="19" t="s">
        <v>57</v>
      </c>
      <c r="D11" s="43">
        <v>14858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14858</v>
      </c>
      <c r="O11" s="44">
        <f t="shared" si="2"/>
        <v>90.048484848484847</v>
      </c>
      <c r="P11" s="9"/>
    </row>
    <row r="12" spans="1:133" ht="15.75">
      <c r="A12" s="27" t="s">
        <v>16</v>
      </c>
      <c r="B12" s="28"/>
      <c r="C12" s="29"/>
      <c r="D12" s="30">
        <f t="shared" ref="D12:M12" si="3">SUM(D13:D14)</f>
        <v>3944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3944</v>
      </c>
      <c r="O12" s="42">
        <f t="shared" si="2"/>
        <v>23.903030303030302</v>
      </c>
      <c r="P12" s="10"/>
    </row>
    <row r="13" spans="1:133">
      <c r="A13" s="12"/>
      <c r="B13" s="23">
        <v>322</v>
      </c>
      <c r="C13" s="19" t="s">
        <v>0</v>
      </c>
      <c r="D13" s="43">
        <v>3587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3587</v>
      </c>
      <c r="O13" s="44">
        <f t="shared" si="2"/>
        <v>21.739393939393938</v>
      </c>
      <c r="P13" s="9"/>
    </row>
    <row r="14" spans="1:133">
      <c r="A14" s="12"/>
      <c r="B14" s="23">
        <v>329</v>
      </c>
      <c r="C14" s="19" t="s">
        <v>17</v>
      </c>
      <c r="D14" s="43">
        <v>357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357</v>
      </c>
      <c r="O14" s="44">
        <f t="shared" si="2"/>
        <v>2.1636363636363636</v>
      </c>
      <c r="P14" s="9"/>
    </row>
    <row r="15" spans="1:133" ht="15.75">
      <c r="A15" s="27" t="s">
        <v>18</v>
      </c>
      <c r="B15" s="28"/>
      <c r="C15" s="29"/>
      <c r="D15" s="30">
        <f t="shared" ref="D15:M15" si="4">SUM(D16:D19)</f>
        <v>9054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9054</v>
      </c>
      <c r="O15" s="42">
        <f t="shared" si="2"/>
        <v>54.872727272727275</v>
      </c>
      <c r="P15" s="10"/>
    </row>
    <row r="16" spans="1:133">
      <c r="A16" s="12"/>
      <c r="B16" s="23">
        <v>335.12</v>
      </c>
      <c r="C16" s="19" t="s">
        <v>58</v>
      </c>
      <c r="D16" s="43">
        <v>5101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5101</v>
      </c>
      <c r="O16" s="44">
        <f t="shared" si="2"/>
        <v>30.915151515151514</v>
      </c>
      <c r="P16" s="9"/>
    </row>
    <row r="17" spans="1:119">
      <c r="A17" s="12"/>
      <c r="B17" s="23">
        <v>335.14</v>
      </c>
      <c r="C17" s="19" t="s">
        <v>59</v>
      </c>
      <c r="D17" s="43">
        <v>44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44</v>
      </c>
      <c r="O17" s="44">
        <f t="shared" si="2"/>
        <v>0.26666666666666666</v>
      </c>
      <c r="P17" s="9"/>
    </row>
    <row r="18" spans="1:119">
      <c r="A18" s="12"/>
      <c r="B18" s="23">
        <v>335.15</v>
      </c>
      <c r="C18" s="19" t="s">
        <v>60</v>
      </c>
      <c r="D18" s="43">
        <v>105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105</v>
      </c>
      <c r="O18" s="44">
        <f t="shared" si="2"/>
        <v>0.63636363636363635</v>
      </c>
      <c r="P18" s="9"/>
    </row>
    <row r="19" spans="1:119">
      <c r="A19" s="12"/>
      <c r="B19" s="23">
        <v>335.18</v>
      </c>
      <c r="C19" s="19" t="s">
        <v>61</v>
      </c>
      <c r="D19" s="43">
        <v>3804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3804</v>
      </c>
      <c r="O19" s="44">
        <f t="shared" si="2"/>
        <v>23.054545454545455</v>
      </c>
      <c r="P19" s="9"/>
    </row>
    <row r="20" spans="1:119" ht="15.75">
      <c r="A20" s="27" t="s">
        <v>28</v>
      </c>
      <c r="B20" s="28"/>
      <c r="C20" s="29"/>
      <c r="D20" s="30">
        <f t="shared" ref="D20:M20" si="5">SUM(D21:D22)</f>
        <v>1200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227869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229069</v>
      </c>
      <c r="O20" s="42">
        <f t="shared" si="2"/>
        <v>1388.2969696969697</v>
      </c>
      <c r="P20" s="10"/>
    </row>
    <row r="21" spans="1:119">
      <c r="A21" s="12"/>
      <c r="B21" s="23">
        <v>343.3</v>
      </c>
      <c r="C21" s="19" t="s">
        <v>30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227869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227869</v>
      </c>
      <c r="O21" s="44">
        <f t="shared" si="2"/>
        <v>1381.0242424242424</v>
      </c>
      <c r="P21" s="9"/>
    </row>
    <row r="22" spans="1:119">
      <c r="A22" s="12"/>
      <c r="B22" s="23">
        <v>344.9</v>
      </c>
      <c r="C22" s="19" t="s">
        <v>62</v>
      </c>
      <c r="D22" s="43">
        <v>1200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1200</v>
      </c>
      <c r="O22" s="44">
        <f t="shared" si="2"/>
        <v>7.2727272727272725</v>
      </c>
      <c r="P22" s="9"/>
    </row>
    <row r="23" spans="1:119" ht="15.75">
      <c r="A23" s="27" t="s">
        <v>3</v>
      </c>
      <c r="B23" s="28"/>
      <c r="C23" s="29"/>
      <c r="D23" s="30">
        <f t="shared" ref="D23:M23" si="6">SUM(D24:D25)</f>
        <v>940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1090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1"/>
        <v>2030</v>
      </c>
      <c r="O23" s="42">
        <f t="shared" si="2"/>
        <v>12.303030303030303</v>
      </c>
      <c r="P23" s="10"/>
    </row>
    <row r="24" spans="1:119">
      <c r="A24" s="12"/>
      <c r="B24" s="23">
        <v>361.1</v>
      </c>
      <c r="C24" s="19" t="s">
        <v>33</v>
      </c>
      <c r="D24" s="43">
        <v>186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186</v>
      </c>
      <c r="O24" s="44">
        <f t="shared" si="2"/>
        <v>1.1272727272727272</v>
      </c>
      <c r="P24" s="9"/>
    </row>
    <row r="25" spans="1:119">
      <c r="A25" s="12"/>
      <c r="B25" s="23">
        <v>369.9</v>
      </c>
      <c r="C25" s="19" t="s">
        <v>35</v>
      </c>
      <c r="D25" s="43">
        <v>754</v>
      </c>
      <c r="E25" s="43">
        <v>0</v>
      </c>
      <c r="F25" s="43">
        <v>0</v>
      </c>
      <c r="G25" s="43">
        <v>0</v>
      </c>
      <c r="H25" s="43">
        <v>0</v>
      </c>
      <c r="I25" s="43">
        <v>1090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1844</v>
      </c>
      <c r="O25" s="44">
        <f t="shared" si="2"/>
        <v>11.175757575757576</v>
      </c>
      <c r="P25" s="9"/>
    </row>
    <row r="26" spans="1:119" ht="15.75">
      <c r="A26" s="27" t="s">
        <v>29</v>
      </c>
      <c r="B26" s="28"/>
      <c r="C26" s="29"/>
      <c r="D26" s="30">
        <f t="shared" ref="D26:M26" si="7">SUM(D27:D27)</f>
        <v>0</v>
      </c>
      <c r="E26" s="30">
        <f t="shared" si="7"/>
        <v>0</v>
      </c>
      <c r="F26" s="30">
        <f t="shared" si="7"/>
        <v>0</v>
      </c>
      <c r="G26" s="30">
        <f t="shared" si="7"/>
        <v>0</v>
      </c>
      <c r="H26" s="30">
        <f t="shared" si="7"/>
        <v>0</v>
      </c>
      <c r="I26" s="30">
        <f t="shared" si="7"/>
        <v>140553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0</v>
      </c>
      <c r="N26" s="30">
        <f t="shared" si="1"/>
        <v>140553</v>
      </c>
      <c r="O26" s="42">
        <f t="shared" si="2"/>
        <v>851.83636363636367</v>
      </c>
      <c r="P26" s="9"/>
    </row>
    <row r="27" spans="1:119" ht="15.75" thickBot="1">
      <c r="A27" s="12"/>
      <c r="B27" s="23">
        <v>381</v>
      </c>
      <c r="C27" s="19" t="s">
        <v>36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140553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140553</v>
      </c>
      <c r="O27" s="44">
        <f t="shared" si="2"/>
        <v>851.83636363636367</v>
      </c>
      <c r="P27" s="9"/>
    </row>
    <row r="28" spans="1:119" ht="16.5" thickBot="1">
      <c r="A28" s="13" t="s">
        <v>31</v>
      </c>
      <c r="B28" s="21"/>
      <c r="C28" s="20"/>
      <c r="D28" s="14">
        <f>SUM(D5,D12,D15,D20,D23,D26)</f>
        <v>208161</v>
      </c>
      <c r="E28" s="14">
        <f t="shared" ref="E28:M28" si="8">SUM(E5,E12,E15,E20,E23,E26)</f>
        <v>0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369512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577673</v>
      </c>
      <c r="O28" s="36">
        <f t="shared" si="2"/>
        <v>3501.0484848484848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112" t="s">
        <v>63</v>
      </c>
      <c r="M30" s="112"/>
      <c r="N30" s="112"/>
      <c r="O30" s="40">
        <v>165</v>
      </c>
    </row>
    <row r="31" spans="1:119">
      <c r="A31" s="113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1"/>
    </row>
    <row r="32" spans="1:119" ht="15.75" customHeight="1" thickBot="1">
      <c r="A32" s="114" t="s">
        <v>48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4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38</v>
      </c>
      <c r="F4" s="32" t="s">
        <v>39</v>
      </c>
      <c r="G4" s="32" t="s">
        <v>40</v>
      </c>
      <c r="H4" s="32" t="s">
        <v>5</v>
      </c>
      <c r="I4" s="32" t="s">
        <v>6</v>
      </c>
      <c r="J4" s="33" t="s">
        <v>41</v>
      </c>
      <c r="K4" s="33" t="s">
        <v>7</v>
      </c>
      <c r="L4" s="33" t="s">
        <v>8</v>
      </c>
      <c r="M4" s="33" t="s">
        <v>9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SUM(D6:D13)</f>
        <v>198148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198148</v>
      </c>
      <c r="O5" s="31">
        <f t="shared" ref="O5:O30" si="1">(N5/O$32)</f>
        <v>1200.8969696969698</v>
      </c>
      <c r="P5" s="6"/>
    </row>
    <row r="6" spans="1:133">
      <c r="A6" s="12"/>
      <c r="B6" s="23">
        <v>311</v>
      </c>
      <c r="C6" s="19" t="s">
        <v>2</v>
      </c>
      <c r="D6" s="43">
        <v>126680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126680</v>
      </c>
      <c r="O6" s="44">
        <f t="shared" si="1"/>
        <v>767.75757575757575</v>
      </c>
      <c r="P6" s="9"/>
    </row>
    <row r="7" spans="1:133">
      <c r="A7" s="12"/>
      <c r="B7" s="23">
        <v>312.10000000000002</v>
      </c>
      <c r="C7" s="19" t="s">
        <v>10</v>
      </c>
      <c r="D7" s="43">
        <v>30371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30371</v>
      </c>
      <c r="O7" s="44">
        <f t="shared" si="1"/>
        <v>184.06666666666666</v>
      </c>
      <c r="P7" s="9"/>
    </row>
    <row r="8" spans="1:133">
      <c r="A8" s="12"/>
      <c r="B8" s="23">
        <v>312.60000000000002</v>
      </c>
      <c r="C8" s="19" t="s">
        <v>11</v>
      </c>
      <c r="D8" s="43">
        <v>8442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8442</v>
      </c>
      <c r="O8" s="44">
        <f t="shared" si="1"/>
        <v>51.163636363636364</v>
      </c>
      <c r="P8" s="9"/>
    </row>
    <row r="9" spans="1:133">
      <c r="A9" s="12"/>
      <c r="B9" s="23">
        <v>314.10000000000002</v>
      </c>
      <c r="C9" s="19" t="s">
        <v>12</v>
      </c>
      <c r="D9" s="43">
        <v>18985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18985</v>
      </c>
      <c r="O9" s="44">
        <f t="shared" si="1"/>
        <v>115.06060606060606</v>
      </c>
      <c r="P9" s="9"/>
    </row>
    <row r="10" spans="1:133">
      <c r="A10" s="12"/>
      <c r="B10" s="23">
        <v>314.8</v>
      </c>
      <c r="C10" s="19" t="s">
        <v>13</v>
      </c>
      <c r="D10" s="43">
        <v>195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195</v>
      </c>
      <c r="O10" s="44">
        <f t="shared" si="1"/>
        <v>1.1818181818181819</v>
      </c>
      <c r="P10" s="9"/>
    </row>
    <row r="11" spans="1:133">
      <c r="A11" s="12"/>
      <c r="B11" s="23">
        <v>315</v>
      </c>
      <c r="C11" s="19" t="s">
        <v>14</v>
      </c>
      <c r="D11" s="43">
        <v>11410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11410</v>
      </c>
      <c r="O11" s="44">
        <f t="shared" si="1"/>
        <v>69.151515151515156</v>
      </c>
      <c r="P11" s="9"/>
    </row>
    <row r="12" spans="1:133">
      <c r="A12" s="12"/>
      <c r="B12" s="23">
        <v>316</v>
      </c>
      <c r="C12" s="19" t="s">
        <v>15</v>
      </c>
      <c r="D12" s="43">
        <v>315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315</v>
      </c>
      <c r="O12" s="44">
        <f t="shared" si="1"/>
        <v>1.9090909090909092</v>
      </c>
      <c r="P12" s="9"/>
    </row>
    <row r="13" spans="1:133">
      <c r="A13" s="12"/>
      <c r="B13" s="23">
        <v>319</v>
      </c>
      <c r="C13" s="19" t="s">
        <v>52</v>
      </c>
      <c r="D13" s="43">
        <v>1750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1750</v>
      </c>
      <c r="O13" s="44">
        <f t="shared" si="1"/>
        <v>10.606060606060606</v>
      </c>
      <c r="P13" s="9"/>
    </row>
    <row r="14" spans="1:133" ht="15.75">
      <c r="A14" s="27" t="s">
        <v>16</v>
      </c>
      <c r="B14" s="28"/>
      <c r="C14" s="29"/>
      <c r="D14" s="30">
        <f t="shared" ref="D14:M14" si="3">SUM(D15:D15)</f>
        <v>6380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41">
        <f t="shared" ref="N14:N30" si="4">SUM(D14:M14)</f>
        <v>6380</v>
      </c>
      <c r="O14" s="42">
        <f t="shared" si="1"/>
        <v>38.666666666666664</v>
      </c>
      <c r="P14" s="10"/>
    </row>
    <row r="15" spans="1:133">
      <c r="A15" s="12"/>
      <c r="B15" s="23">
        <v>322</v>
      </c>
      <c r="C15" s="19" t="s">
        <v>0</v>
      </c>
      <c r="D15" s="43">
        <v>6380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6380</v>
      </c>
      <c r="O15" s="44">
        <f t="shared" si="1"/>
        <v>38.666666666666664</v>
      </c>
      <c r="P15" s="9"/>
    </row>
    <row r="16" spans="1:133" ht="15.75">
      <c r="A16" s="27" t="s">
        <v>18</v>
      </c>
      <c r="B16" s="28"/>
      <c r="C16" s="29"/>
      <c r="D16" s="30">
        <f t="shared" ref="D16:M16" si="5">SUM(D17:D21)</f>
        <v>79864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79864</v>
      </c>
      <c r="O16" s="42">
        <f t="shared" si="1"/>
        <v>484.0242424242424</v>
      </c>
      <c r="P16" s="10"/>
    </row>
    <row r="17" spans="1:119">
      <c r="A17" s="12"/>
      <c r="B17" s="23">
        <v>334.49</v>
      </c>
      <c r="C17" s="19" t="s">
        <v>53</v>
      </c>
      <c r="D17" s="43">
        <v>70903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70903</v>
      </c>
      <c r="O17" s="44">
        <f t="shared" si="1"/>
        <v>429.71515151515149</v>
      </c>
      <c r="P17" s="9"/>
    </row>
    <row r="18" spans="1:119">
      <c r="A18" s="12"/>
      <c r="B18" s="23">
        <v>335.12</v>
      </c>
      <c r="C18" s="19" t="s">
        <v>21</v>
      </c>
      <c r="D18" s="43">
        <v>5223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5223</v>
      </c>
      <c r="O18" s="44">
        <f t="shared" si="1"/>
        <v>31.654545454545456</v>
      </c>
      <c r="P18" s="9"/>
    </row>
    <row r="19" spans="1:119">
      <c r="A19" s="12"/>
      <c r="B19" s="23">
        <v>335.14</v>
      </c>
      <c r="C19" s="19" t="s">
        <v>46</v>
      </c>
      <c r="D19" s="43">
        <v>44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44</v>
      </c>
      <c r="O19" s="44">
        <f t="shared" si="1"/>
        <v>0.26666666666666666</v>
      </c>
      <c r="P19" s="9"/>
    </row>
    <row r="20" spans="1:119">
      <c r="A20" s="12"/>
      <c r="B20" s="23">
        <v>335.15</v>
      </c>
      <c r="C20" s="19" t="s">
        <v>22</v>
      </c>
      <c r="D20" s="43">
        <v>105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105</v>
      </c>
      <c r="O20" s="44">
        <f t="shared" si="1"/>
        <v>0.63636363636363635</v>
      </c>
      <c r="P20" s="9"/>
    </row>
    <row r="21" spans="1:119">
      <c r="A21" s="12"/>
      <c r="B21" s="23">
        <v>335.18</v>
      </c>
      <c r="C21" s="19" t="s">
        <v>23</v>
      </c>
      <c r="D21" s="43">
        <v>3589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3589</v>
      </c>
      <c r="O21" s="44">
        <f t="shared" si="1"/>
        <v>21.75151515151515</v>
      </c>
      <c r="P21" s="9"/>
    </row>
    <row r="22" spans="1:119" ht="15.75">
      <c r="A22" s="27" t="s">
        <v>28</v>
      </c>
      <c r="B22" s="28"/>
      <c r="C22" s="29"/>
      <c r="D22" s="30">
        <f t="shared" ref="D22:M22" si="6">SUM(D23:D23)</f>
        <v>0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212488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4"/>
        <v>212488</v>
      </c>
      <c r="O22" s="42">
        <f t="shared" si="1"/>
        <v>1287.8060606060606</v>
      </c>
      <c r="P22" s="10"/>
    </row>
    <row r="23" spans="1:119">
      <c r="A23" s="12"/>
      <c r="B23" s="23">
        <v>343.3</v>
      </c>
      <c r="C23" s="19" t="s">
        <v>30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212488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212488</v>
      </c>
      <c r="O23" s="44">
        <f t="shared" si="1"/>
        <v>1287.8060606060606</v>
      </c>
      <c r="P23" s="9"/>
    </row>
    <row r="24" spans="1:119" ht="15.75">
      <c r="A24" s="27" t="s">
        <v>3</v>
      </c>
      <c r="B24" s="28"/>
      <c r="C24" s="29"/>
      <c r="D24" s="30">
        <f t="shared" ref="D24:M24" si="7">SUM(D25:D26)</f>
        <v>415</v>
      </c>
      <c r="E24" s="30">
        <f t="shared" si="7"/>
        <v>0</v>
      </c>
      <c r="F24" s="30">
        <f t="shared" si="7"/>
        <v>0</v>
      </c>
      <c r="G24" s="30">
        <f t="shared" si="7"/>
        <v>0</v>
      </c>
      <c r="H24" s="30">
        <f t="shared" si="7"/>
        <v>0</v>
      </c>
      <c r="I24" s="30">
        <f t="shared" si="7"/>
        <v>0</v>
      </c>
      <c r="J24" s="30">
        <f t="shared" si="7"/>
        <v>0</v>
      </c>
      <c r="K24" s="30">
        <f t="shared" si="7"/>
        <v>0</v>
      </c>
      <c r="L24" s="30">
        <f t="shared" si="7"/>
        <v>0</v>
      </c>
      <c r="M24" s="30">
        <f t="shared" si="7"/>
        <v>0</v>
      </c>
      <c r="N24" s="30">
        <f t="shared" si="4"/>
        <v>415</v>
      </c>
      <c r="O24" s="42">
        <f t="shared" si="1"/>
        <v>2.5151515151515151</v>
      </c>
      <c r="P24" s="10"/>
    </row>
    <row r="25" spans="1:119">
      <c r="A25" s="12"/>
      <c r="B25" s="23">
        <v>361.1</v>
      </c>
      <c r="C25" s="19" t="s">
        <v>33</v>
      </c>
      <c r="D25" s="43">
        <v>225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225</v>
      </c>
      <c r="O25" s="44">
        <f t="shared" si="1"/>
        <v>1.3636363636363635</v>
      </c>
      <c r="P25" s="9"/>
    </row>
    <row r="26" spans="1:119">
      <c r="A26" s="12"/>
      <c r="B26" s="23">
        <v>369.9</v>
      </c>
      <c r="C26" s="19" t="s">
        <v>35</v>
      </c>
      <c r="D26" s="43">
        <v>190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190</v>
      </c>
      <c r="O26" s="44">
        <f t="shared" si="1"/>
        <v>1.1515151515151516</v>
      </c>
      <c r="P26" s="9"/>
    </row>
    <row r="27" spans="1:119" ht="15.75">
      <c r="A27" s="27" t="s">
        <v>29</v>
      </c>
      <c r="B27" s="28"/>
      <c r="C27" s="29"/>
      <c r="D27" s="30">
        <f t="shared" ref="D27:M27" si="8">SUM(D28:D29)</f>
        <v>0</v>
      </c>
      <c r="E27" s="30">
        <f t="shared" si="8"/>
        <v>0</v>
      </c>
      <c r="F27" s="30">
        <f t="shared" si="8"/>
        <v>0</v>
      </c>
      <c r="G27" s="30">
        <f t="shared" si="8"/>
        <v>0</v>
      </c>
      <c r="H27" s="30">
        <f t="shared" si="8"/>
        <v>0</v>
      </c>
      <c r="I27" s="30">
        <f t="shared" si="8"/>
        <v>25789</v>
      </c>
      <c r="J27" s="30">
        <f t="shared" si="8"/>
        <v>0</v>
      </c>
      <c r="K27" s="30">
        <f t="shared" si="8"/>
        <v>0</v>
      </c>
      <c r="L27" s="30">
        <f t="shared" si="8"/>
        <v>0</v>
      </c>
      <c r="M27" s="30">
        <f t="shared" si="8"/>
        <v>0</v>
      </c>
      <c r="N27" s="30">
        <f t="shared" si="4"/>
        <v>25789</v>
      </c>
      <c r="O27" s="42">
        <f t="shared" si="1"/>
        <v>156.29696969696971</v>
      </c>
      <c r="P27" s="9"/>
    </row>
    <row r="28" spans="1:119">
      <c r="A28" s="12"/>
      <c r="B28" s="23">
        <v>381</v>
      </c>
      <c r="C28" s="19" t="s">
        <v>36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25741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25741</v>
      </c>
      <c r="O28" s="44">
        <f t="shared" si="1"/>
        <v>156.0060606060606</v>
      </c>
      <c r="P28" s="9"/>
    </row>
    <row r="29" spans="1:119" ht="15.75" thickBot="1">
      <c r="A29" s="12"/>
      <c r="B29" s="23">
        <v>389.1</v>
      </c>
      <c r="C29" s="19" t="s">
        <v>54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48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48</v>
      </c>
      <c r="O29" s="44">
        <f t="shared" si="1"/>
        <v>0.29090909090909089</v>
      </c>
      <c r="P29" s="9"/>
    </row>
    <row r="30" spans="1:119" ht="16.5" thickBot="1">
      <c r="A30" s="13" t="s">
        <v>31</v>
      </c>
      <c r="B30" s="21"/>
      <c r="C30" s="20"/>
      <c r="D30" s="14">
        <f>SUM(D5,D14,D16,D22,D24,D27)</f>
        <v>284807</v>
      </c>
      <c r="E30" s="14">
        <f t="shared" ref="E30:M30" si="9">SUM(E5,E14,E16,E22,E24,E27)</f>
        <v>0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238277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4"/>
        <v>523084</v>
      </c>
      <c r="O30" s="36">
        <f t="shared" si="1"/>
        <v>3170.2060606060604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2" t="s">
        <v>55</v>
      </c>
      <c r="M32" s="112"/>
      <c r="N32" s="112"/>
      <c r="O32" s="40">
        <v>165</v>
      </c>
    </row>
    <row r="33" spans="1:15">
      <c r="A33" s="11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1:15" ht="15.75" customHeight="1" thickBot="1">
      <c r="A34" s="114" t="s">
        <v>48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38</v>
      </c>
      <c r="F4" s="32" t="s">
        <v>39</v>
      </c>
      <c r="G4" s="32" t="s">
        <v>40</v>
      </c>
      <c r="H4" s="32" t="s">
        <v>5</v>
      </c>
      <c r="I4" s="32" t="s">
        <v>6</v>
      </c>
      <c r="J4" s="33" t="s">
        <v>41</v>
      </c>
      <c r="K4" s="33" t="s">
        <v>7</v>
      </c>
      <c r="L4" s="33" t="s">
        <v>8</v>
      </c>
      <c r="M4" s="33" t="s">
        <v>9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SUM(D6:D12)</f>
        <v>217252</v>
      </c>
      <c r="E5" s="25">
        <f t="shared" si="0"/>
        <v>46395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263647</v>
      </c>
      <c r="O5" s="31">
        <f t="shared" ref="O5:O28" si="1">(N5/O$30)</f>
        <v>1569.327380952381</v>
      </c>
      <c r="P5" s="6"/>
    </row>
    <row r="6" spans="1:133">
      <c r="A6" s="12"/>
      <c r="B6" s="23">
        <v>311</v>
      </c>
      <c r="C6" s="19" t="s">
        <v>2</v>
      </c>
      <c r="D6" s="43">
        <v>144368</v>
      </c>
      <c r="E6" s="43">
        <v>46395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190763</v>
      </c>
      <c r="O6" s="44">
        <f t="shared" si="1"/>
        <v>1135.4940476190477</v>
      </c>
      <c r="P6" s="9"/>
    </row>
    <row r="7" spans="1:133">
      <c r="A7" s="12"/>
      <c r="B7" s="23">
        <v>312.10000000000002</v>
      </c>
      <c r="C7" s="19" t="s">
        <v>10</v>
      </c>
      <c r="D7" s="43">
        <v>33083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33083</v>
      </c>
      <c r="O7" s="44">
        <f t="shared" si="1"/>
        <v>196.92261904761904</v>
      </c>
      <c r="P7" s="9"/>
    </row>
    <row r="8" spans="1:133">
      <c r="A8" s="12"/>
      <c r="B8" s="23">
        <v>312.60000000000002</v>
      </c>
      <c r="C8" s="19" t="s">
        <v>11</v>
      </c>
      <c r="D8" s="43">
        <v>13670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13670</v>
      </c>
      <c r="O8" s="44">
        <f t="shared" si="1"/>
        <v>81.36904761904762</v>
      </c>
      <c r="P8" s="9"/>
    </row>
    <row r="9" spans="1:133">
      <c r="A9" s="12"/>
      <c r="B9" s="23">
        <v>314.10000000000002</v>
      </c>
      <c r="C9" s="19" t="s">
        <v>12</v>
      </c>
      <c r="D9" s="43">
        <v>17751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17751</v>
      </c>
      <c r="O9" s="44">
        <f t="shared" si="1"/>
        <v>105.66071428571429</v>
      </c>
      <c r="P9" s="9"/>
    </row>
    <row r="10" spans="1:133">
      <c r="A10" s="12"/>
      <c r="B10" s="23">
        <v>314.8</v>
      </c>
      <c r="C10" s="19" t="s">
        <v>13</v>
      </c>
      <c r="D10" s="43">
        <v>139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139</v>
      </c>
      <c r="O10" s="44">
        <f t="shared" si="1"/>
        <v>0.82738095238095233</v>
      </c>
      <c r="P10" s="9"/>
    </row>
    <row r="11" spans="1:133">
      <c r="A11" s="12"/>
      <c r="B11" s="23">
        <v>315</v>
      </c>
      <c r="C11" s="19" t="s">
        <v>14</v>
      </c>
      <c r="D11" s="43">
        <v>7946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7946</v>
      </c>
      <c r="O11" s="44">
        <f t="shared" si="1"/>
        <v>47.297619047619051</v>
      </c>
      <c r="P11" s="9"/>
    </row>
    <row r="12" spans="1:133">
      <c r="A12" s="12"/>
      <c r="B12" s="23">
        <v>316</v>
      </c>
      <c r="C12" s="19" t="s">
        <v>15</v>
      </c>
      <c r="D12" s="43">
        <v>295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295</v>
      </c>
      <c r="O12" s="44">
        <f t="shared" si="1"/>
        <v>1.7559523809523809</v>
      </c>
      <c r="P12" s="9"/>
    </row>
    <row r="13" spans="1:133" ht="15.75">
      <c r="A13" s="27" t="s">
        <v>16</v>
      </c>
      <c r="B13" s="28"/>
      <c r="C13" s="29"/>
      <c r="D13" s="30">
        <f t="shared" ref="D13:M13" si="3">SUM(D14:D15)</f>
        <v>11730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28" si="4">SUM(D13:M13)</f>
        <v>11730</v>
      </c>
      <c r="O13" s="42">
        <f t="shared" si="1"/>
        <v>69.821428571428569</v>
      </c>
      <c r="P13" s="10"/>
    </row>
    <row r="14" spans="1:133">
      <c r="A14" s="12"/>
      <c r="B14" s="23">
        <v>322</v>
      </c>
      <c r="C14" s="19" t="s">
        <v>0</v>
      </c>
      <c r="D14" s="43">
        <v>9698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9698</v>
      </c>
      <c r="O14" s="44">
        <f t="shared" si="1"/>
        <v>57.726190476190474</v>
      </c>
      <c r="P14" s="9"/>
    </row>
    <row r="15" spans="1:133">
      <c r="A15" s="12"/>
      <c r="B15" s="23">
        <v>329</v>
      </c>
      <c r="C15" s="19" t="s">
        <v>17</v>
      </c>
      <c r="D15" s="43">
        <v>2032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2032</v>
      </c>
      <c r="O15" s="44">
        <f t="shared" si="1"/>
        <v>12.095238095238095</v>
      </c>
      <c r="P15" s="9"/>
    </row>
    <row r="16" spans="1:133" ht="15.75">
      <c r="A16" s="27" t="s">
        <v>18</v>
      </c>
      <c r="B16" s="28"/>
      <c r="C16" s="29"/>
      <c r="D16" s="30">
        <f t="shared" ref="D16:M16" si="5">SUM(D17:D20)</f>
        <v>11541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11541</v>
      </c>
      <c r="O16" s="42">
        <f t="shared" si="1"/>
        <v>68.696428571428569</v>
      </c>
      <c r="P16" s="10"/>
    </row>
    <row r="17" spans="1:119">
      <c r="A17" s="12"/>
      <c r="B17" s="23">
        <v>335.12</v>
      </c>
      <c r="C17" s="19" t="s">
        <v>21</v>
      </c>
      <c r="D17" s="43">
        <v>5301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5301</v>
      </c>
      <c r="O17" s="44">
        <f t="shared" si="1"/>
        <v>31.553571428571427</v>
      </c>
      <c r="P17" s="9"/>
    </row>
    <row r="18" spans="1:119">
      <c r="A18" s="12"/>
      <c r="B18" s="23">
        <v>335.14</v>
      </c>
      <c r="C18" s="19" t="s">
        <v>46</v>
      </c>
      <c r="D18" s="43">
        <v>100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100</v>
      </c>
      <c r="O18" s="44">
        <f t="shared" si="1"/>
        <v>0.59523809523809523</v>
      </c>
      <c r="P18" s="9"/>
    </row>
    <row r="19" spans="1:119">
      <c r="A19" s="12"/>
      <c r="B19" s="23">
        <v>335.15</v>
      </c>
      <c r="C19" s="19" t="s">
        <v>22</v>
      </c>
      <c r="D19" s="43">
        <v>105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105</v>
      </c>
      <c r="O19" s="44">
        <f t="shared" si="1"/>
        <v>0.625</v>
      </c>
      <c r="P19" s="9"/>
    </row>
    <row r="20" spans="1:119">
      <c r="A20" s="12"/>
      <c r="B20" s="23">
        <v>335.18</v>
      </c>
      <c r="C20" s="19" t="s">
        <v>23</v>
      </c>
      <c r="D20" s="43">
        <v>6035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6035</v>
      </c>
      <c r="O20" s="44">
        <f t="shared" si="1"/>
        <v>35.922619047619051</v>
      </c>
      <c r="P20" s="9"/>
    </row>
    <row r="21" spans="1:119" ht="15.75">
      <c r="A21" s="27" t="s">
        <v>28</v>
      </c>
      <c r="B21" s="28"/>
      <c r="C21" s="29"/>
      <c r="D21" s="30">
        <f t="shared" ref="D21:M21" si="6">SUM(D22:D22)</f>
        <v>0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211888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4"/>
        <v>211888</v>
      </c>
      <c r="O21" s="42">
        <f t="shared" si="1"/>
        <v>1261.2380952380952</v>
      </c>
      <c r="P21" s="10"/>
    </row>
    <row r="22" spans="1:119">
      <c r="A22" s="12"/>
      <c r="B22" s="23">
        <v>343.3</v>
      </c>
      <c r="C22" s="19" t="s">
        <v>30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211888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211888</v>
      </c>
      <c r="O22" s="44">
        <f t="shared" si="1"/>
        <v>1261.2380952380952</v>
      </c>
      <c r="P22" s="9"/>
    </row>
    <row r="23" spans="1:119" ht="15.75">
      <c r="A23" s="27" t="s">
        <v>3</v>
      </c>
      <c r="B23" s="28"/>
      <c r="C23" s="29"/>
      <c r="D23" s="30">
        <f t="shared" ref="D23:M23" si="7">SUM(D24:D25)</f>
        <v>649</v>
      </c>
      <c r="E23" s="30">
        <f t="shared" si="7"/>
        <v>0</v>
      </c>
      <c r="F23" s="30">
        <f t="shared" si="7"/>
        <v>0</v>
      </c>
      <c r="G23" s="30">
        <f t="shared" si="7"/>
        <v>0</v>
      </c>
      <c r="H23" s="30">
        <f t="shared" si="7"/>
        <v>0</v>
      </c>
      <c r="I23" s="30">
        <f t="shared" si="7"/>
        <v>2142</v>
      </c>
      <c r="J23" s="30">
        <f t="shared" si="7"/>
        <v>0</v>
      </c>
      <c r="K23" s="30">
        <f t="shared" si="7"/>
        <v>0</v>
      </c>
      <c r="L23" s="30">
        <f t="shared" si="7"/>
        <v>0</v>
      </c>
      <c r="M23" s="30">
        <f t="shared" si="7"/>
        <v>0</v>
      </c>
      <c r="N23" s="30">
        <f t="shared" si="4"/>
        <v>2791</v>
      </c>
      <c r="O23" s="42">
        <f t="shared" si="1"/>
        <v>16.613095238095237</v>
      </c>
      <c r="P23" s="10"/>
    </row>
    <row r="24" spans="1:119">
      <c r="A24" s="12"/>
      <c r="B24" s="23">
        <v>361.1</v>
      </c>
      <c r="C24" s="19" t="s">
        <v>33</v>
      </c>
      <c r="D24" s="43">
        <v>285</v>
      </c>
      <c r="E24" s="43">
        <v>0</v>
      </c>
      <c r="F24" s="43">
        <v>0</v>
      </c>
      <c r="G24" s="43">
        <v>0</v>
      </c>
      <c r="H24" s="43">
        <v>0</v>
      </c>
      <c r="I24" s="43">
        <v>50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335</v>
      </c>
      <c r="O24" s="44">
        <f t="shared" si="1"/>
        <v>1.9940476190476191</v>
      </c>
      <c r="P24" s="9"/>
    </row>
    <row r="25" spans="1:119">
      <c r="A25" s="12"/>
      <c r="B25" s="23">
        <v>369.9</v>
      </c>
      <c r="C25" s="19" t="s">
        <v>35</v>
      </c>
      <c r="D25" s="43">
        <v>364</v>
      </c>
      <c r="E25" s="43">
        <v>0</v>
      </c>
      <c r="F25" s="43">
        <v>0</v>
      </c>
      <c r="G25" s="43">
        <v>0</v>
      </c>
      <c r="H25" s="43">
        <v>0</v>
      </c>
      <c r="I25" s="43">
        <v>2092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2456</v>
      </c>
      <c r="O25" s="44">
        <f t="shared" si="1"/>
        <v>14.619047619047619</v>
      </c>
      <c r="P25" s="9"/>
    </row>
    <row r="26" spans="1:119" ht="15.75">
      <c r="A26" s="27" t="s">
        <v>29</v>
      </c>
      <c r="B26" s="28"/>
      <c r="C26" s="29"/>
      <c r="D26" s="30">
        <f t="shared" ref="D26:M26" si="8">SUM(D27:D27)</f>
        <v>21581</v>
      </c>
      <c r="E26" s="30">
        <f t="shared" si="8"/>
        <v>14674</v>
      </c>
      <c r="F26" s="30">
        <f t="shared" si="8"/>
        <v>0</v>
      </c>
      <c r="G26" s="30">
        <f t="shared" si="8"/>
        <v>0</v>
      </c>
      <c r="H26" s="30">
        <f t="shared" si="8"/>
        <v>0</v>
      </c>
      <c r="I26" s="30">
        <f t="shared" si="8"/>
        <v>79981</v>
      </c>
      <c r="J26" s="30">
        <f t="shared" si="8"/>
        <v>0</v>
      </c>
      <c r="K26" s="30">
        <f t="shared" si="8"/>
        <v>0</v>
      </c>
      <c r="L26" s="30">
        <f t="shared" si="8"/>
        <v>0</v>
      </c>
      <c r="M26" s="30">
        <f t="shared" si="8"/>
        <v>0</v>
      </c>
      <c r="N26" s="30">
        <f t="shared" si="4"/>
        <v>116236</v>
      </c>
      <c r="O26" s="42">
        <f t="shared" si="1"/>
        <v>691.88095238095241</v>
      </c>
      <c r="P26" s="9"/>
    </row>
    <row r="27" spans="1:119" ht="15.75" thickBot="1">
      <c r="A27" s="12"/>
      <c r="B27" s="23">
        <v>381</v>
      </c>
      <c r="C27" s="19" t="s">
        <v>36</v>
      </c>
      <c r="D27" s="43">
        <v>21581</v>
      </c>
      <c r="E27" s="43">
        <v>14674</v>
      </c>
      <c r="F27" s="43">
        <v>0</v>
      </c>
      <c r="G27" s="43">
        <v>0</v>
      </c>
      <c r="H27" s="43">
        <v>0</v>
      </c>
      <c r="I27" s="43">
        <v>79981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116236</v>
      </c>
      <c r="O27" s="44">
        <f t="shared" si="1"/>
        <v>691.88095238095241</v>
      </c>
      <c r="P27" s="9"/>
    </row>
    <row r="28" spans="1:119" ht="16.5" thickBot="1">
      <c r="A28" s="13" t="s">
        <v>31</v>
      </c>
      <c r="B28" s="21"/>
      <c r="C28" s="20"/>
      <c r="D28" s="14">
        <f>SUM(D5,D13,D16,D21,D23,D26)</f>
        <v>262753</v>
      </c>
      <c r="E28" s="14">
        <f t="shared" ref="E28:M28" si="9">SUM(E5,E13,E16,E21,E23,E26)</f>
        <v>61069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294011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4"/>
        <v>617833</v>
      </c>
      <c r="O28" s="36">
        <f t="shared" si="1"/>
        <v>3677.5773809523807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112" t="s">
        <v>50</v>
      </c>
      <c r="M30" s="112"/>
      <c r="N30" s="112"/>
      <c r="O30" s="40">
        <v>168</v>
      </c>
    </row>
    <row r="31" spans="1:119">
      <c r="A31" s="113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1"/>
    </row>
    <row r="32" spans="1:119" ht="15.75" customHeight="1" thickBot="1">
      <c r="A32" s="114" t="s">
        <v>48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4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38</v>
      </c>
      <c r="F4" s="32" t="s">
        <v>39</v>
      </c>
      <c r="G4" s="32" t="s">
        <v>40</v>
      </c>
      <c r="H4" s="32" t="s">
        <v>5</v>
      </c>
      <c r="I4" s="32" t="s">
        <v>6</v>
      </c>
      <c r="J4" s="33" t="s">
        <v>41</v>
      </c>
      <c r="K4" s="33" t="s">
        <v>7</v>
      </c>
      <c r="L4" s="33" t="s">
        <v>8</v>
      </c>
      <c r="M4" s="33" t="s">
        <v>9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SUM(D6:D12)</f>
        <v>251965</v>
      </c>
      <c r="E5" s="25">
        <f t="shared" si="0"/>
        <v>257251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509216</v>
      </c>
      <c r="O5" s="31">
        <f t="shared" ref="O5:O29" si="1">(N5/O$31)</f>
        <v>3013.1124260355032</v>
      </c>
      <c r="P5" s="6"/>
    </row>
    <row r="6" spans="1:133">
      <c r="A6" s="12"/>
      <c r="B6" s="23">
        <v>311</v>
      </c>
      <c r="C6" s="19" t="s">
        <v>2</v>
      </c>
      <c r="D6" s="43">
        <v>176009</v>
      </c>
      <c r="E6" s="43">
        <v>257251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433260</v>
      </c>
      <c r="O6" s="44">
        <f t="shared" si="1"/>
        <v>2563.6686390532545</v>
      </c>
      <c r="P6" s="9"/>
    </row>
    <row r="7" spans="1:133">
      <c r="A7" s="12"/>
      <c r="B7" s="23">
        <v>312.10000000000002</v>
      </c>
      <c r="C7" s="19" t="s">
        <v>10</v>
      </c>
      <c r="D7" s="43">
        <v>35263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35263</v>
      </c>
      <c r="O7" s="44">
        <f t="shared" si="1"/>
        <v>208.65680473372782</v>
      </c>
      <c r="P7" s="9"/>
    </row>
    <row r="8" spans="1:133">
      <c r="A8" s="12"/>
      <c r="B8" s="23">
        <v>312.60000000000002</v>
      </c>
      <c r="C8" s="19" t="s">
        <v>11</v>
      </c>
      <c r="D8" s="43">
        <v>14430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14430</v>
      </c>
      <c r="O8" s="44">
        <f t="shared" si="1"/>
        <v>85.384615384615387</v>
      </c>
      <c r="P8" s="9"/>
    </row>
    <row r="9" spans="1:133">
      <c r="A9" s="12"/>
      <c r="B9" s="23">
        <v>314.10000000000002</v>
      </c>
      <c r="C9" s="19" t="s">
        <v>12</v>
      </c>
      <c r="D9" s="43">
        <v>18017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18017</v>
      </c>
      <c r="O9" s="44">
        <f t="shared" si="1"/>
        <v>106.6094674556213</v>
      </c>
      <c r="P9" s="9"/>
    </row>
    <row r="10" spans="1:133">
      <c r="A10" s="12"/>
      <c r="B10" s="23">
        <v>314.8</v>
      </c>
      <c r="C10" s="19" t="s">
        <v>13</v>
      </c>
      <c r="D10" s="43">
        <v>193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193</v>
      </c>
      <c r="O10" s="44">
        <f t="shared" si="1"/>
        <v>1.1420118343195267</v>
      </c>
      <c r="P10" s="9"/>
    </row>
    <row r="11" spans="1:133">
      <c r="A11" s="12"/>
      <c r="B11" s="23">
        <v>315</v>
      </c>
      <c r="C11" s="19" t="s">
        <v>14</v>
      </c>
      <c r="D11" s="43">
        <v>7731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7731</v>
      </c>
      <c r="O11" s="44">
        <f t="shared" si="1"/>
        <v>45.745562130177518</v>
      </c>
      <c r="P11" s="9"/>
    </row>
    <row r="12" spans="1:133">
      <c r="A12" s="12"/>
      <c r="B12" s="23">
        <v>316</v>
      </c>
      <c r="C12" s="19" t="s">
        <v>15</v>
      </c>
      <c r="D12" s="43">
        <v>322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322</v>
      </c>
      <c r="O12" s="44">
        <f t="shared" si="1"/>
        <v>1.9053254437869822</v>
      </c>
      <c r="P12" s="9"/>
    </row>
    <row r="13" spans="1:133" ht="15.75">
      <c r="A13" s="27" t="s">
        <v>16</v>
      </c>
      <c r="B13" s="28"/>
      <c r="C13" s="29"/>
      <c r="D13" s="30">
        <f t="shared" ref="D13:M13" si="3">SUM(D14:D15)</f>
        <v>9255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29" si="4">SUM(D13:M13)</f>
        <v>9255</v>
      </c>
      <c r="O13" s="42">
        <f t="shared" si="1"/>
        <v>54.763313609467453</v>
      </c>
      <c r="P13" s="10"/>
    </row>
    <row r="14" spans="1:133">
      <c r="A14" s="12"/>
      <c r="B14" s="23">
        <v>322</v>
      </c>
      <c r="C14" s="19" t="s">
        <v>0</v>
      </c>
      <c r="D14" s="43">
        <v>6655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6655</v>
      </c>
      <c r="O14" s="44">
        <f t="shared" si="1"/>
        <v>39.378698224852073</v>
      </c>
      <c r="P14" s="9"/>
    </row>
    <row r="15" spans="1:133">
      <c r="A15" s="12"/>
      <c r="B15" s="23">
        <v>329</v>
      </c>
      <c r="C15" s="19" t="s">
        <v>17</v>
      </c>
      <c r="D15" s="43">
        <v>2600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2600</v>
      </c>
      <c r="O15" s="44">
        <f t="shared" si="1"/>
        <v>15.384615384615385</v>
      </c>
      <c r="P15" s="9"/>
    </row>
    <row r="16" spans="1:133" ht="15.75">
      <c r="A16" s="27" t="s">
        <v>18</v>
      </c>
      <c r="B16" s="28"/>
      <c r="C16" s="29"/>
      <c r="D16" s="30">
        <f t="shared" ref="D16:M16" si="5">SUM(D17:D20)</f>
        <v>12152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12152</v>
      </c>
      <c r="O16" s="42">
        <f t="shared" si="1"/>
        <v>71.905325443786978</v>
      </c>
      <c r="P16" s="10"/>
    </row>
    <row r="17" spans="1:119">
      <c r="A17" s="12"/>
      <c r="B17" s="23">
        <v>335.12</v>
      </c>
      <c r="C17" s="19" t="s">
        <v>21</v>
      </c>
      <c r="D17" s="43">
        <v>5283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5283</v>
      </c>
      <c r="O17" s="44">
        <f t="shared" si="1"/>
        <v>31.260355029585799</v>
      </c>
      <c r="P17" s="9"/>
    </row>
    <row r="18" spans="1:119">
      <c r="A18" s="12"/>
      <c r="B18" s="23">
        <v>335.14</v>
      </c>
      <c r="C18" s="19" t="s">
        <v>46</v>
      </c>
      <c r="D18" s="43">
        <v>103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103</v>
      </c>
      <c r="O18" s="44">
        <f t="shared" si="1"/>
        <v>0.60946745562130178</v>
      </c>
      <c r="P18" s="9"/>
    </row>
    <row r="19" spans="1:119">
      <c r="A19" s="12"/>
      <c r="B19" s="23">
        <v>335.15</v>
      </c>
      <c r="C19" s="19" t="s">
        <v>22</v>
      </c>
      <c r="D19" s="43">
        <v>84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84</v>
      </c>
      <c r="O19" s="44">
        <f t="shared" si="1"/>
        <v>0.49704142011834318</v>
      </c>
      <c r="P19" s="9"/>
    </row>
    <row r="20" spans="1:119">
      <c r="A20" s="12"/>
      <c r="B20" s="23">
        <v>335.18</v>
      </c>
      <c r="C20" s="19" t="s">
        <v>23</v>
      </c>
      <c r="D20" s="43">
        <v>6682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6682</v>
      </c>
      <c r="O20" s="44">
        <f t="shared" si="1"/>
        <v>39.53846153846154</v>
      </c>
      <c r="P20" s="9"/>
    </row>
    <row r="21" spans="1:119" ht="15.75">
      <c r="A21" s="27" t="s">
        <v>28</v>
      </c>
      <c r="B21" s="28"/>
      <c r="C21" s="29"/>
      <c r="D21" s="30">
        <f t="shared" ref="D21:M21" si="6">SUM(D22:D22)</f>
        <v>0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189781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4"/>
        <v>189781</v>
      </c>
      <c r="O21" s="42">
        <f t="shared" si="1"/>
        <v>1122.9644970414201</v>
      </c>
      <c r="P21" s="10"/>
    </row>
    <row r="22" spans="1:119">
      <c r="A22" s="12"/>
      <c r="B22" s="23">
        <v>343.3</v>
      </c>
      <c r="C22" s="19" t="s">
        <v>30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189781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189781</v>
      </c>
      <c r="O22" s="44">
        <f t="shared" si="1"/>
        <v>1122.9644970414201</v>
      </c>
      <c r="P22" s="9"/>
    </row>
    <row r="23" spans="1:119" ht="15.75">
      <c r="A23" s="27" t="s">
        <v>3</v>
      </c>
      <c r="B23" s="28"/>
      <c r="C23" s="29"/>
      <c r="D23" s="30">
        <f t="shared" ref="D23:M23" si="7">SUM(D24:D26)</f>
        <v>12462</v>
      </c>
      <c r="E23" s="30">
        <f t="shared" si="7"/>
        <v>3911</v>
      </c>
      <c r="F23" s="30">
        <f t="shared" si="7"/>
        <v>0</v>
      </c>
      <c r="G23" s="30">
        <f t="shared" si="7"/>
        <v>0</v>
      </c>
      <c r="H23" s="30">
        <f t="shared" si="7"/>
        <v>0</v>
      </c>
      <c r="I23" s="30">
        <f t="shared" si="7"/>
        <v>1718</v>
      </c>
      <c r="J23" s="30">
        <f t="shared" si="7"/>
        <v>0</v>
      </c>
      <c r="K23" s="30">
        <f t="shared" si="7"/>
        <v>0</v>
      </c>
      <c r="L23" s="30">
        <f t="shared" si="7"/>
        <v>0</v>
      </c>
      <c r="M23" s="30">
        <f t="shared" si="7"/>
        <v>0</v>
      </c>
      <c r="N23" s="30">
        <f t="shared" si="4"/>
        <v>18091</v>
      </c>
      <c r="O23" s="42">
        <f t="shared" si="1"/>
        <v>107.04733727810651</v>
      </c>
      <c r="P23" s="10"/>
    </row>
    <row r="24" spans="1:119">
      <c r="A24" s="12"/>
      <c r="B24" s="23">
        <v>361.1</v>
      </c>
      <c r="C24" s="19" t="s">
        <v>33</v>
      </c>
      <c r="D24" s="43">
        <v>2015</v>
      </c>
      <c r="E24" s="43">
        <v>61</v>
      </c>
      <c r="F24" s="43">
        <v>0</v>
      </c>
      <c r="G24" s="43">
        <v>0</v>
      </c>
      <c r="H24" s="43">
        <v>0</v>
      </c>
      <c r="I24" s="43">
        <v>1718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3794</v>
      </c>
      <c r="O24" s="44">
        <f t="shared" si="1"/>
        <v>22.449704142011836</v>
      </c>
      <c r="P24" s="9"/>
    </row>
    <row r="25" spans="1:119">
      <c r="A25" s="12"/>
      <c r="B25" s="23">
        <v>366</v>
      </c>
      <c r="C25" s="19" t="s">
        <v>34</v>
      </c>
      <c r="D25" s="43">
        <v>1657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1657</v>
      </c>
      <c r="O25" s="44">
        <f t="shared" si="1"/>
        <v>9.8047337278106514</v>
      </c>
      <c r="P25" s="9"/>
    </row>
    <row r="26" spans="1:119">
      <c r="A26" s="12"/>
      <c r="B26" s="23">
        <v>369.9</v>
      </c>
      <c r="C26" s="19" t="s">
        <v>35</v>
      </c>
      <c r="D26" s="43">
        <v>8790</v>
      </c>
      <c r="E26" s="43">
        <v>3850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12640</v>
      </c>
      <c r="O26" s="44">
        <f t="shared" si="1"/>
        <v>74.792899408284029</v>
      </c>
      <c r="P26" s="9"/>
    </row>
    <row r="27" spans="1:119" ht="15.75">
      <c r="A27" s="27" t="s">
        <v>29</v>
      </c>
      <c r="B27" s="28"/>
      <c r="C27" s="29"/>
      <c r="D27" s="30">
        <f t="shared" ref="D27:M27" si="8">SUM(D28:D28)</f>
        <v>107610</v>
      </c>
      <c r="E27" s="30">
        <f t="shared" si="8"/>
        <v>77175</v>
      </c>
      <c r="F27" s="30">
        <f t="shared" si="8"/>
        <v>0</v>
      </c>
      <c r="G27" s="30">
        <f t="shared" si="8"/>
        <v>0</v>
      </c>
      <c r="H27" s="30">
        <f t="shared" si="8"/>
        <v>0</v>
      </c>
      <c r="I27" s="30">
        <f t="shared" si="8"/>
        <v>135535</v>
      </c>
      <c r="J27" s="30">
        <f t="shared" si="8"/>
        <v>0</v>
      </c>
      <c r="K27" s="30">
        <f t="shared" si="8"/>
        <v>0</v>
      </c>
      <c r="L27" s="30">
        <f t="shared" si="8"/>
        <v>0</v>
      </c>
      <c r="M27" s="30">
        <f t="shared" si="8"/>
        <v>0</v>
      </c>
      <c r="N27" s="30">
        <f t="shared" si="4"/>
        <v>320320</v>
      </c>
      <c r="O27" s="42">
        <f t="shared" si="1"/>
        <v>1895.3846153846155</v>
      </c>
      <c r="P27" s="9"/>
    </row>
    <row r="28" spans="1:119" ht="15.75" thickBot="1">
      <c r="A28" s="12"/>
      <c r="B28" s="23">
        <v>381</v>
      </c>
      <c r="C28" s="19" t="s">
        <v>36</v>
      </c>
      <c r="D28" s="43">
        <v>107610</v>
      </c>
      <c r="E28" s="43">
        <v>77175</v>
      </c>
      <c r="F28" s="43">
        <v>0</v>
      </c>
      <c r="G28" s="43">
        <v>0</v>
      </c>
      <c r="H28" s="43">
        <v>0</v>
      </c>
      <c r="I28" s="43">
        <v>135535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320320</v>
      </c>
      <c r="O28" s="44">
        <f t="shared" si="1"/>
        <v>1895.3846153846155</v>
      </c>
      <c r="P28" s="9"/>
    </row>
    <row r="29" spans="1:119" ht="16.5" thickBot="1">
      <c r="A29" s="13" t="s">
        <v>31</v>
      </c>
      <c r="B29" s="21"/>
      <c r="C29" s="20"/>
      <c r="D29" s="14">
        <f>SUM(D5,D13,D16,D21,D23,D27)</f>
        <v>393444</v>
      </c>
      <c r="E29" s="14">
        <f t="shared" ref="E29:M29" si="9">SUM(E5,E13,E16,E21,E23,E27)</f>
        <v>338337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327034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4"/>
        <v>1058815</v>
      </c>
      <c r="O29" s="36">
        <f t="shared" si="1"/>
        <v>6265.1775147928993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112" t="s">
        <v>47</v>
      </c>
      <c r="M31" s="112"/>
      <c r="N31" s="112"/>
      <c r="O31" s="40">
        <v>169</v>
      </c>
    </row>
    <row r="32" spans="1:119">
      <c r="A32" s="113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</row>
    <row r="33" spans="1:15" ht="15.75" thickBot="1">
      <c r="A33" s="114" t="s">
        <v>48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32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38</v>
      </c>
      <c r="F4" s="32" t="s">
        <v>39</v>
      </c>
      <c r="G4" s="32" t="s">
        <v>40</v>
      </c>
      <c r="H4" s="32" t="s">
        <v>5</v>
      </c>
      <c r="I4" s="32" t="s">
        <v>6</v>
      </c>
      <c r="J4" s="33" t="s">
        <v>41</v>
      </c>
      <c r="K4" s="33" t="s">
        <v>7</v>
      </c>
      <c r="L4" s="33" t="s">
        <v>8</v>
      </c>
      <c r="M4" s="33" t="s">
        <v>9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SUM(D6:D12)</f>
        <v>272068</v>
      </c>
      <c r="E5" s="25">
        <f t="shared" si="0"/>
        <v>375693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647761</v>
      </c>
      <c r="O5" s="31">
        <f t="shared" ref="O5:O30" si="1">(N5/O$32)</f>
        <v>2181.0134680134679</v>
      </c>
      <c r="P5" s="6"/>
    </row>
    <row r="6" spans="1:133">
      <c r="A6" s="12"/>
      <c r="B6" s="23">
        <v>311</v>
      </c>
      <c r="C6" s="19" t="s">
        <v>2</v>
      </c>
      <c r="D6" s="43">
        <v>201528</v>
      </c>
      <c r="E6" s="43">
        <v>375693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577221</v>
      </c>
      <c r="O6" s="44">
        <f t="shared" si="1"/>
        <v>1943.5050505050506</v>
      </c>
      <c r="P6" s="9"/>
    </row>
    <row r="7" spans="1:133">
      <c r="A7" s="12"/>
      <c r="B7" s="23">
        <v>312.10000000000002</v>
      </c>
      <c r="C7" s="19" t="s">
        <v>10</v>
      </c>
      <c r="D7" s="43">
        <v>30109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30109</v>
      </c>
      <c r="O7" s="44">
        <f t="shared" si="1"/>
        <v>101.37710437710437</v>
      </c>
      <c r="P7" s="9"/>
    </row>
    <row r="8" spans="1:133">
      <c r="A8" s="12"/>
      <c r="B8" s="23">
        <v>312.60000000000002</v>
      </c>
      <c r="C8" s="19" t="s">
        <v>11</v>
      </c>
      <c r="D8" s="43">
        <v>13928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13928</v>
      </c>
      <c r="O8" s="44">
        <f t="shared" si="1"/>
        <v>46.895622895622893</v>
      </c>
      <c r="P8" s="9"/>
    </row>
    <row r="9" spans="1:133">
      <c r="A9" s="12"/>
      <c r="B9" s="23">
        <v>314.10000000000002</v>
      </c>
      <c r="C9" s="19" t="s">
        <v>12</v>
      </c>
      <c r="D9" s="43">
        <v>17582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17582</v>
      </c>
      <c r="O9" s="44">
        <f t="shared" si="1"/>
        <v>59.198653198653197</v>
      </c>
      <c r="P9" s="9"/>
    </row>
    <row r="10" spans="1:133">
      <c r="A10" s="12"/>
      <c r="B10" s="23">
        <v>314.8</v>
      </c>
      <c r="C10" s="19" t="s">
        <v>13</v>
      </c>
      <c r="D10" s="43">
        <v>144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144</v>
      </c>
      <c r="O10" s="44">
        <f t="shared" si="1"/>
        <v>0.48484848484848486</v>
      </c>
      <c r="P10" s="9"/>
    </row>
    <row r="11" spans="1:133">
      <c r="A11" s="12"/>
      <c r="B11" s="23">
        <v>315</v>
      </c>
      <c r="C11" s="19" t="s">
        <v>14</v>
      </c>
      <c r="D11" s="43">
        <v>8311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8311</v>
      </c>
      <c r="O11" s="44">
        <f t="shared" si="1"/>
        <v>27.983164983164983</v>
      </c>
      <c r="P11" s="9"/>
    </row>
    <row r="12" spans="1:133">
      <c r="A12" s="12"/>
      <c r="B12" s="23">
        <v>316</v>
      </c>
      <c r="C12" s="19" t="s">
        <v>15</v>
      </c>
      <c r="D12" s="43">
        <v>466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466</v>
      </c>
      <c r="O12" s="44">
        <f t="shared" si="1"/>
        <v>1.569023569023569</v>
      </c>
      <c r="P12" s="9"/>
    </row>
    <row r="13" spans="1:133" ht="15.75">
      <c r="A13" s="27" t="s">
        <v>16</v>
      </c>
      <c r="B13" s="28"/>
      <c r="C13" s="29"/>
      <c r="D13" s="30">
        <f t="shared" ref="D13:M13" si="3">SUM(D14:D15)</f>
        <v>9705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30" si="4">SUM(D13:M13)</f>
        <v>9705</v>
      </c>
      <c r="O13" s="42">
        <f t="shared" si="1"/>
        <v>32.676767676767675</v>
      </c>
      <c r="P13" s="10"/>
    </row>
    <row r="14" spans="1:133">
      <c r="A14" s="12"/>
      <c r="B14" s="23">
        <v>322</v>
      </c>
      <c r="C14" s="19" t="s">
        <v>0</v>
      </c>
      <c r="D14" s="43">
        <v>7905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7905</v>
      </c>
      <c r="O14" s="44">
        <f t="shared" si="1"/>
        <v>26.616161616161616</v>
      </c>
      <c r="P14" s="9"/>
    </row>
    <row r="15" spans="1:133">
      <c r="A15" s="12"/>
      <c r="B15" s="23">
        <v>329</v>
      </c>
      <c r="C15" s="19" t="s">
        <v>17</v>
      </c>
      <c r="D15" s="43">
        <v>1800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1800</v>
      </c>
      <c r="O15" s="44">
        <f t="shared" si="1"/>
        <v>6.0606060606060606</v>
      </c>
      <c r="P15" s="9"/>
    </row>
    <row r="16" spans="1:133" ht="15.75">
      <c r="A16" s="27" t="s">
        <v>18</v>
      </c>
      <c r="B16" s="28"/>
      <c r="C16" s="29"/>
      <c r="D16" s="30">
        <f t="shared" ref="D16:M16" si="5">SUM(D17:D21)</f>
        <v>12180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2801809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2813989</v>
      </c>
      <c r="O16" s="42">
        <f t="shared" si="1"/>
        <v>9474.710437710437</v>
      </c>
      <c r="P16" s="10"/>
    </row>
    <row r="17" spans="1:119">
      <c r="A17" s="12"/>
      <c r="B17" s="23">
        <v>331.31</v>
      </c>
      <c r="C17" s="19" t="s">
        <v>19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2213209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2213209</v>
      </c>
      <c r="O17" s="44">
        <f t="shared" si="1"/>
        <v>7451.8821548821552</v>
      </c>
      <c r="P17" s="9"/>
    </row>
    <row r="18" spans="1:119">
      <c r="A18" s="12"/>
      <c r="B18" s="23">
        <v>331.39</v>
      </c>
      <c r="C18" s="19" t="s">
        <v>20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588600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588600</v>
      </c>
      <c r="O18" s="44">
        <f t="shared" si="1"/>
        <v>1981.8181818181818</v>
      </c>
      <c r="P18" s="9"/>
    </row>
    <row r="19" spans="1:119">
      <c r="A19" s="12"/>
      <c r="B19" s="23">
        <v>335.12</v>
      </c>
      <c r="C19" s="19" t="s">
        <v>21</v>
      </c>
      <c r="D19" s="43">
        <v>5251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5251</v>
      </c>
      <c r="O19" s="44">
        <f t="shared" si="1"/>
        <v>17.680134680134682</v>
      </c>
      <c r="P19" s="9"/>
    </row>
    <row r="20" spans="1:119">
      <c r="A20" s="12"/>
      <c r="B20" s="23">
        <v>335.15</v>
      </c>
      <c r="C20" s="19" t="s">
        <v>22</v>
      </c>
      <c r="D20" s="43">
        <v>106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106</v>
      </c>
      <c r="O20" s="44">
        <f t="shared" si="1"/>
        <v>0.35690235690235689</v>
      </c>
      <c r="P20" s="9"/>
    </row>
    <row r="21" spans="1:119">
      <c r="A21" s="12"/>
      <c r="B21" s="23">
        <v>335.18</v>
      </c>
      <c r="C21" s="19" t="s">
        <v>23</v>
      </c>
      <c r="D21" s="43">
        <v>6823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6823</v>
      </c>
      <c r="O21" s="44">
        <f t="shared" si="1"/>
        <v>22.973063973063972</v>
      </c>
      <c r="P21" s="9"/>
    </row>
    <row r="22" spans="1:119" ht="15.75">
      <c r="A22" s="27" t="s">
        <v>28</v>
      </c>
      <c r="B22" s="28"/>
      <c r="C22" s="29"/>
      <c r="D22" s="30">
        <f t="shared" ref="D22:M22" si="6">SUM(D23:D23)</f>
        <v>0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132848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4"/>
        <v>132848</v>
      </c>
      <c r="O22" s="42">
        <f t="shared" si="1"/>
        <v>447.29966329966328</v>
      </c>
      <c r="P22" s="10"/>
    </row>
    <row r="23" spans="1:119">
      <c r="A23" s="12"/>
      <c r="B23" s="23">
        <v>343.3</v>
      </c>
      <c r="C23" s="19" t="s">
        <v>30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132848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132848</v>
      </c>
      <c r="O23" s="44">
        <f t="shared" si="1"/>
        <v>447.29966329966328</v>
      </c>
      <c r="P23" s="9"/>
    </row>
    <row r="24" spans="1:119" ht="15.75">
      <c r="A24" s="27" t="s">
        <v>3</v>
      </c>
      <c r="B24" s="28"/>
      <c r="C24" s="29"/>
      <c r="D24" s="30">
        <f t="shared" ref="D24:M24" si="7">SUM(D25:D27)</f>
        <v>15025</v>
      </c>
      <c r="E24" s="30">
        <f t="shared" si="7"/>
        <v>836</v>
      </c>
      <c r="F24" s="30">
        <f t="shared" si="7"/>
        <v>0</v>
      </c>
      <c r="G24" s="30">
        <f t="shared" si="7"/>
        <v>0</v>
      </c>
      <c r="H24" s="30">
        <f t="shared" si="7"/>
        <v>0</v>
      </c>
      <c r="I24" s="30">
        <f t="shared" si="7"/>
        <v>11509</v>
      </c>
      <c r="J24" s="30">
        <f t="shared" si="7"/>
        <v>0</v>
      </c>
      <c r="K24" s="30">
        <f t="shared" si="7"/>
        <v>0</v>
      </c>
      <c r="L24" s="30">
        <f t="shared" si="7"/>
        <v>0</v>
      </c>
      <c r="M24" s="30">
        <f t="shared" si="7"/>
        <v>0</v>
      </c>
      <c r="N24" s="30">
        <f t="shared" si="4"/>
        <v>27370</v>
      </c>
      <c r="O24" s="42">
        <f t="shared" si="1"/>
        <v>92.154882154882159</v>
      </c>
      <c r="P24" s="10"/>
    </row>
    <row r="25" spans="1:119">
      <c r="A25" s="12"/>
      <c r="B25" s="23">
        <v>361.1</v>
      </c>
      <c r="C25" s="19" t="s">
        <v>33</v>
      </c>
      <c r="D25" s="43">
        <v>2743</v>
      </c>
      <c r="E25" s="43">
        <v>836</v>
      </c>
      <c r="F25" s="43">
        <v>0</v>
      </c>
      <c r="G25" s="43">
        <v>0</v>
      </c>
      <c r="H25" s="43">
        <v>0</v>
      </c>
      <c r="I25" s="43">
        <v>11509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15088</v>
      </c>
      <c r="O25" s="44">
        <f t="shared" si="1"/>
        <v>50.801346801346803</v>
      </c>
      <c r="P25" s="9"/>
    </row>
    <row r="26" spans="1:119">
      <c r="A26" s="12"/>
      <c r="B26" s="23">
        <v>366</v>
      </c>
      <c r="C26" s="19" t="s">
        <v>34</v>
      </c>
      <c r="D26" s="43">
        <v>5485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5485</v>
      </c>
      <c r="O26" s="44">
        <f t="shared" si="1"/>
        <v>18.468013468013467</v>
      </c>
      <c r="P26" s="9"/>
    </row>
    <row r="27" spans="1:119">
      <c r="A27" s="12"/>
      <c r="B27" s="23">
        <v>369.9</v>
      </c>
      <c r="C27" s="19" t="s">
        <v>35</v>
      </c>
      <c r="D27" s="43">
        <v>6797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6797</v>
      </c>
      <c r="O27" s="44">
        <f t="shared" si="1"/>
        <v>22.885521885521886</v>
      </c>
      <c r="P27" s="9"/>
    </row>
    <row r="28" spans="1:119" ht="15.75">
      <c r="A28" s="27" t="s">
        <v>29</v>
      </c>
      <c r="B28" s="28"/>
      <c r="C28" s="29"/>
      <c r="D28" s="30">
        <f t="shared" ref="D28:M28" si="8">SUM(D29:D29)</f>
        <v>0</v>
      </c>
      <c r="E28" s="30">
        <f t="shared" si="8"/>
        <v>118827</v>
      </c>
      <c r="F28" s="30">
        <f t="shared" si="8"/>
        <v>0</v>
      </c>
      <c r="G28" s="30">
        <f t="shared" si="8"/>
        <v>0</v>
      </c>
      <c r="H28" s="30">
        <f t="shared" si="8"/>
        <v>0</v>
      </c>
      <c r="I28" s="30">
        <f t="shared" si="8"/>
        <v>0</v>
      </c>
      <c r="J28" s="30">
        <f t="shared" si="8"/>
        <v>0</v>
      </c>
      <c r="K28" s="30">
        <f t="shared" si="8"/>
        <v>0</v>
      </c>
      <c r="L28" s="30">
        <f t="shared" si="8"/>
        <v>0</v>
      </c>
      <c r="M28" s="30">
        <f t="shared" si="8"/>
        <v>0</v>
      </c>
      <c r="N28" s="30">
        <f t="shared" si="4"/>
        <v>118827</v>
      </c>
      <c r="O28" s="42">
        <f t="shared" si="1"/>
        <v>400.09090909090907</v>
      </c>
      <c r="P28" s="9"/>
    </row>
    <row r="29" spans="1:119" ht="15.75" thickBot="1">
      <c r="A29" s="12"/>
      <c r="B29" s="23">
        <v>381</v>
      </c>
      <c r="C29" s="19" t="s">
        <v>36</v>
      </c>
      <c r="D29" s="43">
        <v>0</v>
      </c>
      <c r="E29" s="43">
        <v>118827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118827</v>
      </c>
      <c r="O29" s="44">
        <f t="shared" si="1"/>
        <v>400.09090909090907</v>
      </c>
      <c r="P29" s="9"/>
    </row>
    <row r="30" spans="1:119" ht="16.5" thickBot="1">
      <c r="A30" s="13" t="s">
        <v>31</v>
      </c>
      <c r="B30" s="21"/>
      <c r="C30" s="20"/>
      <c r="D30" s="14">
        <f>SUM(D5,D13,D16,D22,D24,D28)</f>
        <v>308978</v>
      </c>
      <c r="E30" s="14">
        <f t="shared" ref="E30:M30" si="9">SUM(E5,E13,E16,E22,E24,E28)</f>
        <v>495356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2946166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4"/>
        <v>3750500</v>
      </c>
      <c r="O30" s="36">
        <f t="shared" si="1"/>
        <v>12627.946127946128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2" t="s">
        <v>43</v>
      </c>
      <c r="M32" s="112"/>
      <c r="N32" s="112"/>
      <c r="O32" s="40">
        <v>297</v>
      </c>
    </row>
    <row r="33" spans="1:15">
      <c r="A33" s="11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1:15" ht="15.75" thickBot="1">
      <c r="A34" s="114" t="s">
        <v>48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38</v>
      </c>
      <c r="F4" s="32" t="s">
        <v>39</v>
      </c>
      <c r="G4" s="32" t="s">
        <v>40</v>
      </c>
      <c r="H4" s="32" t="s">
        <v>5</v>
      </c>
      <c r="I4" s="32" t="s">
        <v>6</v>
      </c>
      <c r="J4" s="33" t="s">
        <v>41</v>
      </c>
      <c r="K4" s="33" t="s">
        <v>7</v>
      </c>
      <c r="L4" s="33" t="s">
        <v>8</v>
      </c>
      <c r="M4" s="33" t="s">
        <v>9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SUM(D6:D12)</f>
        <v>290006</v>
      </c>
      <c r="E5" s="25">
        <f t="shared" si="0"/>
        <v>358787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648793</v>
      </c>
      <c r="O5" s="31">
        <f t="shared" ref="O5:O31" si="1">(N5/O$33)</f>
        <v>2099.6537216828478</v>
      </c>
      <c r="P5" s="6"/>
    </row>
    <row r="6" spans="1:133">
      <c r="A6" s="12"/>
      <c r="B6" s="23">
        <v>311</v>
      </c>
      <c r="C6" s="19" t="s">
        <v>2</v>
      </c>
      <c r="D6" s="43">
        <v>213258</v>
      </c>
      <c r="E6" s="43">
        <v>358787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572045</v>
      </c>
      <c r="O6" s="44">
        <f t="shared" si="1"/>
        <v>1851.2783171521035</v>
      </c>
      <c r="P6" s="9"/>
    </row>
    <row r="7" spans="1:133">
      <c r="A7" s="12"/>
      <c r="B7" s="23">
        <v>312.10000000000002</v>
      </c>
      <c r="C7" s="19" t="s">
        <v>10</v>
      </c>
      <c r="D7" s="43">
        <v>32730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32730</v>
      </c>
      <c r="O7" s="44">
        <f t="shared" si="1"/>
        <v>105.92233009708738</v>
      </c>
      <c r="P7" s="9"/>
    </row>
    <row r="8" spans="1:133">
      <c r="A8" s="12"/>
      <c r="B8" s="23">
        <v>312.60000000000002</v>
      </c>
      <c r="C8" s="19" t="s">
        <v>11</v>
      </c>
      <c r="D8" s="43">
        <v>14801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14801</v>
      </c>
      <c r="O8" s="44">
        <f t="shared" si="1"/>
        <v>47.899676375404532</v>
      </c>
      <c r="P8" s="9"/>
    </row>
    <row r="9" spans="1:133">
      <c r="A9" s="12"/>
      <c r="B9" s="23">
        <v>314.10000000000002</v>
      </c>
      <c r="C9" s="19" t="s">
        <v>12</v>
      </c>
      <c r="D9" s="43">
        <v>17583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17583</v>
      </c>
      <c r="O9" s="44">
        <f t="shared" si="1"/>
        <v>56.902912621359221</v>
      </c>
      <c r="P9" s="9"/>
    </row>
    <row r="10" spans="1:133">
      <c r="A10" s="12"/>
      <c r="B10" s="23">
        <v>314.8</v>
      </c>
      <c r="C10" s="19" t="s">
        <v>13</v>
      </c>
      <c r="D10" s="43">
        <v>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89</v>
      </c>
      <c r="O10" s="44">
        <f t="shared" si="1"/>
        <v>0.28802588996763756</v>
      </c>
      <c r="P10" s="9"/>
    </row>
    <row r="11" spans="1:133">
      <c r="A11" s="12"/>
      <c r="B11" s="23">
        <v>315</v>
      </c>
      <c r="C11" s="19" t="s">
        <v>14</v>
      </c>
      <c r="D11" s="43">
        <v>8491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8491</v>
      </c>
      <c r="O11" s="44">
        <f t="shared" si="1"/>
        <v>27.478964401294498</v>
      </c>
      <c r="P11" s="9"/>
    </row>
    <row r="12" spans="1:133">
      <c r="A12" s="12"/>
      <c r="B12" s="23">
        <v>316</v>
      </c>
      <c r="C12" s="19" t="s">
        <v>15</v>
      </c>
      <c r="D12" s="43">
        <v>3054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3054</v>
      </c>
      <c r="O12" s="44">
        <f t="shared" si="1"/>
        <v>9.883495145631068</v>
      </c>
      <c r="P12" s="9"/>
    </row>
    <row r="13" spans="1:133" ht="15.75">
      <c r="A13" s="27" t="s">
        <v>65</v>
      </c>
      <c r="B13" s="28"/>
      <c r="C13" s="29"/>
      <c r="D13" s="30">
        <f t="shared" ref="D13:M13" si="3">SUM(D14:D14)</f>
        <v>5534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>SUM(D13:M13)</f>
        <v>5534</v>
      </c>
      <c r="O13" s="42">
        <f t="shared" si="1"/>
        <v>17.909385113268609</v>
      </c>
      <c r="P13" s="10"/>
    </row>
    <row r="14" spans="1:133">
      <c r="A14" s="12"/>
      <c r="B14" s="23">
        <v>322</v>
      </c>
      <c r="C14" s="19" t="s">
        <v>0</v>
      </c>
      <c r="D14" s="43">
        <v>5534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>SUM(D14:M14)</f>
        <v>5534</v>
      </c>
      <c r="O14" s="44">
        <f t="shared" si="1"/>
        <v>17.909385113268609</v>
      </c>
      <c r="P14" s="9"/>
    </row>
    <row r="15" spans="1:133" ht="15.75">
      <c r="A15" s="27" t="s">
        <v>18</v>
      </c>
      <c r="B15" s="28"/>
      <c r="C15" s="29"/>
      <c r="D15" s="30">
        <f t="shared" ref="D15:M15" si="4">SUM(D16:D22)</f>
        <v>102649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1322856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>SUM(D15:M15)</f>
        <v>1425505</v>
      </c>
      <c r="O15" s="42">
        <f t="shared" si="1"/>
        <v>4613.2847896440126</v>
      </c>
      <c r="P15" s="10"/>
    </row>
    <row r="16" spans="1:133">
      <c r="A16" s="12"/>
      <c r="B16" s="23">
        <v>331.31</v>
      </c>
      <c r="C16" s="19" t="s">
        <v>19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1322856</v>
      </c>
      <c r="J16" s="43">
        <v>0</v>
      </c>
      <c r="K16" s="43">
        <v>0</v>
      </c>
      <c r="L16" s="43">
        <v>0</v>
      </c>
      <c r="M16" s="43">
        <v>0</v>
      </c>
      <c r="N16" s="43">
        <f t="shared" ref="N16:N21" si="5">SUM(D16:M16)</f>
        <v>1322856</v>
      </c>
      <c r="O16" s="44">
        <f t="shared" si="1"/>
        <v>4281.0873786407765</v>
      </c>
      <c r="P16" s="9"/>
    </row>
    <row r="17" spans="1:119">
      <c r="A17" s="12"/>
      <c r="B17" s="23">
        <v>331.39</v>
      </c>
      <c r="C17" s="19" t="s">
        <v>20</v>
      </c>
      <c r="D17" s="43">
        <v>82275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82275</v>
      </c>
      <c r="O17" s="44">
        <f t="shared" si="1"/>
        <v>266.26213592233012</v>
      </c>
      <c r="P17" s="9"/>
    </row>
    <row r="18" spans="1:119">
      <c r="A18" s="12"/>
      <c r="B18" s="23">
        <v>335.12</v>
      </c>
      <c r="C18" s="19" t="s">
        <v>21</v>
      </c>
      <c r="D18" s="43">
        <v>5309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5309</v>
      </c>
      <c r="O18" s="44">
        <f t="shared" si="1"/>
        <v>17.181229773462782</v>
      </c>
      <c r="P18" s="9"/>
    </row>
    <row r="19" spans="1:119">
      <c r="A19" s="12"/>
      <c r="B19" s="23">
        <v>335.14</v>
      </c>
      <c r="C19" s="19" t="s">
        <v>46</v>
      </c>
      <c r="D19" s="43">
        <v>32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32</v>
      </c>
      <c r="O19" s="44">
        <f t="shared" si="1"/>
        <v>0.10355987055016182</v>
      </c>
      <c r="P19" s="9"/>
    </row>
    <row r="20" spans="1:119">
      <c r="A20" s="12"/>
      <c r="B20" s="23">
        <v>335.15</v>
      </c>
      <c r="C20" s="19" t="s">
        <v>22</v>
      </c>
      <c r="D20" s="43">
        <v>106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106</v>
      </c>
      <c r="O20" s="44">
        <f t="shared" si="1"/>
        <v>0.34304207119741098</v>
      </c>
      <c r="P20" s="9"/>
    </row>
    <row r="21" spans="1:119">
      <c r="A21" s="12"/>
      <c r="B21" s="23">
        <v>335.18</v>
      </c>
      <c r="C21" s="19" t="s">
        <v>23</v>
      </c>
      <c r="D21" s="43">
        <v>6884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6884</v>
      </c>
      <c r="O21" s="44">
        <f t="shared" si="1"/>
        <v>22.278317152103561</v>
      </c>
      <c r="P21" s="9"/>
    </row>
    <row r="22" spans="1:119">
      <c r="A22" s="12"/>
      <c r="B22" s="23">
        <v>337.2</v>
      </c>
      <c r="C22" s="19" t="s">
        <v>66</v>
      </c>
      <c r="D22" s="43">
        <v>8043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ref="N22:N31" si="6">SUM(D22:M22)</f>
        <v>8043</v>
      </c>
      <c r="O22" s="44">
        <f t="shared" si="1"/>
        <v>26.029126213592232</v>
      </c>
      <c r="P22" s="9"/>
    </row>
    <row r="23" spans="1:119" ht="15.75">
      <c r="A23" s="27" t="s">
        <v>28</v>
      </c>
      <c r="B23" s="28"/>
      <c r="C23" s="29"/>
      <c r="D23" s="30">
        <f t="shared" ref="D23:M23" si="7">SUM(D24:D24)</f>
        <v>0</v>
      </c>
      <c r="E23" s="30">
        <f t="shared" si="7"/>
        <v>0</v>
      </c>
      <c r="F23" s="30">
        <f t="shared" si="7"/>
        <v>0</v>
      </c>
      <c r="G23" s="30">
        <f t="shared" si="7"/>
        <v>0</v>
      </c>
      <c r="H23" s="30">
        <f t="shared" si="7"/>
        <v>0</v>
      </c>
      <c r="I23" s="30">
        <f t="shared" si="7"/>
        <v>124039</v>
      </c>
      <c r="J23" s="30">
        <f t="shared" si="7"/>
        <v>0</v>
      </c>
      <c r="K23" s="30">
        <f t="shared" si="7"/>
        <v>0</v>
      </c>
      <c r="L23" s="30">
        <f t="shared" si="7"/>
        <v>0</v>
      </c>
      <c r="M23" s="30">
        <f t="shared" si="7"/>
        <v>0</v>
      </c>
      <c r="N23" s="30">
        <f t="shared" si="6"/>
        <v>124039</v>
      </c>
      <c r="O23" s="42">
        <f t="shared" si="1"/>
        <v>401.42071197411002</v>
      </c>
      <c r="P23" s="10"/>
    </row>
    <row r="24" spans="1:119">
      <c r="A24" s="12"/>
      <c r="B24" s="23">
        <v>343.3</v>
      </c>
      <c r="C24" s="19" t="s">
        <v>30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124039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124039</v>
      </c>
      <c r="O24" s="44">
        <f t="shared" si="1"/>
        <v>401.42071197411002</v>
      </c>
      <c r="P24" s="9"/>
    </row>
    <row r="25" spans="1:119" ht="15.75">
      <c r="A25" s="27" t="s">
        <v>3</v>
      </c>
      <c r="B25" s="28"/>
      <c r="C25" s="29"/>
      <c r="D25" s="30">
        <f t="shared" ref="D25:M25" si="8">SUM(D26:D27)</f>
        <v>10789</v>
      </c>
      <c r="E25" s="30">
        <f t="shared" si="8"/>
        <v>8543</v>
      </c>
      <c r="F25" s="30">
        <f t="shared" si="8"/>
        <v>0</v>
      </c>
      <c r="G25" s="30">
        <f t="shared" si="8"/>
        <v>0</v>
      </c>
      <c r="H25" s="30">
        <f t="shared" si="8"/>
        <v>0</v>
      </c>
      <c r="I25" s="30">
        <f t="shared" si="8"/>
        <v>25100</v>
      </c>
      <c r="J25" s="30">
        <f t="shared" si="8"/>
        <v>0</v>
      </c>
      <c r="K25" s="30">
        <f t="shared" si="8"/>
        <v>0</v>
      </c>
      <c r="L25" s="30">
        <f t="shared" si="8"/>
        <v>0</v>
      </c>
      <c r="M25" s="30">
        <f t="shared" si="8"/>
        <v>0</v>
      </c>
      <c r="N25" s="30">
        <f t="shared" si="6"/>
        <v>44432</v>
      </c>
      <c r="O25" s="42">
        <f t="shared" si="1"/>
        <v>143.79288025889969</v>
      </c>
      <c r="P25" s="10"/>
    </row>
    <row r="26" spans="1:119">
      <c r="A26" s="12"/>
      <c r="B26" s="23">
        <v>361.1</v>
      </c>
      <c r="C26" s="19" t="s">
        <v>33</v>
      </c>
      <c r="D26" s="43">
        <v>4006</v>
      </c>
      <c r="E26" s="43">
        <v>8543</v>
      </c>
      <c r="F26" s="43">
        <v>0</v>
      </c>
      <c r="G26" s="43">
        <v>0</v>
      </c>
      <c r="H26" s="43">
        <v>0</v>
      </c>
      <c r="I26" s="43">
        <v>24938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37487</v>
      </c>
      <c r="O26" s="44">
        <f t="shared" si="1"/>
        <v>121.31715210355988</v>
      </c>
      <c r="P26" s="9"/>
    </row>
    <row r="27" spans="1:119">
      <c r="A27" s="12"/>
      <c r="B27" s="23">
        <v>369.9</v>
      </c>
      <c r="C27" s="19" t="s">
        <v>35</v>
      </c>
      <c r="D27" s="43">
        <v>6783</v>
      </c>
      <c r="E27" s="43">
        <v>0</v>
      </c>
      <c r="F27" s="43">
        <v>0</v>
      </c>
      <c r="G27" s="43">
        <v>0</v>
      </c>
      <c r="H27" s="43">
        <v>0</v>
      </c>
      <c r="I27" s="43">
        <v>162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6945</v>
      </c>
      <c r="O27" s="44">
        <f t="shared" si="1"/>
        <v>22.475728155339805</v>
      </c>
      <c r="P27" s="9"/>
    </row>
    <row r="28" spans="1:119" ht="15.75">
      <c r="A28" s="27" t="s">
        <v>29</v>
      </c>
      <c r="B28" s="28"/>
      <c r="C28" s="29"/>
      <c r="D28" s="30">
        <f t="shared" ref="D28:M28" si="9">SUM(D29:D30)</f>
        <v>0</v>
      </c>
      <c r="E28" s="30">
        <f t="shared" si="9"/>
        <v>342498</v>
      </c>
      <c r="F28" s="30">
        <f t="shared" si="9"/>
        <v>0</v>
      </c>
      <c r="G28" s="30">
        <f t="shared" si="9"/>
        <v>0</v>
      </c>
      <c r="H28" s="30">
        <f t="shared" si="9"/>
        <v>0</v>
      </c>
      <c r="I28" s="30">
        <f t="shared" si="9"/>
        <v>0</v>
      </c>
      <c r="J28" s="30">
        <f t="shared" si="9"/>
        <v>0</v>
      </c>
      <c r="K28" s="30">
        <f t="shared" si="9"/>
        <v>0</v>
      </c>
      <c r="L28" s="30">
        <f t="shared" si="9"/>
        <v>0</v>
      </c>
      <c r="M28" s="30">
        <f t="shared" si="9"/>
        <v>0</v>
      </c>
      <c r="N28" s="30">
        <f t="shared" si="6"/>
        <v>342498</v>
      </c>
      <c r="O28" s="42">
        <f t="shared" si="1"/>
        <v>1108.4077669902913</v>
      </c>
      <c r="P28" s="9"/>
    </row>
    <row r="29" spans="1:119">
      <c r="A29" s="12"/>
      <c r="B29" s="23">
        <v>381</v>
      </c>
      <c r="C29" s="19" t="s">
        <v>36</v>
      </c>
      <c r="D29" s="43">
        <v>0</v>
      </c>
      <c r="E29" s="43">
        <v>117498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117498</v>
      </c>
      <c r="O29" s="44">
        <f t="shared" si="1"/>
        <v>380.252427184466</v>
      </c>
      <c r="P29" s="9"/>
    </row>
    <row r="30" spans="1:119" ht="15.75" thickBot="1">
      <c r="A30" s="12"/>
      <c r="B30" s="23">
        <v>384</v>
      </c>
      <c r="C30" s="19" t="s">
        <v>67</v>
      </c>
      <c r="D30" s="43">
        <v>0</v>
      </c>
      <c r="E30" s="43">
        <v>225000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225000</v>
      </c>
      <c r="O30" s="44">
        <f t="shared" si="1"/>
        <v>728.15533980582529</v>
      </c>
      <c r="P30" s="9"/>
    </row>
    <row r="31" spans="1:119" ht="16.5" thickBot="1">
      <c r="A31" s="13" t="s">
        <v>31</v>
      </c>
      <c r="B31" s="21"/>
      <c r="C31" s="20"/>
      <c r="D31" s="14">
        <f>SUM(D5,D13,D15,D23,D25,D28)</f>
        <v>408978</v>
      </c>
      <c r="E31" s="14">
        <f t="shared" ref="E31:M31" si="10">SUM(E5,E13,E15,E23,E25,E28)</f>
        <v>709828</v>
      </c>
      <c r="F31" s="14">
        <f t="shared" si="10"/>
        <v>0</v>
      </c>
      <c r="G31" s="14">
        <f t="shared" si="10"/>
        <v>0</v>
      </c>
      <c r="H31" s="14">
        <f t="shared" si="10"/>
        <v>0</v>
      </c>
      <c r="I31" s="14">
        <f t="shared" si="10"/>
        <v>1471995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14">
        <f t="shared" si="10"/>
        <v>0</v>
      </c>
      <c r="N31" s="14">
        <f t="shared" si="6"/>
        <v>2590801</v>
      </c>
      <c r="O31" s="36">
        <f t="shared" si="1"/>
        <v>8384.4692556634309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2" t="s">
        <v>68</v>
      </c>
      <c r="M33" s="112"/>
      <c r="N33" s="112"/>
      <c r="O33" s="40">
        <v>309</v>
      </c>
    </row>
    <row r="34" spans="1:15">
      <c r="A34" s="113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1"/>
    </row>
    <row r="35" spans="1:15" ht="15.75" customHeight="1" thickBot="1">
      <c r="A35" s="114" t="s">
        <v>48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105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37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3"/>
      <c r="M3" s="124"/>
      <c r="N3" s="34"/>
      <c r="O3" s="35"/>
      <c r="P3" s="125" t="s">
        <v>94</v>
      </c>
      <c r="Q3" s="11"/>
      <c r="R3"/>
    </row>
    <row r="4" spans="1:134" ht="32.25" customHeight="1" thickBot="1">
      <c r="A4" s="104"/>
      <c r="B4" s="105"/>
      <c r="C4" s="106"/>
      <c r="D4" s="32" t="s">
        <v>4</v>
      </c>
      <c r="E4" s="32" t="s">
        <v>38</v>
      </c>
      <c r="F4" s="32" t="s">
        <v>39</v>
      </c>
      <c r="G4" s="32" t="s">
        <v>40</v>
      </c>
      <c r="H4" s="32" t="s">
        <v>5</v>
      </c>
      <c r="I4" s="32" t="s">
        <v>6</v>
      </c>
      <c r="J4" s="33" t="s">
        <v>41</v>
      </c>
      <c r="K4" s="33" t="s">
        <v>7</v>
      </c>
      <c r="L4" s="33" t="s">
        <v>8</v>
      </c>
      <c r="M4" s="33" t="s">
        <v>95</v>
      </c>
      <c r="N4" s="33" t="s">
        <v>9</v>
      </c>
      <c r="O4" s="33" t="s">
        <v>96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97</v>
      </c>
      <c r="B5" s="24"/>
      <c r="C5" s="24"/>
      <c r="D5" s="25">
        <f t="shared" ref="D5:N5" si="0">SUM(D6:D11)</f>
        <v>171715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171715</v>
      </c>
      <c r="P5" s="31">
        <f t="shared" ref="P5:P21" si="1">(O5/P$23)</f>
        <v>1040.6969696969697</v>
      </c>
      <c r="Q5" s="6"/>
    </row>
    <row r="6" spans="1:134">
      <c r="A6" s="12"/>
      <c r="B6" s="23">
        <v>311</v>
      </c>
      <c r="C6" s="19" t="s">
        <v>2</v>
      </c>
      <c r="D6" s="43">
        <v>97629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97629</v>
      </c>
      <c r="P6" s="44">
        <f t="shared" si="1"/>
        <v>591.69090909090914</v>
      </c>
      <c r="Q6" s="9"/>
    </row>
    <row r="7" spans="1:134">
      <c r="A7" s="12"/>
      <c r="B7" s="23">
        <v>312.43</v>
      </c>
      <c r="C7" s="19" t="s">
        <v>106</v>
      </c>
      <c r="D7" s="43">
        <v>35962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35962</v>
      </c>
      <c r="P7" s="44">
        <f t="shared" si="1"/>
        <v>217.95151515151514</v>
      </c>
      <c r="Q7" s="9"/>
    </row>
    <row r="8" spans="1:134">
      <c r="A8" s="12"/>
      <c r="B8" s="23">
        <v>314.10000000000002</v>
      </c>
      <c r="C8" s="19" t="s">
        <v>12</v>
      </c>
      <c r="D8" s="43">
        <v>12299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12299</v>
      </c>
      <c r="P8" s="44">
        <f t="shared" si="1"/>
        <v>74.539393939393946</v>
      </c>
      <c r="Q8" s="9"/>
    </row>
    <row r="9" spans="1:134">
      <c r="A9" s="12"/>
      <c r="B9" s="23">
        <v>314.89999999999998</v>
      </c>
      <c r="C9" s="19" t="s">
        <v>107</v>
      </c>
      <c r="D9" s="43">
        <v>16379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16379</v>
      </c>
      <c r="P9" s="44">
        <f t="shared" si="1"/>
        <v>99.266666666666666</v>
      </c>
      <c r="Q9" s="9"/>
    </row>
    <row r="10" spans="1:134">
      <c r="A10" s="12"/>
      <c r="B10" s="23">
        <v>315.10000000000002</v>
      </c>
      <c r="C10" s="19" t="s">
        <v>99</v>
      </c>
      <c r="D10" s="43">
        <v>6461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6461</v>
      </c>
      <c r="P10" s="44">
        <f t="shared" si="1"/>
        <v>39.157575757575756</v>
      </c>
      <c r="Q10" s="9"/>
    </row>
    <row r="11" spans="1:134">
      <c r="A11" s="12"/>
      <c r="B11" s="23">
        <v>316</v>
      </c>
      <c r="C11" s="19" t="s">
        <v>108</v>
      </c>
      <c r="D11" s="43">
        <v>2985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2985</v>
      </c>
      <c r="P11" s="44">
        <f t="shared" si="1"/>
        <v>18.09090909090909</v>
      </c>
      <c r="Q11" s="9"/>
    </row>
    <row r="12" spans="1:134" ht="15.75">
      <c r="A12" s="27" t="s">
        <v>101</v>
      </c>
      <c r="B12" s="28"/>
      <c r="C12" s="29"/>
      <c r="D12" s="30">
        <f t="shared" ref="D12:N12" si="3">SUM(D13:D15)</f>
        <v>11207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30">
        <f t="shared" si="3"/>
        <v>0</v>
      </c>
      <c r="O12" s="41">
        <f>SUM(D12:N12)</f>
        <v>11207</v>
      </c>
      <c r="P12" s="42">
        <f t="shared" si="1"/>
        <v>67.921212121212122</v>
      </c>
      <c r="Q12" s="10"/>
    </row>
    <row r="13" spans="1:134">
      <c r="A13" s="12"/>
      <c r="B13" s="23">
        <v>335.15</v>
      </c>
      <c r="C13" s="19" t="s">
        <v>60</v>
      </c>
      <c r="D13" s="43">
        <v>260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4" si="4">SUM(D13:N13)</f>
        <v>260</v>
      </c>
      <c r="P13" s="44">
        <f t="shared" si="1"/>
        <v>1.5757575757575757</v>
      </c>
      <c r="Q13" s="9"/>
    </row>
    <row r="14" spans="1:134">
      <c r="A14" s="12"/>
      <c r="B14" s="23">
        <v>335.18</v>
      </c>
      <c r="C14" s="19" t="s">
        <v>103</v>
      </c>
      <c r="D14" s="43">
        <v>5608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5608</v>
      </c>
      <c r="P14" s="44">
        <f t="shared" si="1"/>
        <v>33.987878787878785</v>
      </c>
      <c r="Q14" s="9"/>
    </row>
    <row r="15" spans="1:134">
      <c r="A15" s="12"/>
      <c r="B15" s="23">
        <v>335.9</v>
      </c>
      <c r="C15" s="19" t="s">
        <v>109</v>
      </c>
      <c r="D15" s="43">
        <v>5339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" si="5">SUM(D15:N15)</f>
        <v>5339</v>
      </c>
      <c r="P15" s="44">
        <f t="shared" si="1"/>
        <v>32.357575757575759</v>
      </c>
      <c r="Q15" s="9"/>
    </row>
    <row r="16" spans="1:134" ht="15.75">
      <c r="A16" s="27" t="s">
        <v>28</v>
      </c>
      <c r="B16" s="28"/>
      <c r="C16" s="29"/>
      <c r="D16" s="30">
        <f t="shared" ref="D16:N16" si="6">SUM(D17:D17)</f>
        <v>0</v>
      </c>
      <c r="E16" s="30">
        <f t="shared" si="6"/>
        <v>0</v>
      </c>
      <c r="F16" s="30">
        <f t="shared" si="6"/>
        <v>0</v>
      </c>
      <c r="G16" s="30">
        <f t="shared" si="6"/>
        <v>0</v>
      </c>
      <c r="H16" s="30">
        <f t="shared" si="6"/>
        <v>0</v>
      </c>
      <c r="I16" s="30">
        <f t="shared" si="6"/>
        <v>281017</v>
      </c>
      <c r="J16" s="30">
        <f t="shared" si="6"/>
        <v>0</v>
      </c>
      <c r="K16" s="30">
        <f t="shared" si="6"/>
        <v>0</v>
      </c>
      <c r="L16" s="30">
        <f t="shared" si="6"/>
        <v>0</v>
      </c>
      <c r="M16" s="30">
        <f t="shared" si="6"/>
        <v>0</v>
      </c>
      <c r="N16" s="30">
        <f t="shared" si="6"/>
        <v>0</v>
      </c>
      <c r="O16" s="30">
        <f>SUM(D16:N16)</f>
        <v>281017</v>
      </c>
      <c r="P16" s="42">
        <f t="shared" si="1"/>
        <v>1703.1333333333334</v>
      </c>
      <c r="Q16" s="10"/>
    </row>
    <row r="17" spans="1:120">
      <c r="A17" s="12"/>
      <c r="B17" s="23">
        <v>343.3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281017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" si="7">SUM(D17:N17)</f>
        <v>281017</v>
      </c>
      <c r="P17" s="44">
        <f t="shared" si="1"/>
        <v>1703.1333333333334</v>
      </c>
      <c r="Q17" s="9"/>
    </row>
    <row r="18" spans="1:120" ht="15.75">
      <c r="A18" s="27" t="s">
        <v>3</v>
      </c>
      <c r="B18" s="28"/>
      <c r="C18" s="29"/>
      <c r="D18" s="30">
        <f t="shared" ref="D18:N18" si="8">SUM(D19:D20)</f>
        <v>1513</v>
      </c>
      <c r="E18" s="30">
        <f t="shared" si="8"/>
        <v>0</v>
      </c>
      <c r="F18" s="30">
        <f t="shared" si="8"/>
        <v>0</v>
      </c>
      <c r="G18" s="30">
        <f t="shared" si="8"/>
        <v>0</v>
      </c>
      <c r="H18" s="30">
        <f t="shared" si="8"/>
        <v>0</v>
      </c>
      <c r="I18" s="30">
        <f t="shared" si="8"/>
        <v>13357</v>
      </c>
      <c r="J18" s="30">
        <f t="shared" si="8"/>
        <v>0</v>
      </c>
      <c r="K18" s="30">
        <f t="shared" si="8"/>
        <v>0</v>
      </c>
      <c r="L18" s="30">
        <f t="shared" si="8"/>
        <v>0</v>
      </c>
      <c r="M18" s="30">
        <f t="shared" si="8"/>
        <v>0</v>
      </c>
      <c r="N18" s="30">
        <f t="shared" si="8"/>
        <v>0</v>
      </c>
      <c r="O18" s="30">
        <f>SUM(D18:N18)</f>
        <v>14870</v>
      </c>
      <c r="P18" s="42">
        <f t="shared" si="1"/>
        <v>90.121212121212125</v>
      </c>
      <c r="Q18" s="10"/>
    </row>
    <row r="19" spans="1:120">
      <c r="A19" s="12"/>
      <c r="B19" s="23">
        <v>361.1</v>
      </c>
      <c r="C19" s="19" t="s">
        <v>33</v>
      </c>
      <c r="D19" s="43">
        <v>951</v>
      </c>
      <c r="E19" s="43">
        <v>0</v>
      </c>
      <c r="F19" s="43">
        <v>0</v>
      </c>
      <c r="G19" s="43">
        <v>0</v>
      </c>
      <c r="H19" s="43">
        <v>0</v>
      </c>
      <c r="I19" s="43">
        <v>277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>SUM(D19:N19)</f>
        <v>1228</v>
      </c>
      <c r="P19" s="44">
        <f t="shared" si="1"/>
        <v>7.4424242424242424</v>
      </c>
      <c r="Q19" s="9"/>
    </row>
    <row r="20" spans="1:120" ht="15.75" thickBot="1">
      <c r="A20" s="12"/>
      <c r="B20" s="23">
        <v>369.9</v>
      </c>
      <c r="C20" s="19" t="s">
        <v>35</v>
      </c>
      <c r="D20" s="43">
        <v>562</v>
      </c>
      <c r="E20" s="43">
        <v>0</v>
      </c>
      <c r="F20" s="43">
        <v>0</v>
      </c>
      <c r="G20" s="43">
        <v>0</v>
      </c>
      <c r="H20" s="43">
        <v>0</v>
      </c>
      <c r="I20" s="43">
        <v>13080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ref="O20" si="9">SUM(D20:N20)</f>
        <v>13642</v>
      </c>
      <c r="P20" s="44">
        <f t="shared" si="1"/>
        <v>82.678787878787873</v>
      </c>
      <c r="Q20" s="9"/>
    </row>
    <row r="21" spans="1:120" ht="16.5" thickBot="1">
      <c r="A21" s="13" t="s">
        <v>31</v>
      </c>
      <c r="B21" s="21"/>
      <c r="C21" s="20"/>
      <c r="D21" s="14">
        <f>SUM(D5,D12,D16,D18)</f>
        <v>184435</v>
      </c>
      <c r="E21" s="14">
        <f t="shared" ref="E21:N21" si="10">SUM(E5,E12,E16,E18)</f>
        <v>0</v>
      </c>
      <c r="F21" s="14">
        <f t="shared" si="10"/>
        <v>0</v>
      </c>
      <c r="G21" s="14">
        <f t="shared" si="10"/>
        <v>0</v>
      </c>
      <c r="H21" s="14">
        <f t="shared" si="10"/>
        <v>0</v>
      </c>
      <c r="I21" s="14">
        <f t="shared" si="10"/>
        <v>294374</v>
      </c>
      <c r="J21" s="14">
        <f t="shared" si="10"/>
        <v>0</v>
      </c>
      <c r="K21" s="14">
        <f t="shared" si="10"/>
        <v>0</v>
      </c>
      <c r="L21" s="14">
        <f t="shared" si="10"/>
        <v>0</v>
      </c>
      <c r="M21" s="14">
        <f t="shared" si="10"/>
        <v>0</v>
      </c>
      <c r="N21" s="14">
        <f t="shared" si="10"/>
        <v>0</v>
      </c>
      <c r="O21" s="14">
        <f>SUM(D21:N21)</f>
        <v>478809</v>
      </c>
      <c r="P21" s="36">
        <f t="shared" si="1"/>
        <v>2901.8727272727274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8"/>
    </row>
    <row r="23" spans="1:120">
      <c r="A23" s="37"/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112" t="s">
        <v>110</v>
      </c>
      <c r="N23" s="112"/>
      <c r="O23" s="112"/>
      <c r="P23" s="40">
        <v>165</v>
      </c>
    </row>
    <row r="24" spans="1:120">
      <c r="A24" s="113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1"/>
    </row>
    <row r="25" spans="1:120" ht="15.75" customHeight="1" thickBot="1">
      <c r="A25" s="114" t="s">
        <v>48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4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93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37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3"/>
      <c r="M3" s="124"/>
      <c r="N3" s="34"/>
      <c r="O3" s="35"/>
      <c r="P3" s="125" t="s">
        <v>94</v>
      </c>
      <c r="Q3" s="11"/>
      <c r="R3"/>
    </row>
    <row r="4" spans="1:134" ht="32.25" customHeight="1" thickBot="1">
      <c r="A4" s="104"/>
      <c r="B4" s="105"/>
      <c r="C4" s="106"/>
      <c r="D4" s="32" t="s">
        <v>4</v>
      </c>
      <c r="E4" s="32" t="s">
        <v>38</v>
      </c>
      <c r="F4" s="32" t="s">
        <v>39</v>
      </c>
      <c r="G4" s="32" t="s">
        <v>40</v>
      </c>
      <c r="H4" s="32" t="s">
        <v>5</v>
      </c>
      <c r="I4" s="32" t="s">
        <v>6</v>
      </c>
      <c r="J4" s="33" t="s">
        <v>41</v>
      </c>
      <c r="K4" s="33" t="s">
        <v>7</v>
      </c>
      <c r="L4" s="33" t="s">
        <v>8</v>
      </c>
      <c r="M4" s="33" t="s">
        <v>95</v>
      </c>
      <c r="N4" s="33" t="s">
        <v>9</v>
      </c>
      <c r="O4" s="33" t="s">
        <v>96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97</v>
      </c>
      <c r="B5" s="24"/>
      <c r="C5" s="24"/>
      <c r="D5" s="25">
        <f t="shared" ref="D5:N5" si="0">SUM(D6:D10)</f>
        <v>162219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23" si="1">SUM(D5:N5)</f>
        <v>162219</v>
      </c>
      <c r="P5" s="31">
        <f t="shared" ref="P5:P23" si="2">(O5/P$25)</f>
        <v>977.22289156626505</v>
      </c>
      <c r="Q5" s="6"/>
    </row>
    <row r="6" spans="1:134">
      <c r="A6" s="12"/>
      <c r="B6" s="23">
        <v>311</v>
      </c>
      <c r="C6" s="19" t="s">
        <v>2</v>
      </c>
      <c r="D6" s="43">
        <v>89348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89348</v>
      </c>
      <c r="P6" s="44">
        <f t="shared" si="2"/>
        <v>538.24096385542168</v>
      </c>
      <c r="Q6" s="9"/>
    </row>
    <row r="7" spans="1:134">
      <c r="A7" s="12"/>
      <c r="B7" s="23">
        <v>312.41000000000003</v>
      </c>
      <c r="C7" s="19" t="s">
        <v>98</v>
      </c>
      <c r="D7" s="43">
        <v>37431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37431</v>
      </c>
      <c r="P7" s="44">
        <f t="shared" si="2"/>
        <v>225.48795180722891</v>
      </c>
      <c r="Q7" s="9"/>
    </row>
    <row r="8" spans="1:134">
      <c r="A8" s="12"/>
      <c r="B8" s="23">
        <v>314.10000000000002</v>
      </c>
      <c r="C8" s="19" t="s">
        <v>12</v>
      </c>
      <c r="D8" s="43">
        <v>11267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11267</v>
      </c>
      <c r="P8" s="44">
        <f t="shared" si="2"/>
        <v>67.873493975903614</v>
      </c>
      <c r="Q8" s="9"/>
    </row>
    <row r="9" spans="1:134">
      <c r="A9" s="12"/>
      <c r="B9" s="23">
        <v>315.10000000000002</v>
      </c>
      <c r="C9" s="19" t="s">
        <v>99</v>
      </c>
      <c r="D9" s="43">
        <v>6402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6402</v>
      </c>
      <c r="P9" s="44">
        <f t="shared" si="2"/>
        <v>38.566265060240966</v>
      </c>
      <c r="Q9" s="9"/>
    </row>
    <row r="10" spans="1:134">
      <c r="A10" s="12"/>
      <c r="B10" s="23">
        <v>319.89999999999998</v>
      </c>
      <c r="C10" s="19" t="s">
        <v>52</v>
      </c>
      <c r="D10" s="43">
        <v>17771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17771</v>
      </c>
      <c r="P10" s="44">
        <f t="shared" si="2"/>
        <v>107.05421686746988</v>
      </c>
      <c r="Q10" s="9"/>
    </row>
    <row r="11" spans="1:134" ht="15.75">
      <c r="A11" s="27" t="s">
        <v>16</v>
      </c>
      <c r="B11" s="28"/>
      <c r="C11" s="29"/>
      <c r="D11" s="30">
        <f t="shared" ref="D11:N11" si="3">SUM(D12:D12)</f>
        <v>2189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41">
        <f t="shared" si="1"/>
        <v>2189</v>
      </c>
      <c r="P11" s="42">
        <f t="shared" si="2"/>
        <v>13.186746987951807</v>
      </c>
      <c r="Q11" s="10"/>
    </row>
    <row r="12" spans="1:134">
      <c r="A12" s="12"/>
      <c r="B12" s="23">
        <v>323.89999999999998</v>
      </c>
      <c r="C12" s="19" t="s">
        <v>100</v>
      </c>
      <c r="D12" s="43">
        <v>2189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2189</v>
      </c>
      <c r="P12" s="44">
        <f t="shared" si="2"/>
        <v>13.186746987951807</v>
      </c>
      <c r="Q12" s="9"/>
    </row>
    <row r="13" spans="1:134" ht="15.75">
      <c r="A13" s="27" t="s">
        <v>101</v>
      </c>
      <c r="B13" s="28"/>
      <c r="C13" s="29"/>
      <c r="D13" s="30">
        <f t="shared" ref="D13:N13" si="4">SUM(D14:D17)</f>
        <v>15497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30">
        <f t="shared" si="4"/>
        <v>0</v>
      </c>
      <c r="O13" s="41">
        <f t="shared" si="1"/>
        <v>15497</v>
      </c>
      <c r="P13" s="42">
        <f t="shared" si="2"/>
        <v>93.355421686746993</v>
      </c>
      <c r="Q13" s="10"/>
    </row>
    <row r="14" spans="1:134">
      <c r="A14" s="12"/>
      <c r="B14" s="23">
        <v>334.1</v>
      </c>
      <c r="C14" s="19" t="s">
        <v>102</v>
      </c>
      <c r="D14" s="43">
        <v>10000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10000</v>
      </c>
      <c r="P14" s="44">
        <f t="shared" si="2"/>
        <v>60.24096385542169</v>
      </c>
      <c r="Q14" s="9"/>
    </row>
    <row r="15" spans="1:134">
      <c r="A15" s="12"/>
      <c r="B15" s="23">
        <v>335.14</v>
      </c>
      <c r="C15" s="19" t="s">
        <v>59</v>
      </c>
      <c r="D15" s="43">
        <v>22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22</v>
      </c>
      <c r="P15" s="44">
        <f t="shared" si="2"/>
        <v>0.13253012048192772</v>
      </c>
      <c r="Q15" s="9"/>
    </row>
    <row r="16" spans="1:134">
      <c r="A16" s="12"/>
      <c r="B16" s="23">
        <v>335.15</v>
      </c>
      <c r="C16" s="19" t="s">
        <v>60</v>
      </c>
      <c r="D16" s="43">
        <v>260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260</v>
      </c>
      <c r="P16" s="44">
        <f t="shared" si="2"/>
        <v>1.5662650602409638</v>
      </c>
      <c r="Q16" s="9"/>
    </row>
    <row r="17" spans="1:120">
      <c r="A17" s="12"/>
      <c r="B17" s="23">
        <v>335.18</v>
      </c>
      <c r="C17" s="19" t="s">
        <v>103</v>
      </c>
      <c r="D17" s="43">
        <v>5215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5215</v>
      </c>
      <c r="P17" s="44">
        <f t="shared" si="2"/>
        <v>31.41566265060241</v>
      </c>
      <c r="Q17" s="9"/>
    </row>
    <row r="18" spans="1:120" ht="15.75">
      <c r="A18" s="27" t="s">
        <v>28</v>
      </c>
      <c r="B18" s="28"/>
      <c r="C18" s="29"/>
      <c r="D18" s="30">
        <f t="shared" ref="D18:N18" si="5">SUM(D19:D19)</f>
        <v>0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248075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5"/>
        <v>0</v>
      </c>
      <c r="O18" s="30">
        <f t="shared" si="1"/>
        <v>248075</v>
      </c>
      <c r="P18" s="42">
        <f t="shared" si="2"/>
        <v>1494.4277108433735</v>
      </c>
      <c r="Q18" s="10"/>
    </row>
    <row r="19" spans="1:120">
      <c r="A19" s="12"/>
      <c r="B19" s="23">
        <v>343.3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248075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248075</v>
      </c>
      <c r="P19" s="44">
        <f t="shared" si="2"/>
        <v>1494.4277108433735</v>
      </c>
      <c r="Q19" s="9"/>
    </row>
    <row r="20" spans="1:120" ht="15.75">
      <c r="A20" s="27" t="s">
        <v>3</v>
      </c>
      <c r="B20" s="28"/>
      <c r="C20" s="29"/>
      <c r="D20" s="30">
        <f t="shared" ref="D20:N20" si="6">SUM(D21:D22)</f>
        <v>10608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331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6"/>
        <v>0</v>
      </c>
      <c r="O20" s="30">
        <f t="shared" si="1"/>
        <v>10939</v>
      </c>
      <c r="P20" s="42">
        <f t="shared" si="2"/>
        <v>65.897590361445779</v>
      </c>
      <c r="Q20" s="10"/>
    </row>
    <row r="21" spans="1:120">
      <c r="A21" s="12"/>
      <c r="B21" s="23">
        <v>361.1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195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195</v>
      </c>
      <c r="P21" s="44">
        <f t="shared" si="2"/>
        <v>1.1746987951807228</v>
      </c>
      <c r="Q21" s="9"/>
    </row>
    <row r="22" spans="1:120" ht="15.75" thickBot="1">
      <c r="A22" s="12"/>
      <c r="B22" s="23">
        <v>369.9</v>
      </c>
      <c r="C22" s="19" t="s">
        <v>35</v>
      </c>
      <c r="D22" s="43">
        <v>10608</v>
      </c>
      <c r="E22" s="43">
        <v>0</v>
      </c>
      <c r="F22" s="43">
        <v>0</v>
      </c>
      <c r="G22" s="43">
        <v>0</v>
      </c>
      <c r="H22" s="43">
        <v>0</v>
      </c>
      <c r="I22" s="43">
        <v>136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10744</v>
      </c>
      <c r="P22" s="44">
        <f t="shared" si="2"/>
        <v>64.722891566265062</v>
      </c>
      <c r="Q22" s="9"/>
    </row>
    <row r="23" spans="1:120" ht="16.5" thickBot="1">
      <c r="A23" s="13" t="s">
        <v>31</v>
      </c>
      <c r="B23" s="21"/>
      <c r="C23" s="20"/>
      <c r="D23" s="14">
        <f>SUM(D5,D11,D13,D18,D20)</f>
        <v>190513</v>
      </c>
      <c r="E23" s="14">
        <f t="shared" ref="E23:N23" si="7">SUM(E5,E11,E13,E18,E20)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248406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7"/>
        <v>0</v>
      </c>
      <c r="O23" s="14">
        <f t="shared" si="1"/>
        <v>438919</v>
      </c>
      <c r="P23" s="36">
        <f t="shared" si="2"/>
        <v>2644.0903614457829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7"/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39"/>
      <c r="M25" s="112" t="s">
        <v>104</v>
      </c>
      <c r="N25" s="112"/>
      <c r="O25" s="112"/>
      <c r="P25" s="40">
        <v>166</v>
      </c>
    </row>
    <row r="26" spans="1:120">
      <c r="A26" s="113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1"/>
    </row>
    <row r="27" spans="1:120" ht="15.75" customHeight="1" thickBot="1">
      <c r="A27" s="114" t="s">
        <v>48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4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91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38</v>
      </c>
      <c r="F4" s="32" t="s">
        <v>39</v>
      </c>
      <c r="G4" s="32" t="s">
        <v>40</v>
      </c>
      <c r="H4" s="32" t="s">
        <v>5</v>
      </c>
      <c r="I4" s="32" t="s">
        <v>6</v>
      </c>
      <c r="J4" s="33" t="s">
        <v>41</v>
      </c>
      <c r="K4" s="33" t="s">
        <v>7</v>
      </c>
      <c r="L4" s="33" t="s">
        <v>8</v>
      </c>
      <c r="M4" s="33" t="s">
        <v>9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171534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2" si="1">SUM(D5:M5)</f>
        <v>171534</v>
      </c>
      <c r="O5" s="31">
        <f t="shared" ref="O5:O22" si="2">(N5/O$24)</f>
        <v>1014.9940828402367</v>
      </c>
      <c r="P5" s="6"/>
    </row>
    <row r="6" spans="1:133">
      <c r="A6" s="12"/>
      <c r="B6" s="23">
        <v>311</v>
      </c>
      <c r="C6" s="19" t="s">
        <v>2</v>
      </c>
      <c r="D6" s="43">
        <v>107166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107166</v>
      </c>
      <c r="O6" s="44">
        <f t="shared" si="2"/>
        <v>634.11834319526622</v>
      </c>
      <c r="P6" s="9"/>
    </row>
    <row r="7" spans="1:133">
      <c r="A7" s="12"/>
      <c r="B7" s="23">
        <v>312.41000000000003</v>
      </c>
      <c r="C7" s="19" t="s">
        <v>75</v>
      </c>
      <c r="D7" s="43">
        <v>34753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34753</v>
      </c>
      <c r="O7" s="44">
        <f t="shared" si="2"/>
        <v>205.63905325443787</v>
      </c>
      <c r="P7" s="9"/>
    </row>
    <row r="8" spans="1:133">
      <c r="A8" s="12"/>
      <c r="B8" s="23">
        <v>312.60000000000002</v>
      </c>
      <c r="C8" s="19" t="s">
        <v>11</v>
      </c>
      <c r="D8" s="43">
        <v>11610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11610</v>
      </c>
      <c r="O8" s="44">
        <f t="shared" si="2"/>
        <v>68.698224852071007</v>
      </c>
      <c r="P8" s="9"/>
    </row>
    <row r="9" spans="1:133">
      <c r="A9" s="12"/>
      <c r="B9" s="23">
        <v>314.10000000000002</v>
      </c>
      <c r="C9" s="19" t="s">
        <v>12</v>
      </c>
      <c r="D9" s="43">
        <v>12089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12089</v>
      </c>
      <c r="O9" s="44">
        <f t="shared" si="2"/>
        <v>71.532544378698219</v>
      </c>
      <c r="P9" s="9"/>
    </row>
    <row r="10" spans="1:133">
      <c r="A10" s="12"/>
      <c r="B10" s="23">
        <v>315</v>
      </c>
      <c r="C10" s="19" t="s">
        <v>57</v>
      </c>
      <c r="D10" s="43">
        <v>5916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5916</v>
      </c>
      <c r="O10" s="44">
        <f t="shared" si="2"/>
        <v>35.005917159763314</v>
      </c>
      <c r="P10" s="9"/>
    </row>
    <row r="11" spans="1:133" ht="15.75">
      <c r="A11" s="27" t="s">
        <v>16</v>
      </c>
      <c r="B11" s="28"/>
      <c r="C11" s="29"/>
      <c r="D11" s="30">
        <f t="shared" ref="D11:M11" si="3">SUM(D12:D12)</f>
        <v>1483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1483</v>
      </c>
      <c r="O11" s="42">
        <f t="shared" si="2"/>
        <v>8.7751479289940821</v>
      </c>
      <c r="P11" s="10"/>
    </row>
    <row r="12" spans="1:133">
      <c r="A12" s="12"/>
      <c r="B12" s="23">
        <v>329</v>
      </c>
      <c r="C12" s="19" t="s">
        <v>17</v>
      </c>
      <c r="D12" s="43">
        <v>1483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1483</v>
      </c>
      <c r="O12" s="44">
        <f t="shared" si="2"/>
        <v>8.7751479289940821</v>
      </c>
      <c r="P12" s="9"/>
    </row>
    <row r="13" spans="1:133" ht="15.75">
      <c r="A13" s="27" t="s">
        <v>18</v>
      </c>
      <c r="B13" s="28"/>
      <c r="C13" s="29"/>
      <c r="D13" s="30">
        <f t="shared" ref="D13:M13" si="4">SUM(D14:D16)</f>
        <v>9742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9742</v>
      </c>
      <c r="O13" s="42">
        <f t="shared" si="2"/>
        <v>57.644970414201183</v>
      </c>
      <c r="P13" s="10"/>
    </row>
    <row r="14" spans="1:133">
      <c r="A14" s="12"/>
      <c r="B14" s="23">
        <v>335.12</v>
      </c>
      <c r="C14" s="19" t="s">
        <v>58</v>
      </c>
      <c r="D14" s="43">
        <v>5155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5155</v>
      </c>
      <c r="O14" s="44">
        <f t="shared" si="2"/>
        <v>30.502958579881657</v>
      </c>
      <c r="P14" s="9"/>
    </row>
    <row r="15" spans="1:133">
      <c r="A15" s="12"/>
      <c r="B15" s="23">
        <v>335.15</v>
      </c>
      <c r="C15" s="19" t="s">
        <v>60</v>
      </c>
      <c r="D15" s="43">
        <v>42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42</v>
      </c>
      <c r="O15" s="44">
        <f t="shared" si="2"/>
        <v>0.24852071005917159</v>
      </c>
      <c r="P15" s="9"/>
    </row>
    <row r="16" spans="1:133">
      <c r="A16" s="12"/>
      <c r="B16" s="23">
        <v>335.18</v>
      </c>
      <c r="C16" s="19" t="s">
        <v>61</v>
      </c>
      <c r="D16" s="43">
        <v>4545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4545</v>
      </c>
      <c r="O16" s="44">
        <f t="shared" si="2"/>
        <v>26.893491124260354</v>
      </c>
      <c r="P16" s="9"/>
    </row>
    <row r="17" spans="1:119" ht="15.75">
      <c r="A17" s="27" t="s">
        <v>28</v>
      </c>
      <c r="B17" s="28"/>
      <c r="C17" s="29"/>
      <c r="D17" s="30">
        <f t="shared" ref="D17:M17" si="5">SUM(D18:D18)</f>
        <v>0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229324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229324</v>
      </c>
      <c r="O17" s="42">
        <f t="shared" si="2"/>
        <v>1356.9467455621302</v>
      </c>
      <c r="P17" s="10"/>
    </row>
    <row r="18" spans="1:119">
      <c r="A18" s="12"/>
      <c r="B18" s="23">
        <v>343.3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229324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229324</v>
      </c>
      <c r="O18" s="44">
        <f t="shared" si="2"/>
        <v>1356.9467455621302</v>
      </c>
      <c r="P18" s="9"/>
    </row>
    <row r="19" spans="1:119" ht="15.75">
      <c r="A19" s="27" t="s">
        <v>3</v>
      </c>
      <c r="B19" s="28"/>
      <c r="C19" s="29"/>
      <c r="D19" s="30">
        <f t="shared" ref="D19:M19" si="6">SUM(D20:D21)</f>
        <v>8500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2065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1"/>
        <v>10565</v>
      </c>
      <c r="O19" s="42">
        <f t="shared" si="2"/>
        <v>62.514792899408285</v>
      </c>
      <c r="P19" s="10"/>
    </row>
    <row r="20" spans="1:119">
      <c r="A20" s="12"/>
      <c r="B20" s="23">
        <v>361.1</v>
      </c>
      <c r="C20" s="19" t="s">
        <v>33</v>
      </c>
      <c r="D20" s="43">
        <v>7644</v>
      </c>
      <c r="E20" s="43">
        <v>0</v>
      </c>
      <c r="F20" s="43">
        <v>0</v>
      </c>
      <c r="G20" s="43">
        <v>0</v>
      </c>
      <c r="H20" s="43">
        <v>0</v>
      </c>
      <c r="I20" s="43">
        <v>2065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9709</v>
      </c>
      <c r="O20" s="44">
        <f t="shared" si="2"/>
        <v>57.449704142011832</v>
      </c>
      <c r="P20" s="9"/>
    </row>
    <row r="21" spans="1:119" ht="15.75" thickBot="1">
      <c r="A21" s="12"/>
      <c r="B21" s="23">
        <v>369.9</v>
      </c>
      <c r="C21" s="19" t="s">
        <v>35</v>
      </c>
      <c r="D21" s="43">
        <v>856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856</v>
      </c>
      <c r="O21" s="44">
        <f t="shared" si="2"/>
        <v>5.0650887573964498</v>
      </c>
      <c r="P21" s="9"/>
    </row>
    <row r="22" spans="1:119" ht="16.5" thickBot="1">
      <c r="A22" s="13" t="s">
        <v>31</v>
      </c>
      <c r="B22" s="21"/>
      <c r="C22" s="20"/>
      <c r="D22" s="14">
        <f>SUM(D5,D11,D13,D17,D19)</f>
        <v>191259</v>
      </c>
      <c r="E22" s="14">
        <f t="shared" ref="E22:M22" si="7">SUM(E5,E11,E13,E17,E19)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231389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422648</v>
      </c>
      <c r="O22" s="36">
        <f t="shared" si="2"/>
        <v>2500.8757396449705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112" t="s">
        <v>92</v>
      </c>
      <c r="M24" s="112"/>
      <c r="N24" s="112"/>
      <c r="O24" s="40">
        <v>169</v>
      </c>
    </row>
    <row r="25" spans="1:119">
      <c r="A25" s="113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1"/>
    </row>
    <row r="26" spans="1:119" ht="15.75" customHeight="1" thickBot="1">
      <c r="A26" s="114" t="s">
        <v>48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4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89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38</v>
      </c>
      <c r="F4" s="32" t="s">
        <v>39</v>
      </c>
      <c r="G4" s="32" t="s">
        <v>40</v>
      </c>
      <c r="H4" s="32" t="s">
        <v>5</v>
      </c>
      <c r="I4" s="32" t="s">
        <v>6</v>
      </c>
      <c r="J4" s="33" t="s">
        <v>41</v>
      </c>
      <c r="K4" s="33" t="s">
        <v>7</v>
      </c>
      <c r="L4" s="33" t="s">
        <v>8</v>
      </c>
      <c r="M4" s="33" t="s">
        <v>9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171977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2" si="1">SUM(D5:M5)</f>
        <v>171977</v>
      </c>
      <c r="O5" s="31">
        <f t="shared" ref="O5:O22" si="2">(N5/O$24)</f>
        <v>1005.7134502923976</v>
      </c>
      <c r="P5" s="6"/>
    </row>
    <row r="6" spans="1:133">
      <c r="A6" s="12"/>
      <c r="B6" s="23">
        <v>311</v>
      </c>
      <c r="C6" s="19" t="s">
        <v>2</v>
      </c>
      <c r="D6" s="43">
        <v>103556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103556</v>
      </c>
      <c r="O6" s="44">
        <f t="shared" si="2"/>
        <v>605.59064327485385</v>
      </c>
      <c r="P6" s="9"/>
    </row>
    <row r="7" spans="1:133">
      <c r="A7" s="12"/>
      <c r="B7" s="23">
        <v>312.41000000000003</v>
      </c>
      <c r="C7" s="19" t="s">
        <v>75</v>
      </c>
      <c r="D7" s="43">
        <v>38809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38809</v>
      </c>
      <c r="O7" s="44">
        <f t="shared" si="2"/>
        <v>226.953216374269</v>
      </c>
      <c r="P7" s="9"/>
    </row>
    <row r="8" spans="1:133">
      <c r="A8" s="12"/>
      <c r="B8" s="23">
        <v>312.60000000000002</v>
      </c>
      <c r="C8" s="19" t="s">
        <v>11</v>
      </c>
      <c r="D8" s="43">
        <v>11550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11550</v>
      </c>
      <c r="O8" s="44">
        <f t="shared" si="2"/>
        <v>67.543859649122808</v>
      </c>
      <c r="P8" s="9"/>
    </row>
    <row r="9" spans="1:133">
      <c r="A9" s="12"/>
      <c r="B9" s="23">
        <v>314.10000000000002</v>
      </c>
      <c r="C9" s="19" t="s">
        <v>12</v>
      </c>
      <c r="D9" s="43">
        <v>11983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11983</v>
      </c>
      <c r="O9" s="44">
        <f t="shared" si="2"/>
        <v>70.076023391812868</v>
      </c>
      <c r="P9" s="9"/>
    </row>
    <row r="10" spans="1:133">
      <c r="A10" s="12"/>
      <c r="B10" s="23">
        <v>315</v>
      </c>
      <c r="C10" s="19" t="s">
        <v>57</v>
      </c>
      <c r="D10" s="43">
        <v>6079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6079</v>
      </c>
      <c r="O10" s="44">
        <f t="shared" si="2"/>
        <v>35.549707602339183</v>
      </c>
      <c r="P10" s="9"/>
    </row>
    <row r="11" spans="1:133" ht="15.75">
      <c r="A11" s="27" t="s">
        <v>16</v>
      </c>
      <c r="B11" s="28"/>
      <c r="C11" s="29"/>
      <c r="D11" s="30">
        <f t="shared" ref="D11:M11" si="3">SUM(D12:D12)</f>
        <v>1064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1064</v>
      </c>
      <c r="O11" s="42">
        <f t="shared" si="2"/>
        <v>6.2222222222222223</v>
      </c>
      <c r="P11" s="10"/>
    </row>
    <row r="12" spans="1:133">
      <c r="A12" s="12"/>
      <c r="B12" s="23">
        <v>329</v>
      </c>
      <c r="C12" s="19" t="s">
        <v>17</v>
      </c>
      <c r="D12" s="43">
        <v>1064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1064</v>
      </c>
      <c r="O12" s="44">
        <f t="shared" si="2"/>
        <v>6.2222222222222223</v>
      </c>
      <c r="P12" s="9"/>
    </row>
    <row r="13" spans="1:133" ht="15.75">
      <c r="A13" s="27" t="s">
        <v>18</v>
      </c>
      <c r="B13" s="28"/>
      <c r="C13" s="29"/>
      <c r="D13" s="30">
        <f t="shared" ref="D13:M13" si="4">SUM(D14:D16)</f>
        <v>9973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9973</v>
      </c>
      <c r="O13" s="42">
        <f t="shared" si="2"/>
        <v>58.321637426900587</v>
      </c>
      <c r="P13" s="10"/>
    </row>
    <row r="14" spans="1:133">
      <c r="A14" s="12"/>
      <c r="B14" s="23">
        <v>335.12</v>
      </c>
      <c r="C14" s="19" t="s">
        <v>58</v>
      </c>
      <c r="D14" s="43">
        <v>5167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5167</v>
      </c>
      <c r="O14" s="44">
        <f t="shared" si="2"/>
        <v>30.216374269005847</v>
      </c>
      <c r="P14" s="9"/>
    </row>
    <row r="15" spans="1:133">
      <c r="A15" s="12"/>
      <c r="B15" s="23">
        <v>335.15</v>
      </c>
      <c r="C15" s="19" t="s">
        <v>60</v>
      </c>
      <c r="D15" s="43">
        <v>42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42</v>
      </c>
      <c r="O15" s="44">
        <f t="shared" si="2"/>
        <v>0.24561403508771928</v>
      </c>
      <c r="P15" s="9"/>
    </row>
    <row r="16" spans="1:133">
      <c r="A16" s="12"/>
      <c r="B16" s="23">
        <v>335.18</v>
      </c>
      <c r="C16" s="19" t="s">
        <v>61</v>
      </c>
      <c r="D16" s="43">
        <v>4764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4764</v>
      </c>
      <c r="O16" s="44">
        <f t="shared" si="2"/>
        <v>27.859649122807017</v>
      </c>
      <c r="P16" s="9"/>
    </row>
    <row r="17" spans="1:119" ht="15.75">
      <c r="A17" s="27" t="s">
        <v>28</v>
      </c>
      <c r="B17" s="28"/>
      <c r="C17" s="29"/>
      <c r="D17" s="30">
        <f t="shared" ref="D17:M17" si="5">SUM(D18:D18)</f>
        <v>0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222679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222679</v>
      </c>
      <c r="O17" s="42">
        <f t="shared" si="2"/>
        <v>1302.2163742690059</v>
      </c>
      <c r="P17" s="10"/>
    </row>
    <row r="18" spans="1:119">
      <c r="A18" s="12"/>
      <c r="B18" s="23">
        <v>343.3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222679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222679</v>
      </c>
      <c r="O18" s="44">
        <f t="shared" si="2"/>
        <v>1302.2163742690059</v>
      </c>
      <c r="P18" s="9"/>
    </row>
    <row r="19" spans="1:119" ht="15.75">
      <c r="A19" s="27" t="s">
        <v>3</v>
      </c>
      <c r="B19" s="28"/>
      <c r="C19" s="29"/>
      <c r="D19" s="30">
        <f t="shared" ref="D19:M19" si="6">SUM(D20:D21)</f>
        <v>90050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48652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1"/>
        <v>138702</v>
      </c>
      <c r="O19" s="42">
        <f t="shared" si="2"/>
        <v>811.12280701754389</v>
      </c>
      <c r="P19" s="10"/>
    </row>
    <row r="20" spans="1:119">
      <c r="A20" s="12"/>
      <c r="B20" s="23">
        <v>361.1</v>
      </c>
      <c r="C20" s="19" t="s">
        <v>33</v>
      </c>
      <c r="D20" s="43">
        <v>9772</v>
      </c>
      <c r="E20" s="43">
        <v>0</v>
      </c>
      <c r="F20" s="43">
        <v>0</v>
      </c>
      <c r="G20" s="43">
        <v>0</v>
      </c>
      <c r="H20" s="43">
        <v>0</v>
      </c>
      <c r="I20" s="43">
        <v>2279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12051</v>
      </c>
      <c r="O20" s="44">
        <f t="shared" si="2"/>
        <v>70.473684210526315</v>
      </c>
      <c r="P20" s="9"/>
    </row>
    <row r="21" spans="1:119" ht="15.75" thickBot="1">
      <c r="A21" s="12"/>
      <c r="B21" s="23">
        <v>369.9</v>
      </c>
      <c r="C21" s="19" t="s">
        <v>35</v>
      </c>
      <c r="D21" s="43">
        <v>80278</v>
      </c>
      <c r="E21" s="43">
        <v>0</v>
      </c>
      <c r="F21" s="43">
        <v>0</v>
      </c>
      <c r="G21" s="43">
        <v>0</v>
      </c>
      <c r="H21" s="43">
        <v>0</v>
      </c>
      <c r="I21" s="43">
        <v>46373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126651</v>
      </c>
      <c r="O21" s="44">
        <f t="shared" si="2"/>
        <v>740.64912280701753</v>
      </c>
      <c r="P21" s="9"/>
    </row>
    <row r="22" spans="1:119" ht="16.5" thickBot="1">
      <c r="A22" s="13" t="s">
        <v>31</v>
      </c>
      <c r="B22" s="21"/>
      <c r="C22" s="20"/>
      <c r="D22" s="14">
        <f>SUM(D5,D11,D13,D17,D19)</f>
        <v>273064</v>
      </c>
      <c r="E22" s="14">
        <f t="shared" ref="E22:M22" si="7">SUM(E5,E11,E13,E17,E19)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271331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544395</v>
      </c>
      <c r="O22" s="36">
        <f t="shared" si="2"/>
        <v>3183.5964912280701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112" t="s">
        <v>90</v>
      </c>
      <c r="M24" s="112"/>
      <c r="N24" s="112"/>
      <c r="O24" s="40">
        <v>171</v>
      </c>
    </row>
    <row r="25" spans="1:119">
      <c r="A25" s="113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1"/>
    </row>
    <row r="26" spans="1:119" ht="15.75" customHeight="1" thickBot="1">
      <c r="A26" s="114" t="s">
        <v>48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4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86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38</v>
      </c>
      <c r="F4" s="32" t="s">
        <v>39</v>
      </c>
      <c r="G4" s="32" t="s">
        <v>40</v>
      </c>
      <c r="H4" s="32" t="s">
        <v>5</v>
      </c>
      <c r="I4" s="32" t="s">
        <v>6</v>
      </c>
      <c r="J4" s="33" t="s">
        <v>41</v>
      </c>
      <c r="K4" s="33" t="s">
        <v>7</v>
      </c>
      <c r="L4" s="33" t="s">
        <v>8</v>
      </c>
      <c r="M4" s="33" t="s">
        <v>9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166818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5" si="1">SUM(D5:M5)</f>
        <v>166818</v>
      </c>
      <c r="O5" s="31">
        <f t="shared" ref="O5:O25" si="2">(N5/O$27)</f>
        <v>975.54385964912285</v>
      </c>
      <c r="P5" s="6"/>
    </row>
    <row r="6" spans="1:133">
      <c r="A6" s="12"/>
      <c r="B6" s="23">
        <v>311</v>
      </c>
      <c r="C6" s="19" t="s">
        <v>2</v>
      </c>
      <c r="D6" s="43">
        <v>102773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102773</v>
      </c>
      <c r="O6" s="44">
        <f t="shared" si="2"/>
        <v>601.01169590643269</v>
      </c>
      <c r="P6" s="9"/>
    </row>
    <row r="7" spans="1:133">
      <c r="A7" s="12"/>
      <c r="B7" s="23">
        <v>312.41000000000003</v>
      </c>
      <c r="C7" s="19" t="s">
        <v>75</v>
      </c>
      <c r="D7" s="43">
        <v>33913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33913</v>
      </c>
      <c r="O7" s="44">
        <f t="shared" si="2"/>
        <v>198.32163742690059</v>
      </c>
      <c r="P7" s="9"/>
    </row>
    <row r="8" spans="1:133">
      <c r="A8" s="12"/>
      <c r="B8" s="23">
        <v>312.60000000000002</v>
      </c>
      <c r="C8" s="19" t="s">
        <v>11</v>
      </c>
      <c r="D8" s="43">
        <v>11898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11898</v>
      </c>
      <c r="O8" s="44">
        <f t="shared" si="2"/>
        <v>69.578947368421055</v>
      </c>
      <c r="P8" s="9"/>
    </row>
    <row r="9" spans="1:133">
      <c r="A9" s="12"/>
      <c r="B9" s="23">
        <v>314.10000000000002</v>
      </c>
      <c r="C9" s="19" t="s">
        <v>12</v>
      </c>
      <c r="D9" s="43">
        <v>11888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11888</v>
      </c>
      <c r="O9" s="44">
        <f t="shared" si="2"/>
        <v>69.520467836257311</v>
      </c>
      <c r="P9" s="9"/>
    </row>
    <row r="10" spans="1:133">
      <c r="A10" s="12"/>
      <c r="B10" s="23">
        <v>315</v>
      </c>
      <c r="C10" s="19" t="s">
        <v>57</v>
      </c>
      <c r="D10" s="43">
        <v>6346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6346</v>
      </c>
      <c r="O10" s="44">
        <f t="shared" si="2"/>
        <v>37.111111111111114</v>
      </c>
      <c r="P10" s="9"/>
    </row>
    <row r="11" spans="1:133" ht="15.75">
      <c r="A11" s="27" t="s">
        <v>16</v>
      </c>
      <c r="B11" s="28"/>
      <c r="C11" s="29"/>
      <c r="D11" s="30">
        <f t="shared" ref="D11:M11" si="3">SUM(D12:D13)</f>
        <v>3536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3536</v>
      </c>
      <c r="O11" s="42">
        <f t="shared" si="2"/>
        <v>20.678362573099417</v>
      </c>
      <c r="P11" s="10"/>
    </row>
    <row r="12" spans="1:133">
      <c r="A12" s="12"/>
      <c r="B12" s="23">
        <v>322</v>
      </c>
      <c r="C12" s="19" t="s">
        <v>0</v>
      </c>
      <c r="D12" s="43">
        <v>750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750</v>
      </c>
      <c r="O12" s="44">
        <f t="shared" si="2"/>
        <v>4.3859649122807021</v>
      </c>
      <c r="P12" s="9"/>
    </row>
    <row r="13" spans="1:133">
      <c r="A13" s="12"/>
      <c r="B13" s="23">
        <v>329</v>
      </c>
      <c r="C13" s="19" t="s">
        <v>17</v>
      </c>
      <c r="D13" s="43">
        <v>2786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2786</v>
      </c>
      <c r="O13" s="44">
        <f t="shared" si="2"/>
        <v>16.292397660818715</v>
      </c>
      <c r="P13" s="9"/>
    </row>
    <row r="14" spans="1:133" ht="15.75">
      <c r="A14" s="27" t="s">
        <v>18</v>
      </c>
      <c r="B14" s="28"/>
      <c r="C14" s="29"/>
      <c r="D14" s="30">
        <f t="shared" ref="D14:M14" si="4">SUM(D15:D18)</f>
        <v>10226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10226</v>
      </c>
      <c r="O14" s="42">
        <f t="shared" si="2"/>
        <v>59.801169590643276</v>
      </c>
      <c r="P14" s="10"/>
    </row>
    <row r="15" spans="1:133">
      <c r="A15" s="12"/>
      <c r="B15" s="23">
        <v>335.12</v>
      </c>
      <c r="C15" s="19" t="s">
        <v>58</v>
      </c>
      <c r="D15" s="43">
        <v>5118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5118</v>
      </c>
      <c r="O15" s="44">
        <f t="shared" si="2"/>
        <v>29.92982456140351</v>
      </c>
      <c r="P15" s="9"/>
    </row>
    <row r="16" spans="1:133">
      <c r="A16" s="12"/>
      <c r="B16" s="23">
        <v>335.14</v>
      </c>
      <c r="C16" s="19" t="s">
        <v>59</v>
      </c>
      <c r="D16" s="43">
        <v>12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</v>
      </c>
      <c r="O16" s="44">
        <f t="shared" si="2"/>
        <v>7.0175438596491224E-2</v>
      </c>
      <c r="P16" s="9"/>
    </row>
    <row r="17" spans="1:119">
      <c r="A17" s="12"/>
      <c r="B17" s="23">
        <v>335.15</v>
      </c>
      <c r="C17" s="19" t="s">
        <v>60</v>
      </c>
      <c r="D17" s="43">
        <v>42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42</v>
      </c>
      <c r="O17" s="44">
        <f t="shared" si="2"/>
        <v>0.24561403508771928</v>
      </c>
      <c r="P17" s="9"/>
    </row>
    <row r="18" spans="1:119">
      <c r="A18" s="12"/>
      <c r="B18" s="23">
        <v>335.18</v>
      </c>
      <c r="C18" s="19" t="s">
        <v>61</v>
      </c>
      <c r="D18" s="43">
        <v>5054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5054</v>
      </c>
      <c r="O18" s="44">
        <f t="shared" si="2"/>
        <v>29.555555555555557</v>
      </c>
      <c r="P18" s="9"/>
    </row>
    <row r="19" spans="1:119" ht="15.75">
      <c r="A19" s="27" t="s">
        <v>28</v>
      </c>
      <c r="B19" s="28"/>
      <c r="C19" s="29"/>
      <c r="D19" s="30">
        <f t="shared" ref="D19:M19" si="5">SUM(D20:D21)</f>
        <v>8500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230159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238659</v>
      </c>
      <c r="O19" s="42">
        <f t="shared" si="2"/>
        <v>1395.6666666666667</v>
      </c>
      <c r="P19" s="10"/>
    </row>
    <row r="20" spans="1:119">
      <c r="A20" s="12"/>
      <c r="B20" s="23">
        <v>342.1</v>
      </c>
      <c r="C20" s="19" t="s">
        <v>87</v>
      </c>
      <c r="D20" s="43">
        <v>8500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8500</v>
      </c>
      <c r="O20" s="44">
        <f t="shared" si="2"/>
        <v>49.707602339181285</v>
      </c>
      <c r="P20" s="9"/>
    </row>
    <row r="21" spans="1:119">
      <c r="A21" s="12"/>
      <c r="B21" s="23">
        <v>343.3</v>
      </c>
      <c r="C21" s="19" t="s">
        <v>30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230159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230159</v>
      </c>
      <c r="O21" s="44">
        <f t="shared" si="2"/>
        <v>1345.9590643274853</v>
      </c>
      <c r="P21" s="9"/>
    </row>
    <row r="22" spans="1:119" ht="15.75">
      <c r="A22" s="27" t="s">
        <v>3</v>
      </c>
      <c r="B22" s="28"/>
      <c r="C22" s="29"/>
      <c r="D22" s="30">
        <f t="shared" ref="D22:M22" si="6">SUM(D23:D24)</f>
        <v>8553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6827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15380</v>
      </c>
      <c r="O22" s="42">
        <f t="shared" si="2"/>
        <v>89.941520467836256</v>
      </c>
      <c r="P22" s="10"/>
    </row>
    <row r="23" spans="1:119">
      <c r="A23" s="12"/>
      <c r="B23" s="23">
        <v>361.1</v>
      </c>
      <c r="C23" s="19" t="s">
        <v>33</v>
      </c>
      <c r="D23" s="43">
        <v>5093</v>
      </c>
      <c r="E23" s="43">
        <v>0</v>
      </c>
      <c r="F23" s="43">
        <v>0</v>
      </c>
      <c r="G23" s="43">
        <v>0</v>
      </c>
      <c r="H23" s="43">
        <v>0</v>
      </c>
      <c r="I23" s="43">
        <v>1254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6347</v>
      </c>
      <c r="O23" s="44">
        <f t="shared" si="2"/>
        <v>37.116959064327489</v>
      </c>
      <c r="P23" s="9"/>
    </row>
    <row r="24" spans="1:119" ht="15.75" thickBot="1">
      <c r="A24" s="12"/>
      <c r="B24" s="23">
        <v>369.9</v>
      </c>
      <c r="C24" s="19" t="s">
        <v>35</v>
      </c>
      <c r="D24" s="43">
        <v>3460</v>
      </c>
      <c r="E24" s="43">
        <v>0</v>
      </c>
      <c r="F24" s="43">
        <v>0</v>
      </c>
      <c r="G24" s="43">
        <v>0</v>
      </c>
      <c r="H24" s="43">
        <v>0</v>
      </c>
      <c r="I24" s="43">
        <v>5573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9033</v>
      </c>
      <c r="O24" s="44">
        <f t="shared" si="2"/>
        <v>52.824561403508774</v>
      </c>
      <c r="P24" s="9"/>
    </row>
    <row r="25" spans="1:119" ht="16.5" thickBot="1">
      <c r="A25" s="13" t="s">
        <v>31</v>
      </c>
      <c r="B25" s="21"/>
      <c r="C25" s="20"/>
      <c r="D25" s="14">
        <f>SUM(D5,D11,D14,D19,D22)</f>
        <v>197633</v>
      </c>
      <c r="E25" s="14">
        <f t="shared" ref="E25:M25" si="7">SUM(E5,E11,E14,E19,E22)</f>
        <v>0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236986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434619</v>
      </c>
      <c r="O25" s="36">
        <f t="shared" si="2"/>
        <v>2541.6315789473683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7"/>
      <c r="B27" s="38"/>
      <c r="C27" s="38"/>
      <c r="D27" s="39"/>
      <c r="E27" s="39"/>
      <c r="F27" s="39"/>
      <c r="G27" s="39"/>
      <c r="H27" s="39"/>
      <c r="I27" s="39"/>
      <c r="J27" s="39"/>
      <c r="K27" s="39"/>
      <c r="L27" s="112" t="s">
        <v>88</v>
      </c>
      <c r="M27" s="112"/>
      <c r="N27" s="112"/>
      <c r="O27" s="40">
        <v>171</v>
      </c>
    </row>
    <row r="28" spans="1:119">
      <c r="A28" s="113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1"/>
    </row>
    <row r="29" spans="1:119" ht="15.75" customHeight="1" thickBot="1">
      <c r="A29" s="114" t="s">
        <v>48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81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38</v>
      </c>
      <c r="F4" s="32" t="s">
        <v>39</v>
      </c>
      <c r="G4" s="32" t="s">
        <v>40</v>
      </c>
      <c r="H4" s="32" t="s">
        <v>5</v>
      </c>
      <c r="I4" s="32" t="s">
        <v>6</v>
      </c>
      <c r="J4" s="33" t="s">
        <v>41</v>
      </c>
      <c r="K4" s="33" t="s">
        <v>7</v>
      </c>
      <c r="L4" s="33" t="s">
        <v>8</v>
      </c>
      <c r="M4" s="33" t="s">
        <v>9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162837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7" si="1">SUM(D5:M5)</f>
        <v>162837</v>
      </c>
      <c r="O5" s="31">
        <f t="shared" ref="O5:O27" si="2">(N5/O$29)</f>
        <v>941.25433526011557</v>
      </c>
      <c r="P5" s="6"/>
    </row>
    <row r="6" spans="1:133">
      <c r="A6" s="12"/>
      <c r="B6" s="23">
        <v>311</v>
      </c>
      <c r="C6" s="19" t="s">
        <v>2</v>
      </c>
      <c r="D6" s="43">
        <v>101223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101223</v>
      </c>
      <c r="O6" s="44">
        <f t="shared" si="2"/>
        <v>585.10404624277453</v>
      </c>
      <c r="P6" s="9"/>
    </row>
    <row r="7" spans="1:133">
      <c r="A7" s="12"/>
      <c r="B7" s="23">
        <v>312.41000000000003</v>
      </c>
      <c r="C7" s="19" t="s">
        <v>75</v>
      </c>
      <c r="D7" s="43">
        <v>33484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33484</v>
      </c>
      <c r="O7" s="44">
        <f t="shared" si="2"/>
        <v>193.54913294797689</v>
      </c>
      <c r="P7" s="9"/>
    </row>
    <row r="8" spans="1:133">
      <c r="A8" s="12"/>
      <c r="B8" s="23">
        <v>312.60000000000002</v>
      </c>
      <c r="C8" s="19" t="s">
        <v>11</v>
      </c>
      <c r="D8" s="43">
        <v>10017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10017</v>
      </c>
      <c r="O8" s="44">
        <f t="shared" si="2"/>
        <v>57.901734104046241</v>
      </c>
      <c r="P8" s="9"/>
    </row>
    <row r="9" spans="1:133">
      <c r="A9" s="12"/>
      <c r="B9" s="23">
        <v>314.10000000000002</v>
      </c>
      <c r="C9" s="19" t="s">
        <v>12</v>
      </c>
      <c r="D9" s="43">
        <v>11537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11537</v>
      </c>
      <c r="O9" s="44">
        <f t="shared" si="2"/>
        <v>66.687861271676297</v>
      </c>
      <c r="P9" s="9"/>
    </row>
    <row r="10" spans="1:133">
      <c r="A10" s="12"/>
      <c r="B10" s="23">
        <v>315</v>
      </c>
      <c r="C10" s="19" t="s">
        <v>57</v>
      </c>
      <c r="D10" s="43">
        <v>6576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6576</v>
      </c>
      <c r="O10" s="44">
        <f t="shared" si="2"/>
        <v>38.01156069364162</v>
      </c>
      <c r="P10" s="9"/>
    </row>
    <row r="11" spans="1:133" ht="15.75">
      <c r="A11" s="27" t="s">
        <v>16</v>
      </c>
      <c r="B11" s="28"/>
      <c r="C11" s="29"/>
      <c r="D11" s="30">
        <f t="shared" ref="D11:M11" si="3">SUM(D12:D13)</f>
        <v>3659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3659</v>
      </c>
      <c r="O11" s="42">
        <f t="shared" si="2"/>
        <v>21.150289017341041</v>
      </c>
      <c r="P11" s="10"/>
    </row>
    <row r="12" spans="1:133">
      <c r="A12" s="12"/>
      <c r="B12" s="23">
        <v>322</v>
      </c>
      <c r="C12" s="19" t="s">
        <v>0</v>
      </c>
      <c r="D12" s="43">
        <v>250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250</v>
      </c>
      <c r="O12" s="44">
        <f t="shared" si="2"/>
        <v>1.4450867052023122</v>
      </c>
      <c r="P12" s="9"/>
    </row>
    <row r="13" spans="1:133">
      <c r="A13" s="12"/>
      <c r="B13" s="23">
        <v>329</v>
      </c>
      <c r="C13" s="19" t="s">
        <v>17</v>
      </c>
      <c r="D13" s="43">
        <v>3409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3409</v>
      </c>
      <c r="O13" s="44">
        <f t="shared" si="2"/>
        <v>19.705202312138727</v>
      </c>
      <c r="P13" s="9"/>
    </row>
    <row r="14" spans="1:133" ht="15.75">
      <c r="A14" s="27" t="s">
        <v>18</v>
      </c>
      <c r="B14" s="28"/>
      <c r="C14" s="29"/>
      <c r="D14" s="30">
        <f t="shared" ref="D14:M14" si="4">SUM(D15:D19)</f>
        <v>9315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11737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21052</v>
      </c>
      <c r="O14" s="42">
        <f t="shared" si="2"/>
        <v>121.6878612716763</v>
      </c>
      <c r="P14" s="10"/>
    </row>
    <row r="15" spans="1:133">
      <c r="A15" s="12"/>
      <c r="B15" s="23">
        <v>331.9</v>
      </c>
      <c r="C15" s="19" t="s">
        <v>82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10060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10060</v>
      </c>
      <c r="O15" s="44">
        <f t="shared" si="2"/>
        <v>58.150289017341038</v>
      </c>
      <c r="P15" s="9"/>
    </row>
    <row r="16" spans="1:133">
      <c r="A16" s="12"/>
      <c r="B16" s="23">
        <v>334.9</v>
      </c>
      <c r="C16" s="19" t="s">
        <v>83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1677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1677</v>
      </c>
      <c r="O16" s="44">
        <f t="shared" si="2"/>
        <v>9.693641618497109</v>
      </c>
      <c r="P16" s="9"/>
    </row>
    <row r="17" spans="1:119">
      <c r="A17" s="12"/>
      <c r="B17" s="23">
        <v>335.12</v>
      </c>
      <c r="C17" s="19" t="s">
        <v>58</v>
      </c>
      <c r="D17" s="43">
        <v>5082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5082</v>
      </c>
      <c r="O17" s="44">
        <f t="shared" si="2"/>
        <v>29.375722543352602</v>
      </c>
      <c r="P17" s="9"/>
    </row>
    <row r="18" spans="1:119">
      <c r="A18" s="12"/>
      <c r="B18" s="23">
        <v>335.14</v>
      </c>
      <c r="C18" s="19" t="s">
        <v>59</v>
      </c>
      <c r="D18" s="43">
        <v>12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</v>
      </c>
      <c r="O18" s="44">
        <f t="shared" si="2"/>
        <v>6.9364161849710976E-2</v>
      </c>
      <c r="P18" s="9"/>
    </row>
    <row r="19" spans="1:119">
      <c r="A19" s="12"/>
      <c r="B19" s="23">
        <v>335.18</v>
      </c>
      <c r="C19" s="19" t="s">
        <v>61</v>
      </c>
      <c r="D19" s="43">
        <v>4221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4221</v>
      </c>
      <c r="O19" s="44">
        <f t="shared" si="2"/>
        <v>24.398843930635838</v>
      </c>
      <c r="P19" s="9"/>
    </row>
    <row r="20" spans="1:119" ht="15.75">
      <c r="A20" s="27" t="s">
        <v>28</v>
      </c>
      <c r="B20" s="28"/>
      <c r="C20" s="29"/>
      <c r="D20" s="30">
        <f t="shared" ref="D20:M20" si="5">SUM(D21:D21)</f>
        <v>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231212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231212</v>
      </c>
      <c r="O20" s="42">
        <f t="shared" si="2"/>
        <v>1336.4855491329479</v>
      </c>
      <c r="P20" s="10"/>
    </row>
    <row r="21" spans="1:119">
      <c r="A21" s="12"/>
      <c r="B21" s="23">
        <v>343.3</v>
      </c>
      <c r="C21" s="19" t="s">
        <v>30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231212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231212</v>
      </c>
      <c r="O21" s="44">
        <f t="shared" si="2"/>
        <v>1336.4855491329479</v>
      </c>
      <c r="P21" s="9"/>
    </row>
    <row r="22" spans="1:119" ht="15.75">
      <c r="A22" s="27" t="s">
        <v>3</v>
      </c>
      <c r="B22" s="28"/>
      <c r="C22" s="29"/>
      <c r="D22" s="30">
        <f t="shared" ref="D22:M22" si="6">SUM(D23:D24)</f>
        <v>217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2536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2753</v>
      </c>
      <c r="O22" s="42">
        <f t="shared" si="2"/>
        <v>15.913294797687861</v>
      </c>
      <c r="P22" s="10"/>
    </row>
    <row r="23" spans="1:119">
      <c r="A23" s="12"/>
      <c r="B23" s="23">
        <v>361.1</v>
      </c>
      <c r="C23" s="19" t="s">
        <v>33</v>
      </c>
      <c r="D23" s="43">
        <v>217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217</v>
      </c>
      <c r="O23" s="44">
        <f t="shared" si="2"/>
        <v>1.254335260115607</v>
      </c>
      <c r="P23" s="9"/>
    </row>
    <row r="24" spans="1:119">
      <c r="A24" s="12"/>
      <c r="B24" s="23">
        <v>369.9</v>
      </c>
      <c r="C24" s="19" t="s">
        <v>35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2536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2536</v>
      </c>
      <c r="O24" s="44">
        <f t="shared" si="2"/>
        <v>14.658959537572255</v>
      </c>
      <c r="P24" s="9"/>
    </row>
    <row r="25" spans="1:119" ht="15.75">
      <c r="A25" s="27" t="s">
        <v>29</v>
      </c>
      <c r="B25" s="28"/>
      <c r="C25" s="29"/>
      <c r="D25" s="30">
        <f t="shared" ref="D25:M25" si="7">SUM(D26:D26)</f>
        <v>0</v>
      </c>
      <c r="E25" s="30">
        <f t="shared" si="7"/>
        <v>0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162500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1"/>
        <v>162500</v>
      </c>
      <c r="O25" s="42">
        <f t="shared" si="2"/>
        <v>939.30635838150295</v>
      </c>
      <c r="P25" s="9"/>
    </row>
    <row r="26" spans="1:119" ht="15.75" thickBot="1">
      <c r="A26" s="12"/>
      <c r="B26" s="23">
        <v>389.4</v>
      </c>
      <c r="C26" s="19" t="s">
        <v>84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162500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162500</v>
      </c>
      <c r="O26" s="44">
        <f t="shared" si="2"/>
        <v>939.30635838150295</v>
      </c>
      <c r="P26" s="9"/>
    </row>
    <row r="27" spans="1:119" ht="16.5" thickBot="1">
      <c r="A27" s="13" t="s">
        <v>31</v>
      </c>
      <c r="B27" s="21"/>
      <c r="C27" s="20"/>
      <c r="D27" s="14">
        <f>SUM(D5,D11,D14,D20,D22,D25)</f>
        <v>176028</v>
      </c>
      <c r="E27" s="14">
        <f t="shared" ref="E27:M27" si="8">SUM(E5,E11,E14,E20,E22,E25)</f>
        <v>0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407985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584013</v>
      </c>
      <c r="O27" s="36">
        <f t="shared" si="2"/>
        <v>3375.7976878612717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7"/>
      <c r="B29" s="38"/>
      <c r="C29" s="38"/>
      <c r="D29" s="39"/>
      <c r="E29" s="39"/>
      <c r="F29" s="39"/>
      <c r="G29" s="39"/>
      <c r="H29" s="39"/>
      <c r="I29" s="39"/>
      <c r="J29" s="39"/>
      <c r="K29" s="39"/>
      <c r="L29" s="112" t="s">
        <v>85</v>
      </c>
      <c r="M29" s="112"/>
      <c r="N29" s="112"/>
      <c r="O29" s="40">
        <v>173</v>
      </c>
    </row>
    <row r="30" spans="1:119">
      <c r="A30" s="113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1"/>
    </row>
    <row r="31" spans="1:119" ht="15.75" customHeight="1" thickBot="1">
      <c r="A31" s="114" t="s">
        <v>48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38</v>
      </c>
      <c r="F4" s="32" t="s">
        <v>39</v>
      </c>
      <c r="G4" s="32" t="s">
        <v>40</v>
      </c>
      <c r="H4" s="32" t="s">
        <v>5</v>
      </c>
      <c r="I4" s="32" t="s">
        <v>6</v>
      </c>
      <c r="J4" s="33" t="s">
        <v>41</v>
      </c>
      <c r="K4" s="33" t="s">
        <v>7</v>
      </c>
      <c r="L4" s="33" t="s">
        <v>8</v>
      </c>
      <c r="M4" s="33" t="s">
        <v>9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165548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7" si="1">SUM(D5:M5)</f>
        <v>165548</v>
      </c>
      <c r="O5" s="31">
        <f t="shared" ref="O5:O27" si="2">(N5/O$29)</f>
        <v>956.92485549132948</v>
      </c>
      <c r="P5" s="6"/>
    </row>
    <row r="6" spans="1:133">
      <c r="A6" s="12"/>
      <c r="B6" s="23">
        <v>311</v>
      </c>
      <c r="C6" s="19" t="s">
        <v>2</v>
      </c>
      <c r="D6" s="43">
        <v>99004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99004</v>
      </c>
      <c r="O6" s="44">
        <f t="shared" si="2"/>
        <v>572.27745664739882</v>
      </c>
      <c r="P6" s="9"/>
    </row>
    <row r="7" spans="1:133">
      <c r="A7" s="12"/>
      <c r="B7" s="23">
        <v>312.41000000000003</v>
      </c>
      <c r="C7" s="19" t="s">
        <v>75</v>
      </c>
      <c r="D7" s="43">
        <v>35316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35316</v>
      </c>
      <c r="O7" s="44">
        <f t="shared" si="2"/>
        <v>204.13872832369941</v>
      </c>
      <c r="P7" s="9"/>
    </row>
    <row r="8" spans="1:133">
      <c r="A8" s="12"/>
      <c r="B8" s="23">
        <v>312.60000000000002</v>
      </c>
      <c r="C8" s="19" t="s">
        <v>11</v>
      </c>
      <c r="D8" s="43">
        <v>9299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9299</v>
      </c>
      <c r="O8" s="44">
        <f t="shared" si="2"/>
        <v>53.751445086705203</v>
      </c>
      <c r="P8" s="9"/>
    </row>
    <row r="9" spans="1:133">
      <c r="A9" s="12"/>
      <c r="B9" s="23">
        <v>314.10000000000002</v>
      </c>
      <c r="C9" s="19" t="s">
        <v>12</v>
      </c>
      <c r="D9" s="43">
        <v>12275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12275</v>
      </c>
      <c r="O9" s="44">
        <f t="shared" si="2"/>
        <v>70.95375722543352</v>
      </c>
      <c r="P9" s="9"/>
    </row>
    <row r="10" spans="1:133">
      <c r="A10" s="12"/>
      <c r="B10" s="23">
        <v>315</v>
      </c>
      <c r="C10" s="19" t="s">
        <v>57</v>
      </c>
      <c r="D10" s="43">
        <v>9654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9654</v>
      </c>
      <c r="O10" s="44">
        <f t="shared" si="2"/>
        <v>55.803468208092482</v>
      </c>
      <c r="P10" s="9"/>
    </row>
    <row r="11" spans="1:133" ht="15.75">
      <c r="A11" s="27" t="s">
        <v>16</v>
      </c>
      <c r="B11" s="28"/>
      <c r="C11" s="29"/>
      <c r="D11" s="30">
        <f t="shared" ref="D11:M11" si="3">SUM(D12:D13)</f>
        <v>1723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1723</v>
      </c>
      <c r="O11" s="42">
        <f t="shared" si="2"/>
        <v>9.9595375722543356</v>
      </c>
      <c r="P11" s="10"/>
    </row>
    <row r="12" spans="1:133">
      <c r="A12" s="12"/>
      <c r="B12" s="23">
        <v>322</v>
      </c>
      <c r="C12" s="19" t="s">
        <v>0</v>
      </c>
      <c r="D12" s="43">
        <v>125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125</v>
      </c>
      <c r="O12" s="44">
        <f t="shared" si="2"/>
        <v>0.7225433526011561</v>
      </c>
      <c r="P12" s="9"/>
    </row>
    <row r="13" spans="1:133">
      <c r="A13" s="12"/>
      <c r="B13" s="23">
        <v>329</v>
      </c>
      <c r="C13" s="19" t="s">
        <v>17</v>
      </c>
      <c r="D13" s="43">
        <v>1598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1598</v>
      </c>
      <c r="O13" s="44">
        <f t="shared" si="2"/>
        <v>9.2369942196531785</v>
      </c>
      <c r="P13" s="9"/>
    </row>
    <row r="14" spans="1:133" ht="15.75">
      <c r="A14" s="27" t="s">
        <v>18</v>
      </c>
      <c r="B14" s="28"/>
      <c r="C14" s="29"/>
      <c r="D14" s="30">
        <f t="shared" ref="D14:M14" si="4">SUM(D15:D19)</f>
        <v>18989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18989</v>
      </c>
      <c r="O14" s="42">
        <f t="shared" si="2"/>
        <v>109.76300578034682</v>
      </c>
      <c r="P14" s="10"/>
    </row>
    <row r="15" spans="1:133">
      <c r="A15" s="12"/>
      <c r="B15" s="23">
        <v>334.2</v>
      </c>
      <c r="C15" s="19" t="s">
        <v>79</v>
      </c>
      <c r="D15" s="43">
        <v>9740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9740</v>
      </c>
      <c r="O15" s="44">
        <f t="shared" si="2"/>
        <v>56.300578034682083</v>
      </c>
      <c r="P15" s="9"/>
    </row>
    <row r="16" spans="1:133">
      <c r="A16" s="12"/>
      <c r="B16" s="23">
        <v>335.12</v>
      </c>
      <c r="C16" s="19" t="s">
        <v>58</v>
      </c>
      <c r="D16" s="43">
        <v>5080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5080</v>
      </c>
      <c r="O16" s="44">
        <f t="shared" si="2"/>
        <v>29.364161849710982</v>
      </c>
      <c r="P16" s="9"/>
    </row>
    <row r="17" spans="1:119">
      <c r="A17" s="12"/>
      <c r="B17" s="23">
        <v>335.14</v>
      </c>
      <c r="C17" s="19" t="s">
        <v>59</v>
      </c>
      <c r="D17" s="43">
        <v>102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102</v>
      </c>
      <c r="O17" s="44">
        <f t="shared" si="2"/>
        <v>0.58959537572254339</v>
      </c>
      <c r="P17" s="9"/>
    </row>
    <row r="18" spans="1:119">
      <c r="A18" s="12"/>
      <c r="B18" s="23">
        <v>335.15</v>
      </c>
      <c r="C18" s="19" t="s">
        <v>60</v>
      </c>
      <c r="D18" s="43">
        <v>147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147</v>
      </c>
      <c r="O18" s="44">
        <f t="shared" si="2"/>
        <v>0.8497109826589595</v>
      </c>
      <c r="P18" s="9"/>
    </row>
    <row r="19" spans="1:119">
      <c r="A19" s="12"/>
      <c r="B19" s="23">
        <v>335.18</v>
      </c>
      <c r="C19" s="19" t="s">
        <v>61</v>
      </c>
      <c r="D19" s="43">
        <v>3920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3920</v>
      </c>
      <c r="O19" s="44">
        <f t="shared" si="2"/>
        <v>22.658959537572255</v>
      </c>
      <c r="P19" s="9"/>
    </row>
    <row r="20" spans="1:119" ht="15.75">
      <c r="A20" s="27" t="s">
        <v>28</v>
      </c>
      <c r="B20" s="28"/>
      <c r="C20" s="29"/>
      <c r="D20" s="30">
        <f t="shared" ref="D20:M20" si="5">SUM(D21:D21)</f>
        <v>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249302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249302</v>
      </c>
      <c r="O20" s="42">
        <f t="shared" si="2"/>
        <v>1441.0520231213873</v>
      </c>
      <c r="P20" s="10"/>
    </row>
    <row r="21" spans="1:119">
      <c r="A21" s="12"/>
      <c r="B21" s="23">
        <v>343.3</v>
      </c>
      <c r="C21" s="19" t="s">
        <v>30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249302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249302</v>
      </c>
      <c r="O21" s="44">
        <f t="shared" si="2"/>
        <v>1441.0520231213873</v>
      </c>
      <c r="P21" s="9"/>
    </row>
    <row r="22" spans="1:119" ht="15.75">
      <c r="A22" s="27" t="s">
        <v>3</v>
      </c>
      <c r="B22" s="28"/>
      <c r="C22" s="29"/>
      <c r="D22" s="30">
        <f t="shared" ref="D22:M22" si="6">SUM(D23:D24)</f>
        <v>14384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6187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20571</v>
      </c>
      <c r="O22" s="42">
        <f t="shared" si="2"/>
        <v>118.90751445086705</v>
      </c>
      <c r="P22" s="10"/>
    </row>
    <row r="23" spans="1:119">
      <c r="A23" s="12"/>
      <c r="B23" s="23">
        <v>361.1</v>
      </c>
      <c r="C23" s="19" t="s">
        <v>33</v>
      </c>
      <c r="D23" s="43">
        <v>497</v>
      </c>
      <c r="E23" s="43">
        <v>0</v>
      </c>
      <c r="F23" s="43">
        <v>0</v>
      </c>
      <c r="G23" s="43">
        <v>0</v>
      </c>
      <c r="H23" s="43">
        <v>0</v>
      </c>
      <c r="I23" s="43">
        <v>184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681</v>
      </c>
      <c r="O23" s="44">
        <f t="shared" si="2"/>
        <v>3.9364161849710984</v>
      </c>
      <c r="P23" s="9"/>
    </row>
    <row r="24" spans="1:119">
      <c r="A24" s="12"/>
      <c r="B24" s="23">
        <v>369.9</v>
      </c>
      <c r="C24" s="19" t="s">
        <v>35</v>
      </c>
      <c r="D24" s="43">
        <v>13887</v>
      </c>
      <c r="E24" s="43">
        <v>0</v>
      </c>
      <c r="F24" s="43">
        <v>0</v>
      </c>
      <c r="G24" s="43">
        <v>0</v>
      </c>
      <c r="H24" s="43">
        <v>0</v>
      </c>
      <c r="I24" s="43">
        <v>6003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19890</v>
      </c>
      <c r="O24" s="44">
        <f t="shared" si="2"/>
        <v>114.97109826589596</v>
      </c>
      <c r="P24" s="9"/>
    </row>
    <row r="25" spans="1:119" ht="15.75">
      <c r="A25" s="27" t="s">
        <v>29</v>
      </c>
      <c r="B25" s="28"/>
      <c r="C25" s="29"/>
      <c r="D25" s="30">
        <f t="shared" ref="D25:M25" si="7">SUM(D26:D26)</f>
        <v>0</v>
      </c>
      <c r="E25" s="30">
        <f t="shared" si="7"/>
        <v>0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8405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1"/>
        <v>8405</v>
      </c>
      <c r="O25" s="42">
        <f t="shared" si="2"/>
        <v>48.583815028901732</v>
      </c>
      <c r="P25" s="9"/>
    </row>
    <row r="26" spans="1:119" ht="15.75" thickBot="1">
      <c r="A26" s="12"/>
      <c r="B26" s="23">
        <v>381</v>
      </c>
      <c r="C26" s="19" t="s">
        <v>36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8405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8405</v>
      </c>
      <c r="O26" s="44">
        <f t="shared" si="2"/>
        <v>48.583815028901732</v>
      </c>
      <c r="P26" s="9"/>
    </row>
    <row r="27" spans="1:119" ht="16.5" thickBot="1">
      <c r="A27" s="13" t="s">
        <v>31</v>
      </c>
      <c r="B27" s="21"/>
      <c r="C27" s="20"/>
      <c r="D27" s="14">
        <f>SUM(D5,D11,D14,D20,D22,D25)</f>
        <v>200644</v>
      </c>
      <c r="E27" s="14">
        <f t="shared" ref="E27:M27" si="8">SUM(E5,E11,E14,E20,E22,E25)</f>
        <v>0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263894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464538</v>
      </c>
      <c r="O27" s="36">
        <f t="shared" si="2"/>
        <v>2685.1907514450868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7"/>
      <c r="B29" s="38"/>
      <c r="C29" s="38"/>
      <c r="D29" s="39"/>
      <c r="E29" s="39"/>
      <c r="F29" s="39"/>
      <c r="G29" s="39"/>
      <c r="H29" s="39"/>
      <c r="I29" s="39"/>
      <c r="J29" s="39"/>
      <c r="K29" s="39"/>
      <c r="L29" s="112" t="s">
        <v>80</v>
      </c>
      <c r="M29" s="112"/>
      <c r="N29" s="112"/>
      <c r="O29" s="40">
        <v>173</v>
      </c>
    </row>
    <row r="30" spans="1:119">
      <c r="A30" s="113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1"/>
    </row>
    <row r="31" spans="1:119" ht="15.75" customHeight="1" thickBot="1">
      <c r="A31" s="114" t="s">
        <v>48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37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42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38</v>
      </c>
      <c r="F4" s="32" t="s">
        <v>39</v>
      </c>
      <c r="G4" s="32" t="s">
        <v>40</v>
      </c>
      <c r="H4" s="32" t="s">
        <v>5</v>
      </c>
      <c r="I4" s="32" t="s">
        <v>6</v>
      </c>
      <c r="J4" s="33" t="s">
        <v>41</v>
      </c>
      <c r="K4" s="33" t="s">
        <v>7</v>
      </c>
      <c r="L4" s="33" t="s">
        <v>8</v>
      </c>
      <c r="M4" s="33" t="s">
        <v>9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176823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8" si="1">SUM(D5:M5)</f>
        <v>176823</v>
      </c>
      <c r="O5" s="31">
        <f t="shared" ref="O5:O28" si="2">(N5/O$30)</f>
        <v>1112.0943396226414</v>
      </c>
      <c r="P5" s="6"/>
    </row>
    <row r="6" spans="1:133">
      <c r="A6" s="12"/>
      <c r="B6" s="23">
        <v>311</v>
      </c>
      <c r="C6" s="19" t="s">
        <v>2</v>
      </c>
      <c r="D6" s="43">
        <v>108858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108858</v>
      </c>
      <c r="O6" s="44">
        <f t="shared" si="2"/>
        <v>684.64150943396226</v>
      </c>
      <c r="P6" s="9"/>
    </row>
    <row r="7" spans="1:133">
      <c r="A7" s="12"/>
      <c r="B7" s="23">
        <v>312.41000000000003</v>
      </c>
      <c r="C7" s="19" t="s">
        <v>75</v>
      </c>
      <c r="D7" s="43">
        <v>31518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31518</v>
      </c>
      <c r="O7" s="44">
        <f t="shared" si="2"/>
        <v>198.22641509433961</v>
      </c>
      <c r="P7" s="9"/>
    </row>
    <row r="8" spans="1:133">
      <c r="A8" s="12"/>
      <c r="B8" s="23">
        <v>312.60000000000002</v>
      </c>
      <c r="C8" s="19" t="s">
        <v>11</v>
      </c>
      <c r="D8" s="43">
        <v>9296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9296</v>
      </c>
      <c r="O8" s="44">
        <f t="shared" si="2"/>
        <v>58.465408805031444</v>
      </c>
      <c r="P8" s="9"/>
    </row>
    <row r="9" spans="1:133">
      <c r="A9" s="12"/>
      <c r="B9" s="23">
        <v>314.10000000000002</v>
      </c>
      <c r="C9" s="19" t="s">
        <v>12</v>
      </c>
      <c r="D9" s="43">
        <v>14263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14263</v>
      </c>
      <c r="O9" s="44">
        <f t="shared" si="2"/>
        <v>89.704402515723274</v>
      </c>
      <c r="P9" s="9"/>
    </row>
    <row r="10" spans="1:133">
      <c r="A10" s="12"/>
      <c r="B10" s="23">
        <v>314.8</v>
      </c>
      <c r="C10" s="19" t="s">
        <v>13</v>
      </c>
      <c r="D10" s="43">
        <v>1953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1953</v>
      </c>
      <c r="O10" s="44">
        <f t="shared" si="2"/>
        <v>12.283018867924529</v>
      </c>
      <c r="P10" s="9"/>
    </row>
    <row r="11" spans="1:133">
      <c r="A11" s="12"/>
      <c r="B11" s="23">
        <v>315</v>
      </c>
      <c r="C11" s="19" t="s">
        <v>57</v>
      </c>
      <c r="D11" s="43">
        <v>10935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10935</v>
      </c>
      <c r="O11" s="44">
        <f t="shared" si="2"/>
        <v>68.773584905660371</v>
      </c>
      <c r="P11" s="9"/>
    </row>
    <row r="12" spans="1:133" ht="15.75">
      <c r="A12" s="27" t="s">
        <v>16</v>
      </c>
      <c r="B12" s="28"/>
      <c r="C12" s="29"/>
      <c r="D12" s="30">
        <f t="shared" ref="D12:M12" si="3">SUM(D13:D14)</f>
        <v>662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662</v>
      </c>
      <c r="O12" s="42">
        <f t="shared" si="2"/>
        <v>4.1635220125786168</v>
      </c>
      <c r="P12" s="10"/>
    </row>
    <row r="13" spans="1:133">
      <c r="A13" s="12"/>
      <c r="B13" s="23">
        <v>322</v>
      </c>
      <c r="C13" s="19" t="s">
        <v>0</v>
      </c>
      <c r="D13" s="43">
        <v>255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255</v>
      </c>
      <c r="O13" s="44">
        <f t="shared" si="2"/>
        <v>1.6037735849056605</v>
      </c>
      <c r="P13" s="9"/>
    </row>
    <row r="14" spans="1:133">
      <c r="A14" s="12"/>
      <c r="B14" s="23">
        <v>367</v>
      </c>
      <c r="C14" s="19" t="s">
        <v>76</v>
      </c>
      <c r="D14" s="43">
        <v>407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407</v>
      </c>
      <c r="O14" s="44">
        <f t="shared" si="2"/>
        <v>2.5597484276729561</v>
      </c>
      <c r="P14" s="9"/>
    </row>
    <row r="15" spans="1:133" ht="15.75">
      <c r="A15" s="27" t="s">
        <v>18</v>
      </c>
      <c r="B15" s="28"/>
      <c r="C15" s="29"/>
      <c r="D15" s="30">
        <f t="shared" ref="D15:M15" si="4">SUM(D16:D19)</f>
        <v>9171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9171</v>
      </c>
      <c r="O15" s="42">
        <f t="shared" si="2"/>
        <v>57.679245283018865</v>
      </c>
      <c r="P15" s="10"/>
    </row>
    <row r="16" spans="1:133">
      <c r="A16" s="12"/>
      <c r="B16" s="23">
        <v>335.12</v>
      </c>
      <c r="C16" s="19" t="s">
        <v>58</v>
      </c>
      <c r="D16" s="43">
        <v>5106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5106</v>
      </c>
      <c r="O16" s="44">
        <f t="shared" si="2"/>
        <v>32.113207547169814</v>
      </c>
      <c r="P16" s="9"/>
    </row>
    <row r="17" spans="1:119">
      <c r="A17" s="12"/>
      <c r="B17" s="23">
        <v>335.14</v>
      </c>
      <c r="C17" s="19" t="s">
        <v>59</v>
      </c>
      <c r="D17" s="43">
        <v>43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43</v>
      </c>
      <c r="O17" s="44">
        <f t="shared" si="2"/>
        <v>0.27044025157232704</v>
      </c>
      <c r="P17" s="9"/>
    </row>
    <row r="18" spans="1:119">
      <c r="A18" s="12"/>
      <c r="B18" s="23">
        <v>335.15</v>
      </c>
      <c r="C18" s="19" t="s">
        <v>60</v>
      </c>
      <c r="D18" s="43">
        <v>105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105</v>
      </c>
      <c r="O18" s="44">
        <f t="shared" si="2"/>
        <v>0.660377358490566</v>
      </c>
      <c r="P18" s="9"/>
    </row>
    <row r="19" spans="1:119">
      <c r="A19" s="12"/>
      <c r="B19" s="23">
        <v>335.18</v>
      </c>
      <c r="C19" s="19" t="s">
        <v>61</v>
      </c>
      <c r="D19" s="43">
        <v>3917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3917</v>
      </c>
      <c r="O19" s="44">
        <f t="shared" si="2"/>
        <v>24.635220125786162</v>
      </c>
      <c r="P19" s="9"/>
    </row>
    <row r="20" spans="1:119" ht="15.75">
      <c r="A20" s="27" t="s">
        <v>28</v>
      </c>
      <c r="B20" s="28"/>
      <c r="C20" s="29"/>
      <c r="D20" s="30">
        <f t="shared" ref="D20:M20" si="5">SUM(D21:D22)</f>
        <v>1350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237486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238836</v>
      </c>
      <c r="O20" s="42">
        <f t="shared" si="2"/>
        <v>1502.1132075471698</v>
      </c>
      <c r="P20" s="10"/>
    </row>
    <row r="21" spans="1:119">
      <c r="A21" s="12"/>
      <c r="B21" s="23">
        <v>343.3</v>
      </c>
      <c r="C21" s="19" t="s">
        <v>30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237486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237486</v>
      </c>
      <c r="O21" s="44">
        <f t="shared" si="2"/>
        <v>1493.6226415094341</v>
      </c>
      <c r="P21" s="9"/>
    </row>
    <row r="22" spans="1:119">
      <c r="A22" s="12"/>
      <c r="B22" s="23">
        <v>344.9</v>
      </c>
      <c r="C22" s="19" t="s">
        <v>62</v>
      </c>
      <c r="D22" s="43">
        <v>1350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1350</v>
      </c>
      <c r="O22" s="44">
        <f t="shared" si="2"/>
        <v>8.4905660377358494</v>
      </c>
      <c r="P22" s="9"/>
    </row>
    <row r="23" spans="1:119" ht="15.75">
      <c r="A23" s="27" t="s">
        <v>3</v>
      </c>
      <c r="B23" s="28"/>
      <c r="C23" s="29"/>
      <c r="D23" s="30">
        <f t="shared" ref="D23:M23" si="6">SUM(D24:D25)</f>
        <v>3171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431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1"/>
        <v>3602</v>
      </c>
      <c r="O23" s="42">
        <f t="shared" si="2"/>
        <v>22.654088050314467</v>
      </c>
      <c r="P23" s="10"/>
    </row>
    <row r="24" spans="1:119">
      <c r="A24" s="12"/>
      <c r="B24" s="23">
        <v>361.1</v>
      </c>
      <c r="C24" s="19" t="s">
        <v>33</v>
      </c>
      <c r="D24" s="43">
        <v>221</v>
      </c>
      <c r="E24" s="43">
        <v>0</v>
      </c>
      <c r="F24" s="43">
        <v>0</v>
      </c>
      <c r="G24" s="43">
        <v>0</v>
      </c>
      <c r="H24" s="43">
        <v>0</v>
      </c>
      <c r="I24" s="43">
        <v>77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298</v>
      </c>
      <c r="O24" s="44">
        <f t="shared" si="2"/>
        <v>1.8742138364779874</v>
      </c>
      <c r="P24" s="9"/>
    </row>
    <row r="25" spans="1:119">
      <c r="A25" s="12"/>
      <c r="B25" s="23">
        <v>369.9</v>
      </c>
      <c r="C25" s="19" t="s">
        <v>35</v>
      </c>
      <c r="D25" s="43">
        <v>2950</v>
      </c>
      <c r="E25" s="43">
        <v>0</v>
      </c>
      <c r="F25" s="43">
        <v>0</v>
      </c>
      <c r="G25" s="43">
        <v>0</v>
      </c>
      <c r="H25" s="43">
        <v>0</v>
      </c>
      <c r="I25" s="43">
        <v>354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3304</v>
      </c>
      <c r="O25" s="44">
        <f t="shared" si="2"/>
        <v>20.779874213836479</v>
      </c>
      <c r="P25" s="9"/>
    </row>
    <row r="26" spans="1:119" ht="15.75">
      <c r="A26" s="27" t="s">
        <v>29</v>
      </c>
      <c r="B26" s="28"/>
      <c r="C26" s="29"/>
      <c r="D26" s="30">
        <f t="shared" ref="D26:M26" si="7">SUM(D27:D27)</f>
        <v>0</v>
      </c>
      <c r="E26" s="30">
        <f t="shared" si="7"/>
        <v>0</v>
      </c>
      <c r="F26" s="30">
        <f t="shared" si="7"/>
        <v>0</v>
      </c>
      <c r="G26" s="30">
        <f t="shared" si="7"/>
        <v>0</v>
      </c>
      <c r="H26" s="30">
        <f t="shared" si="7"/>
        <v>0</v>
      </c>
      <c r="I26" s="30">
        <f t="shared" si="7"/>
        <v>19311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0</v>
      </c>
      <c r="N26" s="30">
        <f t="shared" si="1"/>
        <v>19311</v>
      </c>
      <c r="O26" s="42">
        <f t="shared" si="2"/>
        <v>121.45283018867924</v>
      </c>
      <c r="P26" s="9"/>
    </row>
    <row r="27" spans="1:119" ht="15.75" thickBot="1">
      <c r="A27" s="12"/>
      <c r="B27" s="23">
        <v>381</v>
      </c>
      <c r="C27" s="19" t="s">
        <v>36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19311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19311</v>
      </c>
      <c r="O27" s="44">
        <f t="shared" si="2"/>
        <v>121.45283018867924</v>
      </c>
      <c r="P27" s="9"/>
    </row>
    <row r="28" spans="1:119" ht="16.5" thickBot="1">
      <c r="A28" s="13" t="s">
        <v>31</v>
      </c>
      <c r="B28" s="21"/>
      <c r="C28" s="20"/>
      <c r="D28" s="14">
        <f>SUM(D5,D12,D15,D20,D23,D26)</f>
        <v>191177</v>
      </c>
      <c r="E28" s="14">
        <f t="shared" ref="E28:M28" si="8">SUM(E5,E12,E15,E20,E23,E26)</f>
        <v>0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257228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448405</v>
      </c>
      <c r="O28" s="36">
        <f t="shared" si="2"/>
        <v>2820.1572327044023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112" t="s">
        <v>77</v>
      </c>
      <c r="M30" s="112"/>
      <c r="N30" s="112"/>
      <c r="O30" s="40">
        <v>159</v>
      </c>
    </row>
    <row r="31" spans="1:119">
      <c r="A31" s="113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1"/>
    </row>
    <row r="32" spans="1:119" ht="15.75" customHeight="1" thickBot="1">
      <c r="A32" s="114" t="s">
        <v>48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4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2025-03-28T19:22:58Z</cp:lastPrinted>
  <dcterms:created xsi:type="dcterms:W3CDTF">2000-08-31T21:26:31Z</dcterms:created>
  <dcterms:modified xsi:type="dcterms:W3CDTF">2025-03-28T19:23:04Z</dcterms:modified>
</cp:coreProperties>
</file>