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3" documentId="11_2E39854AFA859067D7FCA703CA269B95B0FBDCE1" xr6:coauthVersionLast="47" xr6:coauthVersionMax="47" xr10:uidLastSave="{FFA36E58-089B-4154-9AFC-80BD6382897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'2007'!$A$1:$O$28</definedName>
    <definedName name="_xlnm.Print_Area" localSheetId="15">'2008'!$A$1:$O$29</definedName>
    <definedName name="_xlnm.Print_Area" localSheetId="14">'2009'!$A$1:$O$29</definedName>
    <definedName name="_xlnm.Print_Area" localSheetId="13">'2010'!$A$1:$O$31</definedName>
    <definedName name="_xlnm.Print_Area" localSheetId="12">'2011'!$A$1:$O$30</definedName>
    <definedName name="_xlnm.Print_Area" localSheetId="11">'2012'!$A$1:$O$32</definedName>
    <definedName name="_xlnm.Print_Area" localSheetId="10">'2013'!$A$1:$O$26</definedName>
    <definedName name="_xlnm.Print_Area" localSheetId="9">'2014'!$A$1:$O$26</definedName>
    <definedName name="_xlnm.Print_Area" localSheetId="8">'2015'!$A$1:$O$27</definedName>
    <definedName name="_xlnm.Print_Area" localSheetId="7">'2016'!$A$1:$O$28</definedName>
    <definedName name="_xlnm.Print_Area" localSheetId="6">'2017'!$A$1:$O$26</definedName>
    <definedName name="_xlnm.Print_Area" localSheetId="5">'2018'!$A$1:$O$26</definedName>
    <definedName name="_xlnm.Print_Area" localSheetId="4">'2019'!$A$1:$O$26</definedName>
    <definedName name="_xlnm.Print_Area" localSheetId="3">'2020'!$A$1:$O$28</definedName>
    <definedName name="_xlnm.Print_Area" localSheetId="2">'2021'!$A$1:$P$25</definedName>
    <definedName name="_xlnm.Print_Area" localSheetId="1">'2022'!$A$1:$P$25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9" l="1"/>
  <c r="F20" i="49"/>
  <c r="G20" i="49"/>
  <c r="H20" i="49"/>
  <c r="I20" i="49"/>
  <c r="J20" i="49"/>
  <c r="K20" i="49"/>
  <c r="L20" i="49"/>
  <c r="M20" i="49"/>
  <c r="N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G21" i="48"/>
  <c r="J21" i="48"/>
  <c r="N21" i="48"/>
  <c r="O20" i="48"/>
  <c r="P20" i="48"/>
  <c r="N19" i="48"/>
  <c r="M19" i="48"/>
  <c r="L19" i="48"/>
  <c r="K19" i="48"/>
  <c r="J19" i="48"/>
  <c r="I19" i="48"/>
  <c r="H19" i="48"/>
  <c r="G19" i="48"/>
  <c r="F19" i="48"/>
  <c r="F21" i="48" s="1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I21" i="48" s="1"/>
  <c r="H15" i="48"/>
  <c r="H21" i="48" s="1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/>
  <c r="O11" i="48"/>
  <c r="P11" i="48" s="1"/>
  <c r="N10" i="48"/>
  <c r="M10" i="48"/>
  <c r="L10" i="48"/>
  <c r="L21" i="48" s="1"/>
  <c r="K10" i="48"/>
  <c r="J10" i="48"/>
  <c r="I10" i="48"/>
  <c r="H10" i="48"/>
  <c r="G10" i="48"/>
  <c r="F10" i="48"/>
  <c r="E10" i="48"/>
  <c r="D10" i="48"/>
  <c r="O9" i="48"/>
  <c r="P9" i="48"/>
  <c r="O8" i="48"/>
  <c r="P8" i="48"/>
  <c r="O7" i="48"/>
  <c r="P7" i="48" s="1"/>
  <c r="O6" i="48"/>
  <c r="P6" i="48" s="1"/>
  <c r="N5" i="48"/>
  <c r="M5" i="48"/>
  <c r="M21" i="48" s="1"/>
  <c r="L5" i="48"/>
  <c r="K5" i="48"/>
  <c r="K21" i="48" s="1"/>
  <c r="J5" i="48"/>
  <c r="I5" i="48"/>
  <c r="H5" i="48"/>
  <c r="G5" i="48"/>
  <c r="F5" i="48"/>
  <c r="E5" i="48"/>
  <c r="E21" i="48" s="1"/>
  <c r="D5" i="48"/>
  <c r="O5" i="48" s="1"/>
  <c r="P5" i="48" s="1"/>
  <c r="J21" i="47"/>
  <c r="K21" i="47"/>
  <c r="L21" i="47"/>
  <c r="D21" i="47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N15" i="47"/>
  <c r="M15" i="47"/>
  <c r="L15" i="47"/>
  <c r="K15" i="47"/>
  <c r="J15" i="47"/>
  <c r="I15" i="47"/>
  <c r="I21" i="47" s="1"/>
  <c r="H15" i="47"/>
  <c r="G15" i="47"/>
  <c r="F15" i="47"/>
  <c r="E15" i="47"/>
  <c r="E21" i="47" s="1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O13" i="47" s="1"/>
  <c r="P13" i="47" s="1"/>
  <c r="E13" i="47"/>
  <c r="D13" i="47"/>
  <c r="O12" i="47"/>
  <c r="P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/>
  <c r="O8" i="47"/>
  <c r="P8" i="47" s="1"/>
  <c r="O7" i="47"/>
  <c r="P7" i="47" s="1"/>
  <c r="O6" i="47"/>
  <c r="P6" i="47" s="1"/>
  <c r="N5" i="47"/>
  <c r="N21" i="47" s="1"/>
  <c r="M5" i="47"/>
  <c r="M21" i="47" s="1"/>
  <c r="L5" i="47"/>
  <c r="K5" i="47"/>
  <c r="J5" i="47"/>
  <c r="I5" i="47"/>
  <c r="H5" i="47"/>
  <c r="H21" i="47" s="1"/>
  <c r="G5" i="47"/>
  <c r="G21" i="47" s="1"/>
  <c r="F5" i="47"/>
  <c r="F21" i="47" s="1"/>
  <c r="E5" i="47"/>
  <c r="D5" i="47"/>
  <c r="G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/>
  <c r="N11" i="46"/>
  <c r="O11" i="46"/>
  <c r="M10" i="46"/>
  <c r="M24" i="46" s="1"/>
  <c r="L10" i="46"/>
  <c r="K10" i="46"/>
  <c r="J10" i="46"/>
  <c r="I10" i="46"/>
  <c r="H10" i="46"/>
  <c r="G10" i="46"/>
  <c r="F10" i="46"/>
  <c r="E10" i="46"/>
  <c r="E24" i="46" s="1"/>
  <c r="D10" i="46"/>
  <c r="N9" i="46"/>
  <c r="O9" i="46" s="1"/>
  <c r="N8" i="46"/>
  <c r="O8" i="46"/>
  <c r="N7" i="46"/>
  <c r="O7" i="46" s="1"/>
  <c r="N6" i="46"/>
  <c r="O6" i="46"/>
  <c r="M5" i="46"/>
  <c r="L5" i="46"/>
  <c r="L24" i="46" s="1"/>
  <c r="K5" i="46"/>
  <c r="K24" i="46" s="1"/>
  <c r="J5" i="46"/>
  <c r="J24" i="46" s="1"/>
  <c r="I5" i="46"/>
  <c r="I24" i="46" s="1"/>
  <c r="H5" i="46"/>
  <c r="H24" i="46" s="1"/>
  <c r="G5" i="46"/>
  <c r="F5" i="46"/>
  <c r="F24" i="46" s="1"/>
  <c r="E5" i="46"/>
  <c r="D5" i="46"/>
  <c r="D24" i="46" s="1"/>
  <c r="G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M13" i="45"/>
  <c r="L13" i="45"/>
  <c r="L22" i="45" s="1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M10" i="45"/>
  <c r="L10" i="45"/>
  <c r="K10" i="45"/>
  <c r="K22" i="45" s="1"/>
  <c r="J10" i="45"/>
  <c r="I10" i="45"/>
  <c r="H10" i="45"/>
  <c r="G10" i="45"/>
  <c r="F10" i="45"/>
  <c r="F22" i="45" s="1"/>
  <c r="E10" i="45"/>
  <c r="E22" i="45" s="1"/>
  <c r="D10" i="45"/>
  <c r="N9" i="45"/>
  <c r="O9" i="45" s="1"/>
  <c r="N8" i="45"/>
  <c r="O8" i="45"/>
  <c r="N7" i="45"/>
  <c r="O7" i="45"/>
  <c r="N6" i="45"/>
  <c r="O6" i="45" s="1"/>
  <c r="M5" i="45"/>
  <c r="M22" i="45" s="1"/>
  <c r="L5" i="45"/>
  <c r="K5" i="45"/>
  <c r="J5" i="45"/>
  <c r="J22" i="45" s="1"/>
  <c r="I5" i="45"/>
  <c r="N5" i="45" s="1"/>
  <c r="O5" i="45" s="1"/>
  <c r="H5" i="45"/>
  <c r="H22" i="45" s="1"/>
  <c r="G5" i="45"/>
  <c r="F5" i="45"/>
  <c r="E5" i="45"/>
  <c r="D5" i="45"/>
  <c r="D22" i="45" s="1"/>
  <c r="H22" i="44"/>
  <c r="N21" i="44"/>
  <c r="O21" i="44" s="1"/>
  <c r="M20" i="44"/>
  <c r="L20" i="44"/>
  <c r="K20" i="44"/>
  <c r="J20" i="44"/>
  <c r="I20" i="44"/>
  <c r="H20" i="44"/>
  <c r="G20" i="44"/>
  <c r="F20" i="44"/>
  <c r="E20" i="44"/>
  <c r="E22" i="44" s="1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F22" i="44" s="1"/>
  <c r="E16" i="44"/>
  <c r="D16" i="44"/>
  <c r="N16" i="44" s="1"/>
  <c r="O16" i="44" s="1"/>
  <c r="N15" i="44"/>
  <c r="O15" i="44"/>
  <c r="M14" i="44"/>
  <c r="L14" i="44"/>
  <c r="K14" i="44"/>
  <c r="J14" i="44"/>
  <c r="I14" i="44"/>
  <c r="H14" i="44"/>
  <c r="G14" i="44"/>
  <c r="G22" i="44" s="1"/>
  <c r="F14" i="44"/>
  <c r="E14" i="44"/>
  <c r="D14" i="44"/>
  <c r="N13" i="44"/>
  <c r="O13" i="44"/>
  <c r="N12" i="44"/>
  <c r="O12" i="44" s="1"/>
  <c r="N11" i="44"/>
  <c r="O11" i="44" s="1"/>
  <c r="M10" i="44"/>
  <c r="L10" i="44"/>
  <c r="K10" i="44"/>
  <c r="J10" i="44"/>
  <c r="I10" i="44"/>
  <c r="I22" i="44" s="1"/>
  <c r="H10" i="44"/>
  <c r="G10" i="44"/>
  <c r="F10" i="44"/>
  <c r="E10" i="44"/>
  <c r="D10" i="44"/>
  <c r="D22" i="44" s="1"/>
  <c r="N9" i="44"/>
  <c r="O9" i="44" s="1"/>
  <c r="N8" i="44"/>
  <c r="O8" i="44"/>
  <c r="N7" i="44"/>
  <c r="O7" i="44"/>
  <c r="N6" i="44"/>
  <c r="O6" i="44" s="1"/>
  <c r="M5" i="44"/>
  <c r="M22" i="44" s="1"/>
  <c r="L5" i="44"/>
  <c r="L22" i="44" s="1"/>
  <c r="K5" i="44"/>
  <c r="K22" i="44" s="1"/>
  <c r="J5" i="44"/>
  <c r="J22" i="44" s="1"/>
  <c r="I5" i="44"/>
  <c r="H5" i="44"/>
  <c r="G5" i="44"/>
  <c r="F5" i="44"/>
  <c r="E5" i="44"/>
  <c r="D5" i="44"/>
  <c r="H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 s="1"/>
  <c r="M18" i="43"/>
  <c r="L18" i="43"/>
  <c r="K18" i="43"/>
  <c r="J18" i="43"/>
  <c r="I18" i="43"/>
  <c r="H18" i="43"/>
  <c r="G18" i="43"/>
  <c r="F18" i="43"/>
  <c r="N18" i="43" s="1"/>
  <c r="O18" i="43" s="1"/>
  <c r="E18" i="43"/>
  <c r="D18" i="43"/>
  <c r="N17" i="43"/>
  <c r="O17" i="43"/>
  <c r="M16" i="43"/>
  <c r="L16" i="43"/>
  <c r="K16" i="43"/>
  <c r="J16" i="43"/>
  <c r="I16" i="43"/>
  <c r="H16" i="43"/>
  <c r="G16" i="43"/>
  <c r="N16" i="43" s="1"/>
  <c r="O16" i="43" s="1"/>
  <c r="F16" i="43"/>
  <c r="E16" i="43"/>
  <c r="D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M10" i="43"/>
  <c r="L10" i="43"/>
  <c r="K10" i="43"/>
  <c r="J10" i="43"/>
  <c r="I10" i="43"/>
  <c r="I22" i="43" s="1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/>
  <c r="M5" i="43"/>
  <c r="M22" i="43" s="1"/>
  <c r="L5" i="43"/>
  <c r="L22" i="43" s="1"/>
  <c r="K5" i="43"/>
  <c r="K22" i="43" s="1"/>
  <c r="J5" i="43"/>
  <c r="J22" i="43" s="1"/>
  <c r="I5" i="43"/>
  <c r="H5" i="43"/>
  <c r="G5" i="43"/>
  <c r="F5" i="43"/>
  <c r="F22" i="43" s="1"/>
  <c r="E5" i="43"/>
  <c r="E22" i="43" s="1"/>
  <c r="D5" i="43"/>
  <c r="D22" i="43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D24" i="42" s="1"/>
  <c r="N13" i="42"/>
  <c r="O13" i="42" s="1"/>
  <c r="N12" i="42"/>
  <c r="O12" i="42"/>
  <c r="N11" i="42"/>
  <c r="O11" i="42"/>
  <c r="M10" i="42"/>
  <c r="M24" i="42" s="1"/>
  <c r="L10" i="42"/>
  <c r="K10" i="42"/>
  <c r="J10" i="42"/>
  <c r="I10" i="42"/>
  <c r="H10" i="42"/>
  <c r="G10" i="42"/>
  <c r="F10" i="42"/>
  <c r="E10" i="42"/>
  <c r="E24" i="42" s="1"/>
  <c r="D10" i="42"/>
  <c r="N9" i="42"/>
  <c r="O9" i="42" s="1"/>
  <c r="N8" i="42"/>
  <c r="O8" i="42"/>
  <c r="N7" i="42"/>
  <c r="O7" i="42" s="1"/>
  <c r="N6" i="42"/>
  <c r="O6" i="42"/>
  <c r="M5" i="42"/>
  <c r="L5" i="42"/>
  <c r="L24" i="42" s="1"/>
  <c r="K5" i="42"/>
  <c r="K24" i="42" s="1"/>
  <c r="J5" i="42"/>
  <c r="J24" i="42" s="1"/>
  <c r="I5" i="42"/>
  <c r="I24" i="42" s="1"/>
  <c r="H5" i="42"/>
  <c r="H24" i="42" s="1"/>
  <c r="G5" i="42"/>
  <c r="G24" i="42" s="1"/>
  <c r="F5" i="42"/>
  <c r="F24" i="42" s="1"/>
  <c r="E5" i="42"/>
  <c r="D5" i="42"/>
  <c r="N22" i="41"/>
  <c r="O22" i="4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/>
  <c r="M10" i="41"/>
  <c r="L10" i="41"/>
  <c r="L23" i="41" s="1"/>
  <c r="K10" i="41"/>
  <c r="J10" i="41"/>
  <c r="I10" i="41"/>
  <c r="H10" i="41"/>
  <c r="G10" i="41"/>
  <c r="G23" i="41" s="1"/>
  <c r="F10" i="41"/>
  <c r="E10" i="41"/>
  <c r="E23" i="41" s="1"/>
  <c r="D10" i="41"/>
  <c r="N9" i="41"/>
  <c r="O9" i="41"/>
  <c r="N8" i="41"/>
  <c r="O8" i="41"/>
  <c r="N7" i="41"/>
  <c r="O7" i="41" s="1"/>
  <c r="N6" i="41"/>
  <c r="O6" i="41" s="1"/>
  <c r="M5" i="41"/>
  <c r="M23" i="41" s="1"/>
  <c r="L5" i="41"/>
  <c r="K5" i="41"/>
  <c r="K23" i="41" s="1"/>
  <c r="J5" i="41"/>
  <c r="J23" i="41" s="1"/>
  <c r="I5" i="41"/>
  <c r="I23" i="41" s="1"/>
  <c r="H5" i="41"/>
  <c r="H23" i="41" s="1"/>
  <c r="G5" i="41"/>
  <c r="F5" i="41"/>
  <c r="F23" i="41" s="1"/>
  <c r="E5" i="41"/>
  <c r="D5" i="41"/>
  <c r="D23" i="41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N20" i="40"/>
  <c r="O20" i="40" s="1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N14" i="40"/>
  <c r="O14" i="40"/>
  <c r="M13" i="40"/>
  <c r="L13" i="40"/>
  <c r="L24" i="40" s="1"/>
  <c r="K13" i="40"/>
  <c r="K24" i="40" s="1"/>
  <c r="J13" i="40"/>
  <c r="I13" i="40"/>
  <c r="H13" i="40"/>
  <c r="G13" i="40"/>
  <c r="N13" i="40"/>
  <c r="O13" i="40" s="1"/>
  <c r="F13" i="40"/>
  <c r="E13" i="40"/>
  <c r="D13" i="40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E24" i="40"/>
  <c r="D10" i="40"/>
  <c r="N9" i="40"/>
  <c r="O9" i="40"/>
  <c r="N8" i="40"/>
  <c r="O8" i="40" s="1"/>
  <c r="N7" i="40"/>
  <c r="O7" i="40"/>
  <c r="N6" i="40"/>
  <c r="O6" i="40"/>
  <c r="M5" i="40"/>
  <c r="M24" i="40" s="1"/>
  <c r="L5" i="40"/>
  <c r="K5" i="40"/>
  <c r="J5" i="40"/>
  <c r="J24" i="40" s="1"/>
  <c r="I5" i="40"/>
  <c r="I24" i="40" s="1"/>
  <c r="H5" i="40"/>
  <c r="H24" i="40" s="1"/>
  <c r="G5" i="40"/>
  <c r="G24" i="40" s="1"/>
  <c r="F5" i="40"/>
  <c r="N5" i="40" s="1"/>
  <c r="O5" i="40" s="1"/>
  <c r="F24" i="40"/>
  <c r="E5" i="40"/>
  <c r="D5" i="40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M18" i="39"/>
  <c r="L18" i="39"/>
  <c r="K18" i="39"/>
  <c r="J18" i="39"/>
  <c r="I18" i="39"/>
  <c r="H18" i="39"/>
  <c r="G18" i="39"/>
  <c r="F18" i="39"/>
  <c r="N18" i="39" s="1"/>
  <c r="O18" i="39" s="1"/>
  <c r="E18" i="39"/>
  <c r="D18" i="39"/>
  <c r="N17" i="39"/>
  <c r="O17" i="39"/>
  <c r="M16" i="39"/>
  <c r="L16" i="39"/>
  <c r="K16" i="39"/>
  <c r="J16" i="39"/>
  <c r="J22" i="39" s="1"/>
  <c r="I16" i="39"/>
  <c r="H16" i="39"/>
  <c r="G16" i="39"/>
  <c r="F16" i="39"/>
  <c r="E16" i="39"/>
  <c r="N16" i="39" s="1"/>
  <c r="O16" i="39" s="1"/>
  <c r="D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N13" i="39" s="1"/>
  <c r="O13" i="39" s="1"/>
  <c r="E13" i="39"/>
  <c r="D13" i="39"/>
  <c r="N12" i="39"/>
  <c r="O12" i="39" s="1"/>
  <c r="N11" i="39"/>
  <c r="O11" i="39" s="1"/>
  <c r="M10" i="39"/>
  <c r="L10" i="39"/>
  <c r="K10" i="39"/>
  <c r="K22" i="39" s="1"/>
  <c r="J10" i="39"/>
  <c r="I10" i="39"/>
  <c r="H10" i="39"/>
  <c r="G10" i="39"/>
  <c r="F10" i="39"/>
  <c r="E10" i="39"/>
  <c r="E22" i="39" s="1"/>
  <c r="D10" i="39"/>
  <c r="N9" i="39"/>
  <c r="O9" i="39" s="1"/>
  <c r="N8" i="39"/>
  <c r="O8" i="39"/>
  <c r="N7" i="39"/>
  <c r="O7" i="39" s="1"/>
  <c r="N6" i="39"/>
  <c r="O6" i="39"/>
  <c r="M5" i="39"/>
  <c r="M22" i="39" s="1"/>
  <c r="L5" i="39"/>
  <c r="L22" i="39" s="1"/>
  <c r="K5" i="39"/>
  <c r="J5" i="39"/>
  <c r="I5" i="39"/>
  <c r="I22" i="39" s="1"/>
  <c r="H5" i="39"/>
  <c r="H22" i="39"/>
  <c r="G5" i="39"/>
  <c r="G22" i="39" s="1"/>
  <c r="F5" i="39"/>
  <c r="F22" i="39" s="1"/>
  <c r="E5" i="39"/>
  <c r="D5" i="39"/>
  <c r="D22" i="39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N22" i="38" s="1"/>
  <c r="O22" i="38" s="1"/>
  <c r="D22" i="38"/>
  <c r="N21" i="38"/>
  <c r="O21" i="38" s="1"/>
  <c r="M20" i="38"/>
  <c r="L20" i="38"/>
  <c r="K20" i="38"/>
  <c r="J20" i="38"/>
  <c r="I20" i="38"/>
  <c r="H20" i="38"/>
  <c r="G20" i="38"/>
  <c r="F20" i="38"/>
  <c r="F25" i="38" s="1"/>
  <c r="E20" i="38"/>
  <c r="N20" i="38" s="1"/>
  <c r="O20" i="38" s="1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M16" i="38"/>
  <c r="M25" i="38" s="1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/>
  <c r="N14" i="38"/>
  <c r="O14" i="38" s="1"/>
  <c r="M13" i="38"/>
  <c r="L13" i="38"/>
  <c r="K13" i="38"/>
  <c r="J13" i="38"/>
  <c r="J25" i="38" s="1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/>
  <c r="M10" i="38"/>
  <c r="L10" i="38"/>
  <c r="K10" i="38"/>
  <c r="K25" i="38" s="1"/>
  <c r="J10" i="38"/>
  <c r="I10" i="38"/>
  <c r="H10" i="38"/>
  <c r="G10" i="38"/>
  <c r="F10" i="38"/>
  <c r="E10" i="38"/>
  <c r="E25" i="38" s="1"/>
  <c r="D10" i="38"/>
  <c r="N9" i="38"/>
  <c r="O9" i="38"/>
  <c r="N8" i="38"/>
  <c r="O8" i="38"/>
  <c r="N7" i="38"/>
  <c r="O7" i="38" s="1"/>
  <c r="N6" i="38"/>
  <c r="O6" i="38" s="1"/>
  <c r="M5" i="38"/>
  <c r="L5" i="38"/>
  <c r="L25" i="38" s="1"/>
  <c r="K5" i="38"/>
  <c r="J5" i="38"/>
  <c r="I5" i="38"/>
  <c r="I25" i="38" s="1"/>
  <c r="H5" i="38"/>
  <c r="H25" i="38" s="1"/>
  <c r="G5" i="38"/>
  <c r="G25" i="38"/>
  <c r="F5" i="38"/>
  <c r="E5" i="38"/>
  <c r="N5" i="38" s="1"/>
  <c r="O5" i="38" s="1"/>
  <c r="D5" i="38"/>
  <c r="N21" i="37"/>
  <c r="O21" i="37" s="1"/>
  <c r="M20" i="37"/>
  <c r="L20" i="37"/>
  <c r="K20" i="37"/>
  <c r="J20" i="37"/>
  <c r="I20" i="37"/>
  <c r="I22" i="37" s="1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 s="1"/>
  <c r="M16" i="37"/>
  <c r="L16" i="37"/>
  <c r="K16" i="37"/>
  <c r="J16" i="37"/>
  <c r="I16" i="37"/>
  <c r="H16" i="37"/>
  <c r="G16" i="37"/>
  <c r="N16" i="37" s="1"/>
  <c r="O16" i="37" s="1"/>
  <c r="F16" i="37"/>
  <c r="E16" i="37"/>
  <c r="D16" i="37"/>
  <c r="N15" i="37"/>
  <c r="O15" i="37"/>
  <c r="N14" i="37"/>
  <c r="O14" i="37"/>
  <c r="M13" i="37"/>
  <c r="M22" i="37" s="1"/>
  <c r="L13" i="37"/>
  <c r="K13" i="37"/>
  <c r="J13" i="37"/>
  <c r="I13" i="37"/>
  <c r="H13" i="37"/>
  <c r="G13" i="37"/>
  <c r="F13" i="37"/>
  <c r="N13" i="37" s="1"/>
  <c r="O13" i="37" s="1"/>
  <c r="E13" i="37"/>
  <c r="D13" i="37"/>
  <c r="N12" i="37"/>
  <c r="O12" i="37"/>
  <c r="N11" i="37"/>
  <c r="O11" i="37" s="1"/>
  <c r="N10" i="37"/>
  <c r="O10" i="37"/>
  <c r="M9" i="37"/>
  <c r="L9" i="37"/>
  <c r="K9" i="37"/>
  <c r="K22" i="37" s="1"/>
  <c r="J9" i="37"/>
  <c r="I9" i="37"/>
  <c r="H9" i="37"/>
  <c r="G9" i="37"/>
  <c r="F9" i="37"/>
  <c r="E9" i="37"/>
  <c r="E22" i="37" s="1"/>
  <c r="D9" i="37"/>
  <c r="N9" i="37" s="1"/>
  <c r="O9" i="37" s="1"/>
  <c r="N8" i="37"/>
  <c r="O8" i="37"/>
  <c r="N7" i="37"/>
  <c r="O7" i="37" s="1"/>
  <c r="N6" i="37"/>
  <c r="O6" i="37" s="1"/>
  <c r="M5" i="37"/>
  <c r="L5" i="37"/>
  <c r="N5" i="37" s="1"/>
  <c r="O5" i="37" s="1"/>
  <c r="K5" i="37"/>
  <c r="J5" i="37"/>
  <c r="J22" i="37" s="1"/>
  <c r="I5" i="37"/>
  <c r="H5" i="37"/>
  <c r="H22" i="37"/>
  <c r="G5" i="37"/>
  <c r="G22" i="37" s="1"/>
  <c r="F5" i="37"/>
  <c r="F22" i="37" s="1"/>
  <c r="E5" i="37"/>
  <c r="D5" i="37"/>
  <c r="D22" i="37" s="1"/>
  <c r="D5" i="36"/>
  <c r="N5" i="36" s="1"/>
  <c r="O5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M18" i="36"/>
  <c r="L18" i="36"/>
  <c r="K18" i="36"/>
  <c r="J18" i="36"/>
  <c r="I18" i="36"/>
  <c r="H18" i="36"/>
  <c r="G18" i="36"/>
  <c r="F18" i="36"/>
  <c r="N18" i="36" s="1"/>
  <c r="O18" i="36" s="1"/>
  <c r="E18" i="36"/>
  <c r="D18" i="36"/>
  <c r="N17" i="36"/>
  <c r="O17" i="36" s="1"/>
  <c r="M16" i="36"/>
  <c r="L16" i="36"/>
  <c r="K16" i="36"/>
  <c r="N16" i="36" s="1"/>
  <c r="O16" i="36" s="1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D28" i="36" s="1"/>
  <c r="N13" i="36"/>
  <c r="O13" i="36" s="1"/>
  <c r="N12" i="36"/>
  <c r="O12" i="36"/>
  <c r="N11" i="36"/>
  <c r="O11" i="36"/>
  <c r="M10" i="36"/>
  <c r="L10" i="36"/>
  <c r="K10" i="36"/>
  <c r="J10" i="36"/>
  <c r="J28" i="36" s="1"/>
  <c r="I10" i="36"/>
  <c r="H10" i="36"/>
  <c r="G10" i="36"/>
  <c r="F10" i="36"/>
  <c r="E10" i="36"/>
  <c r="D10" i="36"/>
  <c r="N9" i="36"/>
  <c r="O9" i="36"/>
  <c r="N8" i="36"/>
  <c r="O8" i="36" s="1"/>
  <c r="N7" i="36"/>
  <c r="O7" i="36" s="1"/>
  <c r="N6" i="36"/>
  <c r="O6" i="36"/>
  <c r="M5" i="36"/>
  <c r="M28" i="36" s="1"/>
  <c r="L5" i="36"/>
  <c r="L28" i="36" s="1"/>
  <c r="K5" i="36"/>
  <c r="J5" i="36"/>
  <c r="I5" i="36"/>
  <c r="I28" i="36" s="1"/>
  <c r="H5" i="36"/>
  <c r="H28" i="36" s="1"/>
  <c r="G5" i="36"/>
  <c r="G28" i="36" s="1"/>
  <c r="F5" i="36"/>
  <c r="E5" i="36"/>
  <c r="E28" i="36" s="1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N23" i="35" s="1"/>
  <c r="O23" i="35" s="1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N19" i="35" s="1"/>
  <c r="O19" i="35" s="1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N17" i="35" s="1"/>
  <c r="O17" i="35" s="1"/>
  <c r="E17" i="35"/>
  <c r="D17" i="35"/>
  <c r="N16" i="35"/>
  <c r="O16" i="35" s="1"/>
  <c r="M15" i="35"/>
  <c r="L15" i="35"/>
  <c r="K15" i="35"/>
  <c r="N15" i="35" s="1"/>
  <c r="O15" i="35" s="1"/>
  <c r="J15" i="35"/>
  <c r="I15" i="35"/>
  <c r="H15" i="35"/>
  <c r="G15" i="35"/>
  <c r="F15" i="35"/>
  <c r="E15" i="35"/>
  <c r="D15" i="35"/>
  <c r="D26" i="35" s="1"/>
  <c r="N14" i="35"/>
  <c r="O14" i="35"/>
  <c r="N13" i="35"/>
  <c r="O13" i="35"/>
  <c r="M12" i="35"/>
  <c r="L12" i="35"/>
  <c r="K12" i="35"/>
  <c r="J12" i="35"/>
  <c r="I12" i="35"/>
  <c r="H12" i="35"/>
  <c r="G12" i="35"/>
  <c r="N12" i="35" s="1"/>
  <c r="O12" i="35" s="1"/>
  <c r="F12" i="35"/>
  <c r="E12" i="35"/>
  <c r="D12" i="35"/>
  <c r="N11" i="35"/>
  <c r="O11" i="35"/>
  <c r="N10" i="35"/>
  <c r="O10" i="35" s="1"/>
  <c r="M9" i="35"/>
  <c r="L9" i="35"/>
  <c r="K9" i="35"/>
  <c r="J9" i="35"/>
  <c r="I9" i="35"/>
  <c r="I26" i="35" s="1"/>
  <c r="H9" i="35"/>
  <c r="G9" i="35"/>
  <c r="F9" i="35"/>
  <c r="E9" i="35"/>
  <c r="D9" i="35"/>
  <c r="N9" i="35" s="1"/>
  <c r="O9" i="35" s="1"/>
  <c r="N8" i="35"/>
  <c r="O8" i="35"/>
  <c r="N7" i="35"/>
  <c r="O7" i="35"/>
  <c r="N6" i="35"/>
  <c r="O6" i="35" s="1"/>
  <c r="M5" i="35"/>
  <c r="M26" i="35" s="1"/>
  <c r="L5" i="35"/>
  <c r="L26" i="35" s="1"/>
  <c r="K5" i="35"/>
  <c r="K26" i="35" s="1"/>
  <c r="J5" i="35"/>
  <c r="I5" i="35"/>
  <c r="H5" i="35"/>
  <c r="H26" i="35" s="1"/>
  <c r="G5" i="35"/>
  <c r="N5" i="35" s="1"/>
  <c r="O5" i="35" s="1"/>
  <c r="F5" i="35"/>
  <c r="E5" i="35"/>
  <c r="E26" i="35" s="1"/>
  <c r="D5" i="35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G27" i="34" s="1"/>
  <c r="F22" i="34"/>
  <c r="E22" i="34"/>
  <c r="D22" i="34"/>
  <c r="N22" i="34" s="1"/>
  <c r="O22" i="34" s="1"/>
  <c r="N21" i="34"/>
  <c r="O21" i="34"/>
  <c r="M20" i="34"/>
  <c r="L20" i="34"/>
  <c r="L27" i="34" s="1"/>
  <c r="K20" i="34"/>
  <c r="J20" i="34"/>
  <c r="I20" i="34"/>
  <c r="I27" i="34" s="1"/>
  <c r="H20" i="34"/>
  <c r="G20" i="34"/>
  <c r="F20" i="34"/>
  <c r="E20" i="34"/>
  <c r="D20" i="34"/>
  <c r="D27" i="34" s="1"/>
  <c r="N19" i="34"/>
  <c r="O19" i="34" s="1"/>
  <c r="M18" i="34"/>
  <c r="L18" i="34"/>
  <c r="K18" i="34"/>
  <c r="J18" i="34"/>
  <c r="I18" i="34"/>
  <c r="H18" i="34"/>
  <c r="G18" i="34"/>
  <c r="F18" i="34"/>
  <c r="F27" i="34" s="1"/>
  <c r="E18" i="34"/>
  <c r="N18" i="34" s="1"/>
  <c r="O18" i="34" s="1"/>
  <c r="D18" i="34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/>
  <c r="N12" i="34"/>
  <c r="O12" i="34"/>
  <c r="N11" i="34"/>
  <c r="O11" i="34" s="1"/>
  <c r="M10" i="34"/>
  <c r="N10" i="34" s="1"/>
  <c r="O10" i="34" s="1"/>
  <c r="L10" i="34"/>
  <c r="K10" i="34"/>
  <c r="J10" i="34"/>
  <c r="J27" i="34" s="1"/>
  <c r="I10" i="34"/>
  <c r="H10" i="34"/>
  <c r="G10" i="34"/>
  <c r="F10" i="34"/>
  <c r="E10" i="34"/>
  <c r="E27" i="34" s="1"/>
  <c r="D10" i="34"/>
  <c r="N9" i="34"/>
  <c r="O9" i="34" s="1"/>
  <c r="N8" i="34"/>
  <c r="O8" i="34"/>
  <c r="N7" i="34"/>
  <c r="O7" i="34"/>
  <c r="N6" i="34"/>
  <c r="O6" i="34" s="1"/>
  <c r="M5" i="34"/>
  <c r="M27" i="34" s="1"/>
  <c r="L5" i="34"/>
  <c r="K5" i="34"/>
  <c r="K27" i="34" s="1"/>
  <c r="J5" i="34"/>
  <c r="I5" i="34"/>
  <c r="H5" i="34"/>
  <c r="H27" i="34"/>
  <c r="G5" i="34"/>
  <c r="F5" i="34"/>
  <c r="E5" i="34"/>
  <c r="D5" i="34"/>
  <c r="N5" i="34" s="1"/>
  <c r="O5" i="34" s="1"/>
  <c r="E22" i="33"/>
  <c r="N22" i="33" s="1"/>
  <c r="O22" i="33" s="1"/>
  <c r="F22" i="33"/>
  <c r="G22" i="33"/>
  <c r="H22" i="33"/>
  <c r="I22" i="33"/>
  <c r="J22" i="33"/>
  <c r="K22" i="33"/>
  <c r="L22" i="33"/>
  <c r="M22" i="33"/>
  <c r="D22" i="33"/>
  <c r="E20" i="33"/>
  <c r="F20" i="33"/>
  <c r="G20" i="33"/>
  <c r="H20" i="33"/>
  <c r="I20" i="33"/>
  <c r="J20" i="33"/>
  <c r="K20" i="33"/>
  <c r="L20" i="33"/>
  <c r="M20" i="33"/>
  <c r="E18" i="33"/>
  <c r="E25" i="33" s="1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3" i="33"/>
  <c r="F13" i="33"/>
  <c r="G13" i="33"/>
  <c r="H13" i="33"/>
  <c r="I13" i="33"/>
  <c r="J13" i="33"/>
  <c r="K13" i="33"/>
  <c r="L13" i="33"/>
  <c r="M13" i="33"/>
  <c r="E10" i="33"/>
  <c r="F10" i="33"/>
  <c r="G10" i="33"/>
  <c r="H10" i="33"/>
  <c r="H25" i="33" s="1"/>
  <c r="I10" i="33"/>
  <c r="I25" i="33" s="1"/>
  <c r="J10" i="33"/>
  <c r="K10" i="33"/>
  <c r="L10" i="33"/>
  <c r="L25" i="33" s="1"/>
  <c r="M10" i="33"/>
  <c r="E5" i="33"/>
  <c r="F5" i="33"/>
  <c r="F25" i="33" s="1"/>
  <c r="G5" i="33"/>
  <c r="G25" i="33" s="1"/>
  <c r="H5" i="33"/>
  <c r="I5" i="33"/>
  <c r="J5" i="33"/>
  <c r="J25" i="33" s="1"/>
  <c r="K5" i="33"/>
  <c r="K25" i="33" s="1"/>
  <c r="L5" i="33"/>
  <c r="M5" i="33"/>
  <c r="M25" i="33" s="1"/>
  <c r="D20" i="33"/>
  <c r="N20" i="33" s="1"/>
  <c r="O20" i="33" s="1"/>
  <c r="D16" i="33"/>
  <c r="N16" i="33" s="1"/>
  <c r="O16" i="33" s="1"/>
  <c r="D13" i="33"/>
  <c r="N13" i="33" s="1"/>
  <c r="O13" i="33" s="1"/>
  <c r="D10" i="33"/>
  <c r="D5" i="33"/>
  <c r="D25" i="33" s="1"/>
  <c r="N5" i="33"/>
  <c r="O5" i="33" s="1"/>
  <c r="N24" i="33"/>
  <c r="O24" i="33" s="1"/>
  <c r="N23" i="33"/>
  <c r="O23" i="33"/>
  <c r="N21" i="33"/>
  <c r="D18" i="33"/>
  <c r="N19" i="33"/>
  <c r="O19" i="33"/>
  <c r="N17" i="33"/>
  <c r="O17" i="33"/>
  <c r="O21" i="33"/>
  <c r="N11" i="33"/>
  <c r="O11" i="33" s="1"/>
  <c r="N12" i="33"/>
  <c r="O12" i="33"/>
  <c r="N7" i="33"/>
  <c r="O7" i="33"/>
  <c r="N8" i="33"/>
  <c r="O8" i="33"/>
  <c r="N9" i="33"/>
  <c r="O9" i="33"/>
  <c r="N6" i="33"/>
  <c r="O6" i="33"/>
  <c r="N14" i="33"/>
  <c r="O14" i="33" s="1"/>
  <c r="N15" i="33"/>
  <c r="O15" i="33"/>
  <c r="J26" i="35"/>
  <c r="N10" i="36"/>
  <c r="O10" i="36"/>
  <c r="N20" i="39"/>
  <c r="O20" i="39" s="1"/>
  <c r="N22" i="40"/>
  <c r="O22" i="40"/>
  <c r="N10" i="40"/>
  <c r="O10" i="40"/>
  <c r="N10" i="33"/>
  <c r="O10" i="33" s="1"/>
  <c r="N14" i="36"/>
  <c r="O14" i="36"/>
  <c r="N17" i="41"/>
  <c r="O17" i="41" s="1"/>
  <c r="N5" i="41"/>
  <c r="O5" i="41"/>
  <c r="N10" i="41"/>
  <c r="O10" i="41"/>
  <c r="N14" i="42"/>
  <c r="O14" i="42"/>
  <c r="N16" i="42"/>
  <c r="O16" i="42" s="1"/>
  <c r="N20" i="42"/>
  <c r="O20" i="42" s="1"/>
  <c r="N10" i="42"/>
  <c r="O10" i="42"/>
  <c r="N5" i="42"/>
  <c r="O5" i="42"/>
  <c r="N14" i="43"/>
  <c r="O14" i="43" s="1"/>
  <c r="N10" i="43"/>
  <c r="O10" i="43" s="1"/>
  <c r="N5" i="43"/>
  <c r="O5" i="43" s="1"/>
  <c r="N18" i="44"/>
  <c r="O18" i="44"/>
  <c r="N20" i="44"/>
  <c r="O20" i="44"/>
  <c r="N10" i="44"/>
  <c r="O10" i="44" s="1"/>
  <c r="N20" i="45"/>
  <c r="O20" i="45" s="1"/>
  <c r="N18" i="45"/>
  <c r="O18" i="45" s="1"/>
  <c r="N13" i="45"/>
  <c r="O13" i="45"/>
  <c r="N15" i="45"/>
  <c r="O15" i="45" s="1"/>
  <c r="N10" i="45"/>
  <c r="O10" i="45"/>
  <c r="N22" i="46"/>
  <c r="O22" i="46" s="1"/>
  <c r="N20" i="46"/>
  <c r="O20" i="46"/>
  <c r="N15" i="46"/>
  <c r="O15" i="46"/>
  <c r="N17" i="46"/>
  <c r="O17" i="46" s="1"/>
  <c r="N10" i="46"/>
  <c r="O10" i="46" s="1"/>
  <c r="N5" i="46"/>
  <c r="O5" i="46"/>
  <c r="O15" i="47"/>
  <c r="P15" i="47"/>
  <c r="O19" i="47"/>
  <c r="P19" i="47"/>
  <c r="O17" i="47"/>
  <c r="P17" i="47" s="1"/>
  <c r="O10" i="47"/>
  <c r="P10" i="47"/>
  <c r="O5" i="47"/>
  <c r="P5" i="47"/>
  <c r="O13" i="48"/>
  <c r="P13" i="48" s="1"/>
  <c r="O15" i="48"/>
  <c r="P15" i="48"/>
  <c r="O19" i="48"/>
  <c r="P19" i="48" s="1"/>
  <c r="O17" i="48"/>
  <c r="P17" i="48"/>
  <c r="O10" i="48"/>
  <c r="P10" i="48"/>
  <c r="O18" i="49" l="1"/>
  <c r="P18" i="49" s="1"/>
  <c r="O16" i="49"/>
  <c r="P16" i="49" s="1"/>
  <c r="O13" i="49"/>
  <c r="P13" i="49" s="1"/>
  <c r="O10" i="49"/>
  <c r="P10" i="49" s="1"/>
  <c r="O5" i="49"/>
  <c r="P5" i="49" s="1"/>
  <c r="O20" i="49"/>
  <c r="P20" i="49" s="1"/>
  <c r="N24" i="42"/>
  <c r="O24" i="42" s="1"/>
  <c r="N27" i="34"/>
  <c r="O27" i="34" s="1"/>
  <c r="N22" i="39"/>
  <c r="O22" i="39" s="1"/>
  <c r="N24" i="46"/>
  <c r="O24" i="46" s="1"/>
  <c r="O21" i="47"/>
  <c r="P21" i="47" s="1"/>
  <c r="N22" i="44"/>
  <c r="O22" i="44" s="1"/>
  <c r="N23" i="41"/>
  <c r="O23" i="41" s="1"/>
  <c r="N25" i="33"/>
  <c r="O25" i="33" s="1"/>
  <c r="N10" i="38"/>
  <c r="O10" i="38" s="1"/>
  <c r="N18" i="33"/>
  <c r="O18" i="33" s="1"/>
  <c r="G26" i="35"/>
  <c r="L22" i="37"/>
  <c r="N22" i="37" s="1"/>
  <c r="O22" i="37" s="1"/>
  <c r="G22" i="43"/>
  <c r="N22" i="43" s="1"/>
  <c r="O22" i="43" s="1"/>
  <c r="D24" i="40"/>
  <c r="N24" i="40" s="1"/>
  <c r="O24" i="40" s="1"/>
  <c r="I22" i="45"/>
  <c r="N22" i="45" s="1"/>
  <c r="O22" i="45" s="1"/>
  <c r="F28" i="36"/>
  <c r="N5" i="44"/>
  <c r="O5" i="44" s="1"/>
  <c r="N5" i="39"/>
  <c r="O5" i="39" s="1"/>
  <c r="F26" i="35"/>
  <c r="N26" i="35" s="1"/>
  <c r="O26" i="35" s="1"/>
  <c r="D21" i="48"/>
  <c r="O21" i="48" s="1"/>
  <c r="P21" i="48" s="1"/>
  <c r="D25" i="38"/>
  <c r="N25" i="38" s="1"/>
  <c r="O25" i="38" s="1"/>
  <c r="N10" i="39"/>
  <c r="O10" i="39" s="1"/>
  <c r="K28" i="36"/>
  <c r="N28" i="36" s="1"/>
  <c r="O28" i="36" s="1"/>
  <c r="N14" i="44"/>
  <c r="O14" i="44" s="1"/>
  <c r="N20" i="34"/>
  <c r="O20" i="34" s="1"/>
</calcChain>
</file>

<file path=xl/sharedStrings.xml><?xml version="1.0" encoding="utf-8"?>
<sst xmlns="http://schemas.openxmlformats.org/spreadsheetml/2006/main" count="673" uniqueCount="97">
  <si>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</si>
  <si>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</si>
  <si>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</si>
  <si>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</si>
  <si>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</si>
  <si>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</si>
  <si>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</si>
  <si>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</si>
  <si>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</si>
  <si>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</si>
  <si>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</si>
  <si>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</si>
  <si>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</si>
  <si>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</si>
  <si>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</si>
  <si>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</si>
  <si>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</si>
  <si>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</si>
  <si>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</si>
  <si>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</si>
  <si>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</si>
  <si>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</si>
  <si>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</si>
  <si>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Public Safety</t>
  </si>
  <si>
    <t>Fire Control</t>
  </si>
  <si>
    <t>Protective Inspections</t>
  </si>
  <si>
    <t>Physical Environment</t>
  </si>
  <si>
    <t>Water Utility Services</t>
  </si>
  <si>
    <t>Other Physical Environment</t>
  </si>
  <si>
    <t>Transportation</t>
  </si>
  <si>
    <t>Road and Street Facilities</t>
  </si>
  <si>
    <t>Economic Environment</t>
  </si>
  <si>
    <t>Housing and Urban Development</t>
  </si>
  <si>
    <t>Culture / Recreation</t>
  </si>
  <si>
    <t>Special Recreation Facilities</t>
  </si>
  <si>
    <t>Inter-Fund Group Transfers Out</t>
  </si>
  <si>
    <t>Proprietary - Non-Operating Interest Expense</t>
  </si>
  <si>
    <t>Other Uses and Non-Operating</t>
  </si>
  <si>
    <t>2009 Municipal Population:</t>
  </si>
  <si>
    <t>Horseshoe Beach Expenditures Reported by Account Code and Fund Type</t>
  </si>
  <si>
    <t>Local Fiscal Year Ended September 30, 2010</t>
  </si>
  <si>
    <t>Other Public Safety</t>
  </si>
  <si>
    <t>Flood Control / Stormwater Management</t>
  </si>
  <si>
    <t>Other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</si>
  <si>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</si>
  <si>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</si>
  <si>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</si>
  <si>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Economic Environment</t>
  </si>
  <si>
    <t>Human Services</t>
  </si>
  <si>
    <t>Health Services</t>
  </si>
  <si>
    <t>2011 Municipal Population:</t>
  </si>
  <si>
    <t>Local Fiscal Year Ended September 30, 2012</t>
  </si>
  <si>
    <t>Law Enforcement</t>
  </si>
  <si>
    <t>Libraries</t>
  </si>
  <si>
    <t>2012 Municipal Population:</t>
  </si>
  <si>
    <t>Local Fiscal Year Ended September 30, 2013</t>
  </si>
  <si>
    <t>Detention and/or Corrections</t>
  </si>
  <si>
    <t>Parks and Recreation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</si>
  <si>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</si>
  <si>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</si>
  <si>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</si>
  <si>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</si>
  <si>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</si>
  <si>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Water / Sewer Services</t>
  </si>
  <si>
    <t>Road / Street Facilities</t>
  </si>
  <si>
    <t>Health</t>
  </si>
  <si>
    <t>Special Facilities</t>
  </si>
  <si>
    <t>2014 Municipal Population:</t>
  </si>
  <si>
    <t>Local Fiscal Year Ended September 30, 2007</t>
  </si>
  <si>
    <t>2007 Municipal Population:</t>
  </si>
  <si>
    <t>Local Fiscal Year Ended September 30, 2015</t>
  </si>
  <si>
    <t>Parks / Recreation</t>
  </si>
  <si>
    <t>Other Uses</t>
  </si>
  <si>
    <t>Interfund Transfers Out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</si>
  <si>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</si>
  <si>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</si>
  <si>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</si>
  <si>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</si>
  <si>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</si>
  <si>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</si>
  <si>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</si>
  <si>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</si>
  <si>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Water</t>
  </si>
  <si>
    <t>2019 Municipal Population:</t>
  </si>
  <si>
    <t>Local Fiscal Year Ended September 30, 2020</t>
  </si>
  <si>
    <t>Ambulance and Rescue Services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</si>
  <si>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</si>
  <si>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</si>
  <si>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</si>
  <si>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</si>
  <si>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</si>
  <si>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</si>
  <si>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</si>
  <si>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</si>
  <si>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</si>
  <si>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Other Transportation Systems /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</si>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</sst>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B6CA-A5B8-4124-A2AC-7A654EF5EBE4}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89</v>
      </c>
      <c r="N4" s="98" t="s">
        <v>5</v>
      </c>
      <c r="O4" s="98" t="s">
        <v>90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129805</v>
      </c>
      <c r="E5" s="103">
        <f>SUM(E6:E9)</f>
        <v>0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30597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0</v>
      </c>
      <c r="N5" s="103">
        <f>SUM(N6:N9)</f>
        <v>0</v>
      </c>
      <c r="O5" s="104">
        <f>SUM(D5:N5)</f>
        <v>160402</v>
      </c>
      <c r="P5" s="105">
        <f>(O5/P$22)</f>
        <v>978.06097560975604</v>
      </c>
      <c r="Q5" s="106"/>
    </row>
    <row r="6" spans="1:134">
      <c r="A6" s="108"/>
      <c r="B6" s="109">
        <v>511</v>
      </c>
      <c r="C6" s="110" t="s">
        <v>19</v>
      </c>
      <c r="D6" s="111">
        <v>29381</v>
      </c>
      <c r="E6" s="111">
        <v>0</v>
      </c>
      <c r="F6" s="111">
        <v>0</v>
      </c>
      <c r="G6" s="111">
        <v>0</v>
      </c>
      <c r="H6" s="111">
        <v>0</v>
      </c>
      <c r="I6" s="111">
        <v>30597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59978</v>
      </c>
      <c r="P6" s="112">
        <f>(O6/P$22)</f>
        <v>365.71951219512198</v>
      </c>
      <c r="Q6" s="113"/>
    </row>
    <row r="7" spans="1:134">
      <c r="A7" s="108"/>
      <c r="B7" s="109">
        <v>513</v>
      </c>
      <c r="C7" s="110" t="s">
        <v>20</v>
      </c>
      <c r="D7" s="111">
        <v>47962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9" si="0">SUM(D7:N7)</f>
        <v>47962</v>
      </c>
      <c r="P7" s="112">
        <f>(O7/P$22)</f>
        <v>292.45121951219511</v>
      </c>
      <c r="Q7" s="113"/>
    </row>
    <row r="8" spans="1:134">
      <c r="A8" s="108"/>
      <c r="B8" s="109">
        <v>514</v>
      </c>
      <c r="C8" s="110" t="s">
        <v>21</v>
      </c>
      <c r="D8" s="111">
        <v>13277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13277</v>
      </c>
      <c r="P8" s="112">
        <f>(O8/P$22)</f>
        <v>80.957317073170728</v>
      </c>
      <c r="Q8" s="113"/>
    </row>
    <row r="9" spans="1:134">
      <c r="A9" s="108"/>
      <c r="B9" s="109">
        <v>519</v>
      </c>
      <c r="C9" s="110" t="s">
        <v>22</v>
      </c>
      <c r="D9" s="111">
        <v>39185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39185</v>
      </c>
      <c r="P9" s="112">
        <f>(O9/P$22)</f>
        <v>238.9329268292683</v>
      </c>
      <c r="Q9" s="113"/>
    </row>
    <row r="10" spans="1:134" ht="15.75">
      <c r="A10" s="114" t="s">
        <v>23</v>
      </c>
      <c r="B10" s="115"/>
      <c r="C10" s="116"/>
      <c r="D10" s="117">
        <f>SUM(D11:D12)</f>
        <v>29777</v>
      </c>
      <c r="E10" s="117">
        <f>SUM(E11:E12)</f>
        <v>0</v>
      </c>
      <c r="F10" s="117">
        <f>SUM(F11:F12)</f>
        <v>0</v>
      </c>
      <c r="G10" s="117">
        <f>SUM(G11:G12)</f>
        <v>0</v>
      </c>
      <c r="H10" s="117">
        <f>SUM(H11:H12)</f>
        <v>0</v>
      </c>
      <c r="I10" s="117">
        <f>SUM(I11:I12)</f>
        <v>0</v>
      </c>
      <c r="J10" s="117">
        <f>SUM(J11:J12)</f>
        <v>0</v>
      </c>
      <c r="K10" s="117">
        <f>SUM(K11:K12)</f>
        <v>0</v>
      </c>
      <c r="L10" s="117">
        <f>SUM(L11:L12)</f>
        <v>0</v>
      </c>
      <c r="M10" s="117">
        <f>SUM(M11:M12)</f>
        <v>0</v>
      </c>
      <c r="N10" s="117">
        <f>SUM(N11:N12)</f>
        <v>0</v>
      </c>
      <c r="O10" s="118">
        <f>SUM(D10:N10)</f>
        <v>29777</v>
      </c>
      <c r="P10" s="119">
        <f>(O10/P$22)</f>
        <v>181.5670731707317</v>
      </c>
      <c r="Q10" s="120"/>
    </row>
    <row r="11" spans="1:134">
      <c r="A11" s="108"/>
      <c r="B11" s="109">
        <v>521</v>
      </c>
      <c r="C11" s="110" t="s">
        <v>52</v>
      </c>
      <c r="D11" s="111">
        <v>28498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>SUM(D11:N11)</f>
        <v>28498</v>
      </c>
      <c r="P11" s="112">
        <f>(O11/P$22)</f>
        <v>173.76829268292684</v>
      </c>
      <c r="Q11" s="113"/>
    </row>
    <row r="12" spans="1:134">
      <c r="A12" s="108"/>
      <c r="B12" s="109">
        <v>522</v>
      </c>
      <c r="C12" s="110" t="s">
        <v>24</v>
      </c>
      <c r="D12" s="111">
        <v>1279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ref="O12" si="1">SUM(D12:N12)</f>
        <v>1279</v>
      </c>
      <c r="P12" s="112">
        <f>(O12/P$22)</f>
        <v>7.7987804878048781</v>
      </c>
      <c r="Q12" s="113"/>
    </row>
    <row r="13" spans="1:134" ht="15.75">
      <c r="A13" s="114" t="s">
        <v>26</v>
      </c>
      <c r="B13" s="115"/>
      <c r="C13" s="116"/>
      <c r="D13" s="117">
        <f>SUM(D14:D15)</f>
        <v>4889</v>
      </c>
      <c r="E13" s="117">
        <f>SUM(E14:E15)</f>
        <v>0</v>
      </c>
      <c r="F13" s="117">
        <f>SUM(F14:F15)</f>
        <v>0</v>
      </c>
      <c r="G13" s="117">
        <f>SUM(G14:G15)</f>
        <v>0</v>
      </c>
      <c r="H13" s="117">
        <f>SUM(H14:H15)</f>
        <v>0</v>
      </c>
      <c r="I13" s="117">
        <f>SUM(I14:I15)</f>
        <v>488911</v>
      </c>
      <c r="J13" s="117">
        <f>SUM(J14:J15)</f>
        <v>0</v>
      </c>
      <c r="K13" s="117">
        <f>SUM(K14:K15)</f>
        <v>0</v>
      </c>
      <c r="L13" s="117">
        <f>SUM(L14:L15)</f>
        <v>0</v>
      </c>
      <c r="M13" s="117">
        <f>SUM(M14:M15)</f>
        <v>0</v>
      </c>
      <c r="N13" s="117">
        <f>SUM(N14:N15)</f>
        <v>0</v>
      </c>
      <c r="O13" s="118">
        <f>SUM(D13:N13)</f>
        <v>493800</v>
      </c>
      <c r="P13" s="119">
        <f>(O13/P$22)</f>
        <v>3010.9756097560976</v>
      </c>
      <c r="Q13" s="120"/>
    </row>
    <row r="14" spans="1:134">
      <c r="A14" s="108"/>
      <c r="B14" s="109">
        <v>533</v>
      </c>
      <c r="C14" s="110" t="s">
        <v>27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488911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9" si="2">SUM(D14:N14)</f>
        <v>488911</v>
      </c>
      <c r="P14" s="112">
        <f>(O14/P$22)</f>
        <v>2981.1646341463415</v>
      </c>
      <c r="Q14" s="113"/>
    </row>
    <row r="15" spans="1:134">
      <c r="A15" s="108"/>
      <c r="B15" s="109">
        <v>539</v>
      </c>
      <c r="C15" s="110" t="s">
        <v>28</v>
      </c>
      <c r="D15" s="111">
        <v>4889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4889</v>
      </c>
      <c r="P15" s="112">
        <f>(O15/P$22)</f>
        <v>29.810975609756099</v>
      </c>
      <c r="Q15" s="113"/>
    </row>
    <row r="16" spans="1:134" ht="15.75">
      <c r="A16" s="114" t="s">
        <v>29</v>
      </c>
      <c r="B16" s="115"/>
      <c r="C16" s="116"/>
      <c r="D16" s="117">
        <f>SUM(D17:D17)</f>
        <v>29413</v>
      </c>
      <c r="E16" s="117">
        <f>SUM(E17:E17)</f>
        <v>0</v>
      </c>
      <c r="F16" s="117">
        <f>SUM(F17:F17)</f>
        <v>0</v>
      </c>
      <c r="G16" s="117">
        <f>SUM(G17:G17)</f>
        <v>0</v>
      </c>
      <c r="H16" s="117">
        <f>SUM(H17:H17)</f>
        <v>0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7">
        <f t="shared" si="2"/>
        <v>29413</v>
      </c>
      <c r="P16" s="119">
        <f>(O16/P$22)</f>
        <v>179.34756097560975</v>
      </c>
      <c r="Q16" s="120"/>
    </row>
    <row r="17" spans="1:120">
      <c r="A17" s="108"/>
      <c r="B17" s="109">
        <v>549</v>
      </c>
      <c r="C17" s="110" t="s">
        <v>95</v>
      </c>
      <c r="D17" s="111">
        <v>29413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29413</v>
      </c>
      <c r="P17" s="112">
        <f>(O17/P$22)</f>
        <v>179.34756097560975</v>
      </c>
      <c r="Q17" s="113"/>
    </row>
    <row r="18" spans="1:120" ht="15.75">
      <c r="A18" s="114" t="s">
        <v>33</v>
      </c>
      <c r="B18" s="115"/>
      <c r="C18" s="116"/>
      <c r="D18" s="117">
        <f>SUM(D19:D19)</f>
        <v>6646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>SUM(D18:N18)</f>
        <v>6646</v>
      </c>
      <c r="P18" s="119">
        <f>(O18/P$22)</f>
        <v>40.524390243902438</v>
      </c>
      <c r="Q18" s="113"/>
    </row>
    <row r="19" spans="1:120" ht="15.75" thickBot="1">
      <c r="A19" s="108"/>
      <c r="B19" s="109">
        <v>575</v>
      </c>
      <c r="C19" s="110" t="s">
        <v>34</v>
      </c>
      <c r="D19" s="111">
        <v>6646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6646</v>
      </c>
      <c r="P19" s="112">
        <f>(O19/P$22)</f>
        <v>40.524390243902438</v>
      </c>
      <c r="Q19" s="113"/>
    </row>
    <row r="20" spans="1:120" ht="16.5" thickBot="1">
      <c r="A20" s="121" t="s">
        <v>10</v>
      </c>
      <c r="B20" s="122"/>
      <c r="C20" s="123"/>
      <c r="D20" s="124">
        <f>SUM(D5,D10,D13,D16,D18)</f>
        <v>200530</v>
      </c>
      <c r="E20" s="124">
        <f t="shared" ref="E20:N20" si="3">SUM(E5,E10,E13,E16,E18)</f>
        <v>0</v>
      </c>
      <c r="F20" s="124">
        <f t="shared" si="3"/>
        <v>0</v>
      </c>
      <c r="G20" s="124">
        <f t="shared" si="3"/>
        <v>0</v>
      </c>
      <c r="H20" s="124">
        <f t="shared" si="3"/>
        <v>0</v>
      </c>
      <c r="I20" s="124">
        <f t="shared" si="3"/>
        <v>519508</v>
      </c>
      <c r="J20" s="124">
        <f t="shared" si="3"/>
        <v>0</v>
      </c>
      <c r="K20" s="124">
        <f t="shared" si="3"/>
        <v>0</v>
      </c>
      <c r="L20" s="124">
        <f t="shared" si="3"/>
        <v>0</v>
      </c>
      <c r="M20" s="124">
        <f t="shared" si="3"/>
        <v>0</v>
      </c>
      <c r="N20" s="124">
        <f t="shared" si="3"/>
        <v>0</v>
      </c>
      <c r="O20" s="124">
        <f>SUM(D20:N20)</f>
        <v>720038</v>
      </c>
      <c r="P20" s="125">
        <f>(O20/P$22)</f>
        <v>4390.4756097560976</v>
      </c>
      <c r="Q20" s="106"/>
      <c r="R20" s="12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</row>
    <row r="21" spans="1:120">
      <c r="A21" s="127"/>
      <c r="B21" s="128"/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0"/>
    </row>
    <row r="22" spans="1:120">
      <c r="A22" s="131"/>
      <c r="B22" s="132"/>
      <c r="C22" s="132"/>
      <c r="D22" s="133"/>
      <c r="E22" s="133"/>
      <c r="F22" s="133"/>
      <c r="G22" s="133"/>
      <c r="H22" s="133"/>
      <c r="I22" s="133"/>
      <c r="J22" s="133"/>
      <c r="K22" s="133"/>
      <c r="L22" s="133"/>
      <c r="M22" s="136" t="s">
        <v>96</v>
      </c>
      <c r="N22" s="136"/>
      <c r="O22" s="136"/>
      <c r="P22" s="134">
        <v>164</v>
      </c>
    </row>
    <row r="23" spans="1:120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40" t="s">
        <v>45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39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61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117999</v>
      </c>
      <c r="E5" s="59">
        <f t="shared" si="0"/>
        <v>20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2" si="1">SUM(D5:M5)</f>
        <v>118019</v>
      </c>
      <c r="O5" s="61">
        <f t="shared" ref="O5:O22" si="2">(N5/O$24)</f>
        <v>746.95569620253161</v>
      </c>
      <c r="P5" s="62"/>
    </row>
    <row r="6" spans="1:133">
      <c r="A6" s="64"/>
      <c r="B6" s="65">
        <v>511</v>
      </c>
      <c r="C6" s="66" t="s">
        <v>19</v>
      </c>
      <c r="D6" s="67">
        <v>29189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29189</v>
      </c>
      <c r="O6" s="68">
        <f t="shared" si="2"/>
        <v>184.74050632911391</v>
      </c>
      <c r="P6" s="69"/>
    </row>
    <row r="7" spans="1:133">
      <c r="A7" s="64"/>
      <c r="B7" s="65">
        <v>513</v>
      </c>
      <c r="C7" s="66" t="s">
        <v>20</v>
      </c>
      <c r="D7" s="67">
        <v>58219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58219</v>
      </c>
      <c r="O7" s="68">
        <f t="shared" si="2"/>
        <v>368.47468354430379</v>
      </c>
      <c r="P7" s="69"/>
    </row>
    <row r="8" spans="1:133">
      <c r="A8" s="64"/>
      <c r="B8" s="65">
        <v>514</v>
      </c>
      <c r="C8" s="66" t="s">
        <v>21</v>
      </c>
      <c r="D8" s="67">
        <v>10300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10300</v>
      </c>
      <c r="O8" s="68">
        <f t="shared" si="2"/>
        <v>65.189873417721515</v>
      </c>
      <c r="P8" s="69"/>
    </row>
    <row r="9" spans="1:133">
      <c r="A9" s="64"/>
      <c r="B9" s="65">
        <v>519</v>
      </c>
      <c r="C9" s="66" t="s">
        <v>62</v>
      </c>
      <c r="D9" s="67">
        <v>20291</v>
      </c>
      <c r="E9" s="67">
        <v>20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20311</v>
      </c>
      <c r="O9" s="68">
        <f t="shared" si="2"/>
        <v>128.5506329113924</v>
      </c>
      <c r="P9" s="69"/>
    </row>
    <row r="10" spans="1:133" ht="15.75">
      <c r="A10" s="70" t="s">
        <v>23</v>
      </c>
      <c r="B10" s="71"/>
      <c r="C10" s="72"/>
      <c r="D10" s="73">
        <f t="shared" ref="D10:M10" si="3">SUM(D11:D12)</f>
        <v>1708</v>
      </c>
      <c r="E10" s="73">
        <f t="shared" si="3"/>
        <v>0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1708</v>
      </c>
      <c r="O10" s="75">
        <f t="shared" si="2"/>
        <v>10.810126582278482</v>
      </c>
      <c r="P10" s="76"/>
    </row>
    <row r="11" spans="1:133">
      <c r="A11" s="64"/>
      <c r="B11" s="65">
        <v>522</v>
      </c>
      <c r="C11" s="66" t="s">
        <v>24</v>
      </c>
      <c r="D11" s="67">
        <v>858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858</v>
      </c>
      <c r="O11" s="68">
        <f t="shared" si="2"/>
        <v>5.4303797468354427</v>
      </c>
      <c r="P11" s="69"/>
    </row>
    <row r="12" spans="1:133">
      <c r="A12" s="64"/>
      <c r="B12" s="65">
        <v>524</v>
      </c>
      <c r="C12" s="66" t="s">
        <v>25</v>
      </c>
      <c r="D12" s="67">
        <v>850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850</v>
      </c>
      <c r="O12" s="68">
        <f t="shared" si="2"/>
        <v>5.3797468354430382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SUM(D14:D15)</f>
        <v>0</v>
      </c>
      <c r="E13" s="73">
        <f t="shared" si="4"/>
        <v>14771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401379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416150</v>
      </c>
      <c r="O13" s="75">
        <f t="shared" si="2"/>
        <v>2633.8607594936707</v>
      </c>
      <c r="P13" s="76"/>
    </row>
    <row r="14" spans="1:133">
      <c r="A14" s="64"/>
      <c r="B14" s="65">
        <v>533</v>
      </c>
      <c r="C14" s="66" t="s">
        <v>27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401379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401379</v>
      </c>
      <c r="O14" s="68">
        <f t="shared" si="2"/>
        <v>2540.3734177215188</v>
      </c>
      <c r="P14" s="69"/>
    </row>
    <row r="15" spans="1:133">
      <c r="A15" s="64"/>
      <c r="B15" s="65">
        <v>536</v>
      </c>
      <c r="C15" s="66" t="s">
        <v>63</v>
      </c>
      <c r="D15" s="67">
        <v>0</v>
      </c>
      <c r="E15" s="67">
        <v>14771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14771</v>
      </c>
      <c r="O15" s="68">
        <f t="shared" si="2"/>
        <v>93.487341772151893</v>
      </c>
      <c r="P15" s="69"/>
    </row>
    <row r="16" spans="1:133" ht="15.75">
      <c r="A16" s="70" t="s">
        <v>29</v>
      </c>
      <c r="B16" s="71"/>
      <c r="C16" s="72"/>
      <c r="D16" s="73">
        <f t="shared" ref="D16:M16" si="5">SUM(D17:D17)</f>
        <v>41936</v>
      </c>
      <c r="E16" s="73">
        <f t="shared" si="5"/>
        <v>10748</v>
      </c>
      <c r="F16" s="73">
        <f t="shared" si="5"/>
        <v>0</v>
      </c>
      <c r="G16" s="73">
        <f t="shared" si="5"/>
        <v>0</v>
      </c>
      <c r="H16" s="73">
        <f t="shared" si="5"/>
        <v>0</v>
      </c>
      <c r="I16" s="73">
        <f t="shared" si="5"/>
        <v>0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3">
        <f t="shared" si="1"/>
        <v>52684</v>
      </c>
      <c r="O16" s="75">
        <f t="shared" si="2"/>
        <v>333.44303797468353</v>
      </c>
      <c r="P16" s="76"/>
    </row>
    <row r="17" spans="1:119">
      <c r="A17" s="64"/>
      <c r="B17" s="65">
        <v>541</v>
      </c>
      <c r="C17" s="66" t="s">
        <v>64</v>
      </c>
      <c r="D17" s="67">
        <v>41936</v>
      </c>
      <c r="E17" s="67">
        <v>10748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52684</v>
      </c>
      <c r="O17" s="68">
        <f t="shared" si="2"/>
        <v>333.44303797468353</v>
      </c>
      <c r="P17" s="69"/>
    </row>
    <row r="18" spans="1:119" ht="15.75">
      <c r="A18" s="70" t="s">
        <v>48</v>
      </c>
      <c r="B18" s="71"/>
      <c r="C18" s="72"/>
      <c r="D18" s="73">
        <f t="shared" ref="D18:M18" si="6">SUM(D19:D19)</f>
        <v>2200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1"/>
        <v>2200</v>
      </c>
      <c r="O18" s="75">
        <f t="shared" si="2"/>
        <v>13.924050632911392</v>
      </c>
      <c r="P18" s="76"/>
    </row>
    <row r="19" spans="1:119">
      <c r="A19" s="64"/>
      <c r="B19" s="65">
        <v>562</v>
      </c>
      <c r="C19" s="66" t="s">
        <v>65</v>
      </c>
      <c r="D19" s="67">
        <v>2200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2200</v>
      </c>
      <c r="O19" s="68">
        <f t="shared" si="2"/>
        <v>13.924050632911392</v>
      </c>
      <c r="P19" s="69"/>
    </row>
    <row r="20" spans="1:119" ht="15.75">
      <c r="A20" s="70" t="s">
        <v>33</v>
      </c>
      <c r="B20" s="71"/>
      <c r="C20" s="72"/>
      <c r="D20" s="73">
        <f t="shared" ref="D20:M20" si="7">SUM(D21:D21)</f>
        <v>287</v>
      </c>
      <c r="E20" s="73">
        <f t="shared" si="7"/>
        <v>0</v>
      </c>
      <c r="F20" s="73">
        <f t="shared" si="7"/>
        <v>0</v>
      </c>
      <c r="G20" s="73">
        <f t="shared" si="7"/>
        <v>0</v>
      </c>
      <c r="H20" s="73">
        <f t="shared" si="7"/>
        <v>0</v>
      </c>
      <c r="I20" s="73">
        <f t="shared" si="7"/>
        <v>0</v>
      </c>
      <c r="J20" s="73">
        <f t="shared" si="7"/>
        <v>0</v>
      </c>
      <c r="K20" s="73">
        <f t="shared" si="7"/>
        <v>0</v>
      </c>
      <c r="L20" s="73">
        <f t="shared" si="7"/>
        <v>0</v>
      </c>
      <c r="M20" s="73">
        <f t="shared" si="7"/>
        <v>0</v>
      </c>
      <c r="N20" s="73">
        <f t="shared" si="1"/>
        <v>287</v>
      </c>
      <c r="O20" s="75">
        <f t="shared" si="2"/>
        <v>1.8164556962025316</v>
      </c>
      <c r="P20" s="69"/>
    </row>
    <row r="21" spans="1:119" ht="15.75" thickBot="1">
      <c r="A21" s="64"/>
      <c r="B21" s="65">
        <v>575</v>
      </c>
      <c r="C21" s="66" t="s">
        <v>66</v>
      </c>
      <c r="D21" s="67">
        <v>287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287</v>
      </c>
      <c r="O21" s="68">
        <f t="shared" si="2"/>
        <v>1.8164556962025316</v>
      </c>
      <c r="P21" s="69"/>
    </row>
    <row r="22" spans="1:119" ht="16.5" thickBot="1">
      <c r="A22" s="77" t="s">
        <v>10</v>
      </c>
      <c r="B22" s="78"/>
      <c r="C22" s="79"/>
      <c r="D22" s="80">
        <f>SUM(D5,D10,D13,D16,D18,D20)</f>
        <v>164130</v>
      </c>
      <c r="E22" s="80">
        <f t="shared" ref="E22:M22" si="8">SUM(E5,E10,E13,E16,E18,E20)</f>
        <v>25539</v>
      </c>
      <c r="F22" s="80">
        <f t="shared" si="8"/>
        <v>0</v>
      </c>
      <c r="G22" s="80">
        <f t="shared" si="8"/>
        <v>0</v>
      </c>
      <c r="H22" s="80">
        <f t="shared" si="8"/>
        <v>0</v>
      </c>
      <c r="I22" s="80">
        <f t="shared" si="8"/>
        <v>401379</v>
      </c>
      <c r="J22" s="80">
        <f t="shared" si="8"/>
        <v>0</v>
      </c>
      <c r="K22" s="80">
        <f t="shared" si="8"/>
        <v>0</v>
      </c>
      <c r="L22" s="80">
        <f t="shared" si="8"/>
        <v>0</v>
      </c>
      <c r="M22" s="80">
        <f t="shared" si="8"/>
        <v>0</v>
      </c>
      <c r="N22" s="80">
        <f t="shared" si="1"/>
        <v>591048</v>
      </c>
      <c r="O22" s="81">
        <f t="shared" si="2"/>
        <v>3740.8101265822784</v>
      </c>
      <c r="P22" s="62"/>
      <c r="Q22" s="82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</row>
    <row r="23" spans="1:119">
      <c r="A23" s="84"/>
      <c r="B23" s="85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/>
    </row>
    <row r="24" spans="1:119">
      <c r="A24" s="88"/>
      <c r="B24" s="89"/>
      <c r="C24" s="89"/>
      <c r="D24" s="90"/>
      <c r="E24" s="90"/>
      <c r="F24" s="90"/>
      <c r="G24" s="90"/>
      <c r="H24" s="90"/>
      <c r="I24" s="90"/>
      <c r="J24" s="90"/>
      <c r="K24" s="90"/>
      <c r="L24" s="174" t="s">
        <v>67</v>
      </c>
      <c r="M24" s="174"/>
      <c r="N24" s="174"/>
      <c r="O24" s="91">
        <v>158</v>
      </c>
    </row>
    <row r="25" spans="1:119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  <row r="26" spans="1:119" ht="15.75" customHeight="1" thickBot="1">
      <c r="A26" s="178" t="s">
        <v>45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8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100871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100871</v>
      </c>
      <c r="O5" s="32">
        <f t="shared" ref="O5:O22" si="2">(N5/O$24)</f>
        <v>611.33939393939397</v>
      </c>
      <c r="P5" s="6"/>
    </row>
    <row r="6" spans="1:133">
      <c r="A6" s="12"/>
      <c r="B6" s="44">
        <v>511</v>
      </c>
      <c r="C6" s="20" t="s">
        <v>19</v>
      </c>
      <c r="D6" s="46">
        <v>28059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28059</v>
      </c>
      <c r="O6" s="47">
        <f t="shared" si="2"/>
        <v>170.05454545454546</v>
      </c>
      <c r="P6" s="9"/>
    </row>
    <row r="7" spans="1:133">
      <c r="A7" s="12"/>
      <c r="B7" s="44">
        <v>513</v>
      </c>
      <c r="C7" s="20" t="s">
        <v>20</v>
      </c>
      <c r="D7" s="46">
        <v>66648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66648</v>
      </c>
      <c r="O7" s="47">
        <f t="shared" si="2"/>
        <v>403.92727272727274</v>
      </c>
      <c r="P7" s="9"/>
    </row>
    <row r="8" spans="1:133">
      <c r="A8" s="12"/>
      <c r="B8" s="44">
        <v>514</v>
      </c>
      <c r="C8" s="20" t="s">
        <v>21</v>
      </c>
      <c r="D8" s="46">
        <v>6164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6164</v>
      </c>
      <c r="O8" s="47">
        <f t="shared" si="2"/>
        <v>37.357575757575759</v>
      </c>
      <c r="P8" s="9"/>
    </row>
    <row r="9" spans="1:133" ht="15.75">
      <c r="A9" s="28" t="s">
        <v>23</v>
      </c>
      <c r="B9" s="29"/>
      <c r="C9" s="30"/>
      <c r="D9" s="31">
        <f t="shared" ref="D9:M9" si="3">SUM(D10:D12)</f>
        <v>17012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17012</v>
      </c>
      <c r="O9" s="43">
        <f t="shared" si="2"/>
        <v>103.10303030303031</v>
      </c>
      <c r="P9" s="10"/>
    </row>
    <row r="10" spans="1:133">
      <c r="A10" s="12"/>
      <c r="B10" s="44">
        <v>522</v>
      </c>
      <c r="C10" s="20" t="s">
        <v>24</v>
      </c>
      <c r="D10" s="46">
        <v>3128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3128</v>
      </c>
      <c r="O10" s="47">
        <f t="shared" si="2"/>
        <v>18.957575757575757</v>
      </c>
      <c r="P10" s="9"/>
    </row>
    <row r="11" spans="1:133">
      <c r="A11" s="12"/>
      <c r="B11" s="44">
        <v>523</v>
      </c>
      <c r="C11" s="20" t="s">
        <v>56</v>
      </c>
      <c r="D11" s="46">
        <v>1575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1575</v>
      </c>
      <c r="O11" s="47">
        <f t="shared" si="2"/>
        <v>9.545454545454545</v>
      </c>
      <c r="P11" s="9"/>
    </row>
    <row r="12" spans="1:133">
      <c r="A12" s="12"/>
      <c r="B12" s="44">
        <v>524</v>
      </c>
      <c r="C12" s="20" t="s">
        <v>25</v>
      </c>
      <c r="D12" s="46">
        <v>12309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12309</v>
      </c>
      <c r="O12" s="47">
        <f t="shared" si="2"/>
        <v>74.599999999999994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SUM(D14:D15)</f>
        <v>2327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399321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17066</v>
      </c>
      <c r="N13" s="42">
        <f t="shared" si="1"/>
        <v>418714</v>
      </c>
      <c r="O13" s="43">
        <f t="shared" si="2"/>
        <v>2537.6606060606059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399321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399321</v>
      </c>
      <c r="O14" s="47">
        <f t="shared" si="2"/>
        <v>2420.1272727272726</v>
      </c>
      <c r="P14" s="9"/>
    </row>
    <row r="15" spans="1:133">
      <c r="A15" s="12"/>
      <c r="B15" s="44">
        <v>539</v>
      </c>
      <c r="C15" s="20" t="s">
        <v>28</v>
      </c>
      <c r="D15" s="46">
        <v>2327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17066</v>
      </c>
      <c r="N15" s="46">
        <f t="shared" si="1"/>
        <v>19393</v>
      </c>
      <c r="O15" s="47">
        <f t="shared" si="2"/>
        <v>117.53333333333333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35582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35582</v>
      </c>
      <c r="O16" s="43">
        <f t="shared" si="2"/>
        <v>215.64848484848486</v>
      </c>
      <c r="P16" s="10"/>
    </row>
    <row r="17" spans="1:119">
      <c r="A17" s="12"/>
      <c r="B17" s="44">
        <v>541</v>
      </c>
      <c r="C17" s="20" t="s">
        <v>30</v>
      </c>
      <c r="D17" s="46">
        <v>35582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35582</v>
      </c>
      <c r="O17" s="47">
        <f t="shared" si="2"/>
        <v>215.64848484848486</v>
      </c>
      <c r="P17" s="9"/>
    </row>
    <row r="18" spans="1:119" ht="15.75">
      <c r="A18" s="28" t="s">
        <v>33</v>
      </c>
      <c r="B18" s="29"/>
      <c r="C18" s="30"/>
      <c r="D18" s="31">
        <f t="shared" ref="D18:M18" si="6">SUM(D19:D19)</f>
        <v>801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801</v>
      </c>
      <c r="O18" s="43">
        <f t="shared" si="2"/>
        <v>4.8545454545454545</v>
      </c>
      <c r="P18" s="9"/>
    </row>
    <row r="19" spans="1:119">
      <c r="A19" s="12"/>
      <c r="B19" s="44">
        <v>572</v>
      </c>
      <c r="C19" s="20" t="s">
        <v>57</v>
      </c>
      <c r="D19" s="46">
        <v>801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801</v>
      </c>
      <c r="O19" s="47">
        <f t="shared" si="2"/>
        <v>4.8545454545454545</v>
      </c>
      <c r="P19" s="9"/>
    </row>
    <row r="20" spans="1:119" ht="15.75">
      <c r="A20" s="28" t="s">
        <v>37</v>
      </c>
      <c r="B20" s="29"/>
      <c r="C20" s="30"/>
      <c r="D20" s="31">
        <f t="shared" ref="D20:M20" si="7">SUM(D21:D21)</f>
        <v>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140553</v>
      </c>
      <c r="N20" s="31">
        <f t="shared" si="1"/>
        <v>140553</v>
      </c>
      <c r="O20" s="43">
        <f t="shared" si="2"/>
        <v>851.83636363636367</v>
      </c>
      <c r="P20" s="9"/>
    </row>
    <row r="21" spans="1:119" ht="15.75" thickBot="1">
      <c r="A21" s="12"/>
      <c r="B21" s="44">
        <v>581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140553</v>
      </c>
      <c r="N21" s="46">
        <f t="shared" si="1"/>
        <v>140553</v>
      </c>
      <c r="O21" s="47">
        <f t="shared" si="2"/>
        <v>851.83636363636367</v>
      </c>
      <c r="P21" s="9"/>
    </row>
    <row r="22" spans="1:119" ht="16.5" thickBot="1">
      <c r="A22" s="14" t="s">
        <v>10</v>
      </c>
      <c r="B22" s="23"/>
      <c r="C22" s="22"/>
      <c r="D22" s="15">
        <f>SUM(D5,D9,D13,D16,D18,D20)</f>
        <v>156593</v>
      </c>
      <c r="E22" s="15">
        <f t="shared" ref="E22:M22" si="8">SUM(E5,E9,E13,E16,E18,E20)</f>
        <v>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399321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157619</v>
      </c>
      <c r="N22" s="15">
        <f t="shared" si="1"/>
        <v>713533</v>
      </c>
      <c r="O22" s="37">
        <f t="shared" si="2"/>
        <v>4324.4424242424238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0" t="s">
        <v>58</v>
      </c>
      <c r="M24" s="160"/>
      <c r="N24" s="160"/>
      <c r="O24" s="41">
        <v>165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103225</v>
      </c>
      <c r="E5" s="26">
        <f t="shared" si="0"/>
        <v>1420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104645</v>
      </c>
      <c r="O5" s="32">
        <f t="shared" ref="O5:O28" si="2">(N5/O$30)</f>
        <v>634.21212121212125</v>
      </c>
      <c r="P5" s="6"/>
    </row>
    <row r="6" spans="1:133">
      <c r="A6" s="12"/>
      <c r="B6" s="44">
        <v>511</v>
      </c>
      <c r="C6" s="20" t="s">
        <v>19</v>
      </c>
      <c r="D6" s="46">
        <v>30322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30322</v>
      </c>
      <c r="O6" s="47">
        <f t="shared" si="2"/>
        <v>183.76969696969698</v>
      </c>
      <c r="P6" s="9"/>
    </row>
    <row r="7" spans="1:133">
      <c r="A7" s="12"/>
      <c r="B7" s="44">
        <v>513</v>
      </c>
      <c r="C7" s="20" t="s">
        <v>20</v>
      </c>
      <c r="D7" s="46">
        <v>45992</v>
      </c>
      <c r="E7" s="46">
        <v>1420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47412</v>
      </c>
      <c r="O7" s="47">
        <f t="shared" si="2"/>
        <v>287.34545454545457</v>
      </c>
      <c r="P7" s="9"/>
    </row>
    <row r="8" spans="1:133">
      <c r="A8" s="12"/>
      <c r="B8" s="44">
        <v>514</v>
      </c>
      <c r="C8" s="20" t="s">
        <v>21</v>
      </c>
      <c r="D8" s="46">
        <v>7186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7186</v>
      </c>
      <c r="O8" s="47">
        <f t="shared" si="2"/>
        <v>43.551515151515154</v>
      </c>
      <c r="P8" s="9"/>
    </row>
    <row r="9" spans="1:133">
      <c r="A9" s="12"/>
      <c r="B9" s="44">
        <v>519</v>
      </c>
      <c r="C9" s="20" t="s">
        <v>22</v>
      </c>
      <c r="D9" s="46">
        <v>19725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19725</v>
      </c>
      <c r="O9" s="47">
        <f t="shared" si="2"/>
        <v>119.54545454545455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20126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20126</v>
      </c>
      <c r="O10" s="43">
        <f t="shared" si="2"/>
        <v>121.97575757575757</v>
      </c>
      <c r="P10" s="10"/>
    </row>
    <row r="11" spans="1:133">
      <c r="A11" s="12"/>
      <c r="B11" s="44">
        <v>521</v>
      </c>
      <c r="C11" s="20" t="s">
        <v>52</v>
      </c>
      <c r="D11" s="46">
        <v>1050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1050</v>
      </c>
      <c r="O11" s="47">
        <f t="shared" si="2"/>
        <v>6.3636363636363633</v>
      </c>
      <c r="P11" s="9"/>
    </row>
    <row r="12" spans="1:133">
      <c r="A12" s="12"/>
      <c r="B12" s="44">
        <v>522</v>
      </c>
      <c r="C12" s="20" t="s">
        <v>24</v>
      </c>
      <c r="D12" s="46">
        <v>916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916</v>
      </c>
      <c r="O12" s="47">
        <f t="shared" si="2"/>
        <v>5.5515151515151517</v>
      </c>
      <c r="P12" s="9"/>
    </row>
    <row r="13" spans="1:133">
      <c r="A13" s="12"/>
      <c r="B13" s="44">
        <v>524</v>
      </c>
      <c r="C13" s="20" t="s">
        <v>25</v>
      </c>
      <c r="D13" s="46">
        <v>18160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18160</v>
      </c>
      <c r="O13" s="47">
        <f t="shared" si="2"/>
        <v>110.06060606060606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SUM(D15:D15)</f>
        <v>0</v>
      </c>
      <c r="E14" s="31">
        <f t="shared" si="4"/>
        <v>26933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320316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347249</v>
      </c>
      <c r="O14" s="43">
        <f t="shared" si="2"/>
        <v>2104.5393939393939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26933</v>
      </c>
      <c r="F15" s="46">
        <v>0</v>
      </c>
      <c r="G15" s="46">
        <v>0</v>
      </c>
      <c r="H15" s="46">
        <v>0</v>
      </c>
      <c r="I15" s="46">
        <v>320316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347249</v>
      </c>
      <c r="O15" s="47">
        <f t="shared" si="2"/>
        <v>2104.5393939393939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94664</v>
      </c>
      <c r="E16" s="31">
        <f t="shared" si="5"/>
        <v>889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95553</v>
      </c>
      <c r="O16" s="43">
        <f t="shared" si="2"/>
        <v>579.10909090909092</v>
      </c>
      <c r="P16" s="10"/>
    </row>
    <row r="17" spans="1:119">
      <c r="A17" s="12"/>
      <c r="B17" s="44">
        <v>541</v>
      </c>
      <c r="C17" s="20" t="s">
        <v>30</v>
      </c>
      <c r="D17" s="46">
        <v>94664</v>
      </c>
      <c r="E17" s="46">
        <v>889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95553</v>
      </c>
      <c r="O17" s="47">
        <f t="shared" si="2"/>
        <v>579.10909090909092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23225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23225</v>
      </c>
      <c r="O18" s="43">
        <f t="shared" si="2"/>
        <v>140.75757575757575</v>
      </c>
      <c r="P18" s="10"/>
    </row>
    <row r="19" spans="1:119">
      <c r="A19" s="13"/>
      <c r="B19" s="45">
        <v>559</v>
      </c>
      <c r="C19" s="21" t="s">
        <v>47</v>
      </c>
      <c r="D19" s="46">
        <v>0</v>
      </c>
      <c r="E19" s="46">
        <v>23225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23225</v>
      </c>
      <c r="O19" s="47">
        <f t="shared" si="2"/>
        <v>140.75757575757575</v>
      </c>
      <c r="P19" s="9"/>
    </row>
    <row r="20" spans="1:119" ht="15.75">
      <c r="A20" s="28" t="s">
        <v>48</v>
      </c>
      <c r="B20" s="29"/>
      <c r="C20" s="30"/>
      <c r="D20" s="31">
        <f t="shared" ref="D20:M20" si="7">SUM(D21:D21)</f>
        <v>2862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2862</v>
      </c>
      <c r="O20" s="43">
        <f t="shared" si="2"/>
        <v>17.345454545454544</v>
      </c>
      <c r="P20" s="10"/>
    </row>
    <row r="21" spans="1:119">
      <c r="A21" s="12"/>
      <c r="B21" s="44">
        <v>562</v>
      </c>
      <c r="C21" s="20" t="s">
        <v>49</v>
      </c>
      <c r="D21" s="46">
        <v>2862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2862</v>
      </c>
      <c r="O21" s="47">
        <f t="shared" si="2"/>
        <v>17.345454545454544</v>
      </c>
      <c r="P21" s="9"/>
    </row>
    <row r="22" spans="1:119" ht="15.75">
      <c r="A22" s="28" t="s">
        <v>33</v>
      </c>
      <c r="B22" s="29"/>
      <c r="C22" s="30"/>
      <c r="D22" s="31">
        <f t="shared" ref="D22:M22" si="8">SUM(D23:D24)</f>
        <v>6708</v>
      </c>
      <c r="E22" s="31">
        <f t="shared" si="8"/>
        <v>260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6968</v>
      </c>
      <c r="O22" s="43">
        <f t="shared" si="2"/>
        <v>42.230303030303027</v>
      </c>
      <c r="P22" s="9"/>
    </row>
    <row r="23" spans="1:119">
      <c r="A23" s="12"/>
      <c r="B23" s="44">
        <v>571</v>
      </c>
      <c r="C23" s="20" t="s">
        <v>53</v>
      </c>
      <c r="D23" s="46">
        <v>0</v>
      </c>
      <c r="E23" s="46">
        <v>260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260</v>
      </c>
      <c r="O23" s="47">
        <f t="shared" si="2"/>
        <v>1.5757575757575757</v>
      </c>
      <c r="P23" s="9"/>
    </row>
    <row r="24" spans="1:119">
      <c r="A24" s="12"/>
      <c r="B24" s="44">
        <v>575</v>
      </c>
      <c r="C24" s="20" t="s">
        <v>34</v>
      </c>
      <c r="D24" s="46">
        <v>6708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6708</v>
      </c>
      <c r="O24" s="47">
        <f t="shared" si="2"/>
        <v>40.654545454545456</v>
      </c>
      <c r="P24" s="9"/>
    </row>
    <row r="25" spans="1:119" ht="15.75">
      <c r="A25" s="28" t="s">
        <v>37</v>
      </c>
      <c r="B25" s="29"/>
      <c r="C25" s="30"/>
      <c r="D25" s="31">
        <f t="shared" ref="D25:M25" si="9">SUM(D26:D27)</f>
        <v>0</v>
      </c>
      <c r="E25" s="31">
        <f t="shared" si="9"/>
        <v>25741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27344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53085</v>
      </c>
      <c r="O25" s="43">
        <f t="shared" si="2"/>
        <v>321.72727272727275</v>
      </c>
      <c r="P25" s="9"/>
    </row>
    <row r="26" spans="1:119">
      <c r="A26" s="12"/>
      <c r="B26" s="44">
        <v>581</v>
      </c>
      <c r="C26" s="20" t="s">
        <v>35</v>
      </c>
      <c r="D26" s="46">
        <v>0</v>
      </c>
      <c r="E26" s="46">
        <v>25741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25741</v>
      </c>
      <c r="O26" s="47">
        <f t="shared" si="2"/>
        <v>156.0060606060606</v>
      </c>
      <c r="P26" s="9"/>
    </row>
    <row r="27" spans="1:119" ht="15.75" thickBot="1">
      <c r="A27" s="12"/>
      <c r="B27" s="44">
        <v>591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27344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27344</v>
      </c>
      <c r="O27" s="47">
        <f t="shared" si="2"/>
        <v>165.72121212121212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SUM(D5,D10,D14,D16,D18,D20,D22,D25)</f>
        <v>227585</v>
      </c>
      <c r="E28" s="15">
        <f t="shared" si="10"/>
        <v>78468</v>
      </c>
      <c r="F28" s="15">
        <f t="shared" si="10"/>
        <v>0</v>
      </c>
      <c r="G28" s="15">
        <f t="shared" si="10"/>
        <v>0</v>
      </c>
      <c r="H28" s="15">
        <f t="shared" si="10"/>
        <v>0</v>
      </c>
      <c r="I28" s="15">
        <f t="shared" si="10"/>
        <v>347660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653713</v>
      </c>
      <c r="O28" s="37">
        <f t="shared" si="2"/>
        <v>3961.8969696969698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54</v>
      </c>
      <c r="M30" s="160"/>
      <c r="N30" s="160"/>
      <c r="O30" s="41">
        <v>165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45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115944</v>
      </c>
      <c r="E5" s="26">
        <f t="shared" si="0"/>
        <v>4345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120289</v>
      </c>
      <c r="O5" s="32">
        <f t="shared" ref="O5:O26" si="2">(N5/O$28)</f>
        <v>716.00595238095241</v>
      </c>
      <c r="P5" s="6"/>
    </row>
    <row r="6" spans="1:133">
      <c r="A6" s="12"/>
      <c r="B6" s="44">
        <v>511</v>
      </c>
      <c r="C6" s="20" t="s">
        <v>19</v>
      </c>
      <c r="D6" s="46">
        <v>30089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30089</v>
      </c>
      <c r="O6" s="47">
        <f t="shared" si="2"/>
        <v>179.10119047619048</v>
      </c>
      <c r="P6" s="9"/>
    </row>
    <row r="7" spans="1:133">
      <c r="A7" s="12"/>
      <c r="B7" s="44">
        <v>513</v>
      </c>
      <c r="C7" s="20" t="s">
        <v>20</v>
      </c>
      <c r="D7" s="46">
        <v>79993</v>
      </c>
      <c r="E7" s="46">
        <v>4345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84338</v>
      </c>
      <c r="O7" s="47">
        <f t="shared" si="2"/>
        <v>502.01190476190476</v>
      </c>
      <c r="P7" s="9"/>
    </row>
    <row r="8" spans="1:133">
      <c r="A8" s="12"/>
      <c r="B8" s="44">
        <v>514</v>
      </c>
      <c r="C8" s="20" t="s">
        <v>21</v>
      </c>
      <c r="D8" s="46">
        <v>5862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5862</v>
      </c>
      <c r="O8" s="47">
        <f t="shared" si="2"/>
        <v>34.892857142857146</v>
      </c>
      <c r="P8" s="9"/>
    </row>
    <row r="9" spans="1:133" ht="15.75">
      <c r="A9" s="28" t="s">
        <v>23</v>
      </c>
      <c r="B9" s="29"/>
      <c r="C9" s="30"/>
      <c r="D9" s="31">
        <f t="shared" ref="D9:M9" si="3">SUM(D10:D11)</f>
        <v>15782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15782</v>
      </c>
      <c r="O9" s="43">
        <f t="shared" si="2"/>
        <v>93.94047619047619</v>
      </c>
      <c r="P9" s="10"/>
    </row>
    <row r="10" spans="1:133">
      <c r="A10" s="12"/>
      <c r="B10" s="44">
        <v>522</v>
      </c>
      <c r="C10" s="20" t="s">
        <v>24</v>
      </c>
      <c r="D10" s="46">
        <v>707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707</v>
      </c>
      <c r="O10" s="47">
        <f t="shared" si="2"/>
        <v>4.208333333333333</v>
      </c>
      <c r="P10" s="9"/>
    </row>
    <row r="11" spans="1:133">
      <c r="A11" s="12"/>
      <c r="B11" s="44">
        <v>524</v>
      </c>
      <c r="C11" s="20" t="s">
        <v>25</v>
      </c>
      <c r="D11" s="46">
        <v>15075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15075</v>
      </c>
      <c r="O11" s="47">
        <f t="shared" si="2"/>
        <v>89.732142857142861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SUM(D13:D14)</f>
        <v>0</v>
      </c>
      <c r="E12" s="31">
        <f t="shared" si="4"/>
        <v>27560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309185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336745</v>
      </c>
      <c r="O12" s="43">
        <f t="shared" si="2"/>
        <v>2004.4345238095239</v>
      </c>
      <c r="P12" s="10"/>
    </row>
    <row r="13" spans="1:133">
      <c r="A13" s="12"/>
      <c r="B13" s="44">
        <v>533</v>
      </c>
      <c r="C13" s="20" t="s">
        <v>27</v>
      </c>
      <c r="D13" s="46">
        <v>0</v>
      </c>
      <c r="E13" s="46">
        <v>5031</v>
      </c>
      <c r="F13" s="46">
        <v>0</v>
      </c>
      <c r="G13" s="46">
        <v>0</v>
      </c>
      <c r="H13" s="46">
        <v>0</v>
      </c>
      <c r="I13" s="46">
        <v>309185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314216</v>
      </c>
      <c r="O13" s="47">
        <f t="shared" si="2"/>
        <v>1870.3333333333333</v>
      </c>
      <c r="P13" s="9"/>
    </row>
    <row r="14" spans="1:133">
      <c r="A14" s="12"/>
      <c r="B14" s="44">
        <v>538</v>
      </c>
      <c r="C14" s="20" t="s">
        <v>42</v>
      </c>
      <c r="D14" s="46">
        <v>0</v>
      </c>
      <c r="E14" s="46">
        <v>22529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22529</v>
      </c>
      <c r="O14" s="47">
        <f t="shared" si="2"/>
        <v>134.10119047619048</v>
      </c>
      <c r="P14" s="9"/>
    </row>
    <row r="15" spans="1:133" ht="15.75">
      <c r="A15" s="28" t="s">
        <v>29</v>
      </c>
      <c r="B15" s="29"/>
      <c r="C15" s="30"/>
      <c r="D15" s="31">
        <f t="shared" ref="D15:M15" si="5">SUM(D16:D16)</f>
        <v>36505</v>
      </c>
      <c r="E15" s="31">
        <f t="shared" si="5"/>
        <v>813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37318</v>
      </c>
      <c r="O15" s="43">
        <f t="shared" si="2"/>
        <v>222.13095238095238</v>
      </c>
      <c r="P15" s="10"/>
    </row>
    <row r="16" spans="1:133">
      <c r="A16" s="12"/>
      <c r="B16" s="44">
        <v>541</v>
      </c>
      <c r="C16" s="20" t="s">
        <v>30</v>
      </c>
      <c r="D16" s="46">
        <v>36505</v>
      </c>
      <c r="E16" s="46">
        <v>813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37318</v>
      </c>
      <c r="O16" s="47">
        <f t="shared" si="2"/>
        <v>222.13095238095238</v>
      </c>
      <c r="P16" s="9"/>
    </row>
    <row r="17" spans="1:119" ht="15.75">
      <c r="A17" s="28" t="s">
        <v>31</v>
      </c>
      <c r="B17" s="29"/>
      <c r="C17" s="30"/>
      <c r="D17" s="31">
        <f t="shared" ref="D17:M17" si="6">SUM(D18:D18)</f>
        <v>0</v>
      </c>
      <c r="E17" s="31">
        <f t="shared" si="6"/>
        <v>14485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14485</v>
      </c>
      <c r="O17" s="43">
        <f t="shared" si="2"/>
        <v>86.220238095238102</v>
      </c>
      <c r="P17" s="10"/>
    </row>
    <row r="18" spans="1:119">
      <c r="A18" s="13"/>
      <c r="B18" s="45">
        <v>559</v>
      </c>
      <c r="C18" s="21" t="s">
        <v>47</v>
      </c>
      <c r="D18" s="46">
        <v>0</v>
      </c>
      <c r="E18" s="46">
        <v>14485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14485</v>
      </c>
      <c r="O18" s="47">
        <f t="shared" si="2"/>
        <v>86.220238095238102</v>
      </c>
      <c r="P18" s="9"/>
    </row>
    <row r="19" spans="1:119" ht="15.75">
      <c r="A19" s="28" t="s">
        <v>48</v>
      </c>
      <c r="B19" s="29"/>
      <c r="C19" s="30"/>
      <c r="D19" s="31">
        <f t="shared" ref="D19:M19" si="7">SUM(D20:D20)</f>
        <v>1942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1942</v>
      </c>
      <c r="O19" s="43">
        <f t="shared" si="2"/>
        <v>11.55952380952381</v>
      </c>
      <c r="P19" s="10"/>
    </row>
    <row r="20" spans="1:119">
      <c r="A20" s="12"/>
      <c r="B20" s="44">
        <v>562</v>
      </c>
      <c r="C20" s="20" t="s">
        <v>49</v>
      </c>
      <c r="D20" s="46">
        <v>1942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1942</v>
      </c>
      <c r="O20" s="47">
        <f t="shared" si="2"/>
        <v>11.55952380952381</v>
      </c>
      <c r="P20" s="9"/>
    </row>
    <row r="21" spans="1:119" ht="15.75">
      <c r="A21" s="28" t="s">
        <v>33</v>
      </c>
      <c r="B21" s="29"/>
      <c r="C21" s="30"/>
      <c r="D21" s="31">
        <f t="shared" ref="D21:M21" si="8">SUM(D22:D22)</f>
        <v>4227</v>
      </c>
      <c r="E21" s="31">
        <f t="shared" si="8"/>
        <v>2355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6582</v>
      </c>
      <c r="O21" s="43">
        <f t="shared" si="2"/>
        <v>39.178571428571431</v>
      </c>
      <c r="P21" s="9"/>
    </row>
    <row r="22" spans="1:119">
      <c r="A22" s="12"/>
      <c r="B22" s="44">
        <v>579</v>
      </c>
      <c r="C22" s="20" t="s">
        <v>43</v>
      </c>
      <c r="D22" s="46">
        <v>4227</v>
      </c>
      <c r="E22" s="46">
        <v>2355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6582</v>
      </c>
      <c r="O22" s="47">
        <f t="shared" si="2"/>
        <v>39.178571428571431</v>
      </c>
      <c r="P22" s="9"/>
    </row>
    <row r="23" spans="1:119" ht="15.75">
      <c r="A23" s="28" t="s">
        <v>37</v>
      </c>
      <c r="B23" s="29"/>
      <c r="C23" s="30"/>
      <c r="D23" s="31">
        <f t="shared" ref="D23:M23" si="9">SUM(D24:D25)</f>
        <v>14674</v>
      </c>
      <c r="E23" s="31">
        <f t="shared" si="9"/>
        <v>101562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28891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 t="shared" si="1"/>
        <v>145127</v>
      </c>
      <c r="O23" s="43">
        <f t="shared" si="2"/>
        <v>863.85119047619048</v>
      </c>
      <c r="P23" s="9"/>
    </row>
    <row r="24" spans="1:119">
      <c r="A24" s="12"/>
      <c r="B24" s="44">
        <v>581</v>
      </c>
      <c r="C24" s="20" t="s">
        <v>35</v>
      </c>
      <c r="D24" s="46">
        <v>14674</v>
      </c>
      <c r="E24" s="46">
        <v>101562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116236</v>
      </c>
      <c r="O24" s="47">
        <f t="shared" si="2"/>
        <v>691.88095238095241</v>
      </c>
      <c r="P24" s="9"/>
    </row>
    <row r="25" spans="1:119" ht="15.75" thickBot="1">
      <c r="A25" s="12"/>
      <c r="B25" s="44">
        <v>591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28891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28891</v>
      </c>
      <c r="O25" s="47">
        <f t="shared" si="2"/>
        <v>171.9702380952381</v>
      </c>
      <c r="P25" s="9"/>
    </row>
    <row r="26" spans="1:119" ht="16.5" thickBot="1">
      <c r="A26" s="14" t="s">
        <v>10</v>
      </c>
      <c r="B26" s="23"/>
      <c r="C26" s="22"/>
      <c r="D26" s="15">
        <f t="shared" ref="D26:M26" si="10">SUM(D5,D9,D12,D15,D17,D19,D21,D23)</f>
        <v>189074</v>
      </c>
      <c r="E26" s="15">
        <f t="shared" si="10"/>
        <v>151120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338076</v>
      </c>
      <c r="J26" s="15">
        <f t="shared" si="10"/>
        <v>0</v>
      </c>
      <c r="K26" s="15">
        <f t="shared" si="10"/>
        <v>0</v>
      </c>
      <c r="L26" s="15">
        <f t="shared" si="10"/>
        <v>0</v>
      </c>
      <c r="M26" s="15">
        <f t="shared" si="10"/>
        <v>0</v>
      </c>
      <c r="N26" s="15">
        <f t="shared" si="1"/>
        <v>678270</v>
      </c>
      <c r="O26" s="37">
        <f t="shared" si="2"/>
        <v>4037.3214285714284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0" t="s">
        <v>50</v>
      </c>
      <c r="M28" s="160"/>
      <c r="N28" s="160"/>
      <c r="O28" s="41">
        <v>168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138347</v>
      </c>
      <c r="E5" s="26">
        <f t="shared" si="0"/>
        <v>6531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144878</v>
      </c>
      <c r="O5" s="32">
        <f t="shared" ref="O5:O27" si="2">(N5/O$29)</f>
        <v>857.26627218934914</v>
      </c>
      <c r="P5" s="6"/>
    </row>
    <row r="6" spans="1:133">
      <c r="A6" s="12"/>
      <c r="B6" s="44">
        <v>511</v>
      </c>
      <c r="C6" s="20" t="s">
        <v>19</v>
      </c>
      <c r="D6" s="46">
        <v>29650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29650</v>
      </c>
      <c r="O6" s="47">
        <f t="shared" si="2"/>
        <v>175.44378698224853</v>
      </c>
      <c r="P6" s="9"/>
    </row>
    <row r="7" spans="1:133">
      <c r="A7" s="12"/>
      <c r="B7" s="44">
        <v>513</v>
      </c>
      <c r="C7" s="20" t="s">
        <v>20</v>
      </c>
      <c r="D7" s="46">
        <v>70410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70410</v>
      </c>
      <c r="O7" s="47">
        <f t="shared" si="2"/>
        <v>416.62721893491124</v>
      </c>
      <c r="P7" s="9"/>
    </row>
    <row r="8" spans="1:133">
      <c r="A8" s="12"/>
      <c r="B8" s="44">
        <v>514</v>
      </c>
      <c r="C8" s="20" t="s">
        <v>21</v>
      </c>
      <c r="D8" s="46">
        <v>7349</v>
      </c>
      <c r="E8" s="46">
        <v>3166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10515</v>
      </c>
      <c r="O8" s="47">
        <f t="shared" si="2"/>
        <v>62.218934911242606</v>
      </c>
      <c r="P8" s="9"/>
    </row>
    <row r="9" spans="1:133">
      <c r="A9" s="12"/>
      <c r="B9" s="44">
        <v>519</v>
      </c>
      <c r="C9" s="20" t="s">
        <v>22</v>
      </c>
      <c r="D9" s="46">
        <v>30938</v>
      </c>
      <c r="E9" s="46">
        <v>3365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34303</v>
      </c>
      <c r="O9" s="47">
        <f t="shared" si="2"/>
        <v>202.97633136094674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16585</v>
      </c>
      <c r="E10" s="31">
        <f t="shared" si="3"/>
        <v>7275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23860</v>
      </c>
      <c r="O10" s="43">
        <f t="shared" si="2"/>
        <v>141.18343195266272</v>
      </c>
      <c r="P10" s="10"/>
    </row>
    <row r="11" spans="1:133">
      <c r="A11" s="12"/>
      <c r="B11" s="44">
        <v>522</v>
      </c>
      <c r="C11" s="20" t="s">
        <v>24</v>
      </c>
      <c r="D11" s="46">
        <v>1685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1685</v>
      </c>
      <c r="O11" s="47">
        <f t="shared" si="2"/>
        <v>9.9704142011834325</v>
      </c>
      <c r="P11" s="9"/>
    </row>
    <row r="12" spans="1:133">
      <c r="A12" s="12"/>
      <c r="B12" s="44">
        <v>524</v>
      </c>
      <c r="C12" s="20" t="s">
        <v>25</v>
      </c>
      <c r="D12" s="46">
        <v>14900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14900</v>
      </c>
      <c r="O12" s="47">
        <f t="shared" si="2"/>
        <v>88.165680473372788</v>
      </c>
      <c r="P12" s="9"/>
    </row>
    <row r="13" spans="1:133">
      <c r="A13" s="12"/>
      <c r="B13" s="44">
        <v>529</v>
      </c>
      <c r="C13" s="20" t="s">
        <v>41</v>
      </c>
      <c r="D13" s="46">
        <v>0</v>
      </c>
      <c r="E13" s="46">
        <v>7275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7275</v>
      </c>
      <c r="O13" s="47">
        <f t="shared" si="2"/>
        <v>43.047337278106511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SUM(D15:D17)</f>
        <v>0</v>
      </c>
      <c r="E14" s="31">
        <f t="shared" si="4"/>
        <v>73189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331532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404721</v>
      </c>
      <c r="O14" s="43">
        <f t="shared" si="2"/>
        <v>2394.7988165680472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2800</v>
      </c>
      <c r="F15" s="46">
        <v>0</v>
      </c>
      <c r="G15" s="46">
        <v>0</v>
      </c>
      <c r="H15" s="46">
        <v>0</v>
      </c>
      <c r="I15" s="46">
        <v>331532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334332</v>
      </c>
      <c r="O15" s="47">
        <f t="shared" si="2"/>
        <v>1978.2958579881656</v>
      </c>
      <c r="P15" s="9"/>
    </row>
    <row r="16" spans="1:133">
      <c r="A16" s="12"/>
      <c r="B16" s="44">
        <v>538</v>
      </c>
      <c r="C16" s="20" t="s">
        <v>42</v>
      </c>
      <c r="D16" s="46">
        <v>0</v>
      </c>
      <c r="E16" s="46">
        <v>63041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63041</v>
      </c>
      <c r="O16" s="47">
        <f t="shared" si="2"/>
        <v>373.02366863905326</v>
      </c>
      <c r="P16" s="9"/>
    </row>
    <row r="17" spans="1:119">
      <c r="A17" s="12"/>
      <c r="B17" s="44">
        <v>539</v>
      </c>
      <c r="C17" s="20" t="s">
        <v>28</v>
      </c>
      <c r="D17" s="46">
        <v>0</v>
      </c>
      <c r="E17" s="46">
        <v>7348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7348</v>
      </c>
      <c r="O17" s="47">
        <f t="shared" si="2"/>
        <v>43.479289940828401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SUM(D19:D19)</f>
        <v>30853</v>
      </c>
      <c r="E18" s="31">
        <f t="shared" si="5"/>
        <v>8507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39360</v>
      </c>
      <c r="O18" s="43">
        <f t="shared" si="2"/>
        <v>232.89940828402368</v>
      </c>
      <c r="P18" s="10"/>
    </row>
    <row r="19" spans="1:119">
      <c r="A19" s="12"/>
      <c r="B19" s="44">
        <v>541</v>
      </c>
      <c r="C19" s="20" t="s">
        <v>30</v>
      </c>
      <c r="D19" s="46">
        <v>30853</v>
      </c>
      <c r="E19" s="46">
        <v>8507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39360</v>
      </c>
      <c r="O19" s="47">
        <f t="shared" si="2"/>
        <v>232.89940828402368</v>
      </c>
      <c r="P19" s="9"/>
    </row>
    <row r="20" spans="1:119" ht="15.75">
      <c r="A20" s="28" t="s">
        <v>31</v>
      </c>
      <c r="B20" s="29"/>
      <c r="C20" s="30"/>
      <c r="D20" s="31">
        <f t="shared" ref="D20:M20" si="6">SUM(D21:D21)</f>
        <v>0</v>
      </c>
      <c r="E20" s="31">
        <f t="shared" si="6"/>
        <v>42334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42334</v>
      </c>
      <c r="O20" s="43">
        <f t="shared" si="2"/>
        <v>250.49704142011834</v>
      </c>
      <c r="P20" s="10"/>
    </row>
    <row r="21" spans="1:119">
      <c r="A21" s="13"/>
      <c r="B21" s="45">
        <v>554</v>
      </c>
      <c r="C21" s="21" t="s">
        <v>32</v>
      </c>
      <c r="D21" s="46">
        <v>0</v>
      </c>
      <c r="E21" s="46">
        <v>42334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42334</v>
      </c>
      <c r="O21" s="47">
        <f t="shared" si="2"/>
        <v>250.49704142011834</v>
      </c>
      <c r="P21" s="9"/>
    </row>
    <row r="22" spans="1:119" ht="15.75">
      <c r="A22" s="28" t="s">
        <v>33</v>
      </c>
      <c r="B22" s="29"/>
      <c r="C22" s="30"/>
      <c r="D22" s="31">
        <f t="shared" ref="D22:M22" si="7">SUM(D23:D23)</f>
        <v>1858</v>
      </c>
      <c r="E22" s="31">
        <f t="shared" si="7"/>
        <v>2653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4511</v>
      </c>
      <c r="O22" s="43">
        <f t="shared" si="2"/>
        <v>26.692307692307693</v>
      </c>
      <c r="P22" s="9"/>
    </row>
    <row r="23" spans="1:119">
      <c r="A23" s="12"/>
      <c r="B23" s="44">
        <v>579</v>
      </c>
      <c r="C23" s="20" t="s">
        <v>43</v>
      </c>
      <c r="D23" s="46">
        <v>1858</v>
      </c>
      <c r="E23" s="46">
        <v>2653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4511</v>
      </c>
      <c r="O23" s="47">
        <f t="shared" si="2"/>
        <v>26.692307692307693</v>
      </c>
      <c r="P23" s="9"/>
    </row>
    <row r="24" spans="1:119" ht="15.75">
      <c r="A24" s="28" t="s">
        <v>37</v>
      </c>
      <c r="B24" s="29"/>
      <c r="C24" s="30"/>
      <c r="D24" s="31">
        <f t="shared" ref="D24:M24" si="8">SUM(D25:D26)</f>
        <v>80366</v>
      </c>
      <c r="E24" s="31">
        <f t="shared" si="8"/>
        <v>239954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55939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376259</v>
      </c>
      <c r="O24" s="43">
        <f t="shared" si="2"/>
        <v>2226.3846153846152</v>
      </c>
      <c r="P24" s="9"/>
    </row>
    <row r="25" spans="1:119">
      <c r="A25" s="12"/>
      <c r="B25" s="44">
        <v>581</v>
      </c>
      <c r="C25" s="20" t="s">
        <v>35</v>
      </c>
      <c r="D25" s="46">
        <v>80366</v>
      </c>
      <c r="E25" s="46">
        <v>239954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320320</v>
      </c>
      <c r="O25" s="47">
        <f t="shared" si="2"/>
        <v>1895.3846153846155</v>
      </c>
      <c r="P25" s="9"/>
    </row>
    <row r="26" spans="1:119" ht="15.75" thickBot="1">
      <c r="A26" s="12"/>
      <c r="B26" s="44">
        <v>591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55939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55939</v>
      </c>
      <c r="O26" s="47">
        <f t="shared" si="2"/>
        <v>331</v>
      </c>
      <c r="P26" s="9"/>
    </row>
    <row r="27" spans="1:119" ht="16.5" thickBot="1">
      <c r="A27" s="14" t="s">
        <v>10</v>
      </c>
      <c r="B27" s="23"/>
      <c r="C27" s="22"/>
      <c r="D27" s="15">
        <f>SUM(D5,D10,D14,D18,D20,D22,D24)</f>
        <v>268009</v>
      </c>
      <c r="E27" s="15">
        <f t="shared" ref="E27:M27" si="9">SUM(E5,E10,E14,E18,E20,E22,E24)</f>
        <v>380443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387471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1035923</v>
      </c>
      <c r="O27" s="37">
        <f t="shared" si="2"/>
        <v>6129.7218934911243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44</v>
      </c>
      <c r="M29" s="160"/>
      <c r="N29" s="160"/>
      <c r="O29" s="41">
        <v>169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111764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111764</v>
      </c>
      <c r="O5" s="32">
        <f t="shared" ref="O5:O25" si="2">(N5/O$27)</f>
        <v>376.30976430976432</v>
      </c>
      <c r="P5" s="6"/>
    </row>
    <row r="6" spans="1:133">
      <c r="A6" s="12"/>
      <c r="B6" s="44">
        <v>511</v>
      </c>
      <c r="C6" s="20" t="s">
        <v>19</v>
      </c>
      <c r="D6" s="46">
        <v>28859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28859</v>
      </c>
      <c r="O6" s="47">
        <f t="shared" si="2"/>
        <v>97.168350168350173</v>
      </c>
      <c r="P6" s="9"/>
    </row>
    <row r="7" spans="1:133">
      <c r="A7" s="12"/>
      <c r="B7" s="44">
        <v>513</v>
      </c>
      <c r="C7" s="20" t="s">
        <v>20</v>
      </c>
      <c r="D7" s="46">
        <v>60713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60713</v>
      </c>
      <c r="O7" s="47">
        <f t="shared" si="2"/>
        <v>204.42087542087543</v>
      </c>
      <c r="P7" s="9"/>
    </row>
    <row r="8" spans="1:133">
      <c r="A8" s="12"/>
      <c r="B8" s="44">
        <v>514</v>
      </c>
      <c r="C8" s="20" t="s">
        <v>21</v>
      </c>
      <c r="D8" s="46">
        <v>7708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7708</v>
      </c>
      <c r="O8" s="47">
        <f t="shared" si="2"/>
        <v>25.952861952861952</v>
      </c>
      <c r="P8" s="9"/>
    </row>
    <row r="9" spans="1:133">
      <c r="A9" s="12"/>
      <c r="B9" s="44">
        <v>519</v>
      </c>
      <c r="C9" s="20" t="s">
        <v>22</v>
      </c>
      <c r="D9" s="46">
        <v>14484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14484</v>
      </c>
      <c r="O9" s="47">
        <f t="shared" si="2"/>
        <v>48.767676767676768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14078</v>
      </c>
      <c r="E10" s="31">
        <f t="shared" si="3"/>
        <v>17500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31578</v>
      </c>
      <c r="O10" s="43">
        <f t="shared" si="2"/>
        <v>106.32323232323232</v>
      </c>
      <c r="P10" s="10"/>
    </row>
    <row r="11" spans="1:133">
      <c r="A11" s="12"/>
      <c r="B11" s="44">
        <v>522</v>
      </c>
      <c r="C11" s="20" t="s">
        <v>24</v>
      </c>
      <c r="D11" s="46">
        <v>859</v>
      </c>
      <c r="E11" s="46">
        <v>17500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18359</v>
      </c>
      <c r="O11" s="47">
        <f t="shared" si="2"/>
        <v>61.814814814814817</v>
      </c>
      <c r="P11" s="9"/>
    </row>
    <row r="12" spans="1:133">
      <c r="A12" s="12"/>
      <c r="B12" s="44">
        <v>524</v>
      </c>
      <c r="C12" s="20" t="s">
        <v>25</v>
      </c>
      <c r="D12" s="46">
        <v>13219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13219</v>
      </c>
      <c r="O12" s="47">
        <f t="shared" si="2"/>
        <v>44.508417508417509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SUM(D14:D15)</f>
        <v>746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187290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188036</v>
      </c>
      <c r="O13" s="43">
        <f t="shared" si="2"/>
        <v>633.11784511784515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187290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187290</v>
      </c>
      <c r="O14" s="47">
        <f t="shared" si="2"/>
        <v>630.60606060606062</v>
      </c>
      <c r="P14" s="9"/>
    </row>
    <row r="15" spans="1:133">
      <c r="A15" s="12"/>
      <c r="B15" s="44">
        <v>539</v>
      </c>
      <c r="C15" s="20" t="s">
        <v>28</v>
      </c>
      <c r="D15" s="46">
        <v>746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746</v>
      </c>
      <c r="O15" s="47">
        <f t="shared" si="2"/>
        <v>2.5117845117845117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117006</v>
      </c>
      <c r="E16" s="31">
        <f t="shared" si="5"/>
        <v>227269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344275</v>
      </c>
      <c r="O16" s="43">
        <f t="shared" si="2"/>
        <v>1159.1750841750841</v>
      </c>
      <c r="P16" s="10"/>
    </row>
    <row r="17" spans="1:119">
      <c r="A17" s="12"/>
      <c r="B17" s="44">
        <v>541</v>
      </c>
      <c r="C17" s="20" t="s">
        <v>30</v>
      </c>
      <c r="D17" s="46">
        <v>117006</v>
      </c>
      <c r="E17" s="46">
        <v>227269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344275</v>
      </c>
      <c r="O17" s="47">
        <f t="shared" si="2"/>
        <v>1159.1750841750841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45294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45294</v>
      </c>
      <c r="O18" s="43">
        <f t="shared" si="2"/>
        <v>152.50505050505049</v>
      </c>
      <c r="P18" s="10"/>
    </row>
    <row r="19" spans="1:119">
      <c r="A19" s="13"/>
      <c r="B19" s="45">
        <v>554</v>
      </c>
      <c r="C19" s="21" t="s">
        <v>32</v>
      </c>
      <c r="D19" s="46">
        <v>0</v>
      </c>
      <c r="E19" s="46">
        <v>45294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45294</v>
      </c>
      <c r="O19" s="47">
        <f t="shared" si="2"/>
        <v>152.50505050505049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8641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8641</v>
      </c>
      <c r="O20" s="43">
        <f t="shared" si="2"/>
        <v>29.094276094276093</v>
      </c>
      <c r="P20" s="9"/>
    </row>
    <row r="21" spans="1:119">
      <c r="A21" s="12"/>
      <c r="B21" s="44">
        <v>575</v>
      </c>
      <c r="C21" s="20" t="s">
        <v>34</v>
      </c>
      <c r="D21" s="46">
        <v>8641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8641</v>
      </c>
      <c r="O21" s="47">
        <f t="shared" si="2"/>
        <v>29.094276094276093</v>
      </c>
      <c r="P21" s="9"/>
    </row>
    <row r="22" spans="1:119" ht="15.75">
      <c r="A22" s="28" t="s">
        <v>37</v>
      </c>
      <c r="B22" s="29"/>
      <c r="C22" s="30"/>
      <c r="D22" s="31">
        <f t="shared" ref="D22:M22" si="8">SUM(D23:D24)</f>
        <v>118827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94912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213739</v>
      </c>
      <c r="O22" s="43">
        <f t="shared" si="2"/>
        <v>719.65993265993268</v>
      </c>
      <c r="P22" s="9"/>
    </row>
    <row r="23" spans="1:119">
      <c r="A23" s="12"/>
      <c r="B23" s="44">
        <v>581</v>
      </c>
      <c r="C23" s="20" t="s">
        <v>35</v>
      </c>
      <c r="D23" s="46">
        <v>118827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118827</v>
      </c>
      <c r="O23" s="47">
        <f t="shared" si="2"/>
        <v>400.09090909090907</v>
      </c>
      <c r="P23" s="9"/>
    </row>
    <row r="24" spans="1:119" ht="15.75" thickBot="1">
      <c r="A24" s="12"/>
      <c r="B24" s="44">
        <v>591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94912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94912</v>
      </c>
      <c r="O24" s="47">
        <f t="shared" si="2"/>
        <v>319.56902356902356</v>
      </c>
      <c r="P24" s="9"/>
    </row>
    <row r="25" spans="1:119" ht="16.5" thickBot="1">
      <c r="A25" s="14" t="s">
        <v>10</v>
      </c>
      <c r="B25" s="23"/>
      <c r="C25" s="22"/>
      <c r="D25" s="15">
        <f>SUM(D5,D10,D13,D16,D18,D20,D22)</f>
        <v>371062</v>
      </c>
      <c r="E25" s="15">
        <f t="shared" ref="E25:M25" si="9">SUM(E5,E10,E13,E16,E18,E20,E22)</f>
        <v>290063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282202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943327</v>
      </c>
      <c r="O25" s="37">
        <f t="shared" si="2"/>
        <v>3176.1851851851852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0" t="s">
        <v>38</v>
      </c>
      <c r="M27" s="160"/>
      <c r="N27" s="160"/>
      <c r="O27" s="41">
        <v>297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thickBot="1">
      <c r="A29" s="162" t="s">
        <v>45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164143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164143</v>
      </c>
      <c r="O5" s="32">
        <f t="shared" ref="O5:O25" si="2">(N5/O$27)</f>
        <v>531.20711974110031</v>
      </c>
      <c r="P5" s="6"/>
    </row>
    <row r="6" spans="1:133">
      <c r="A6" s="12"/>
      <c r="B6" s="44">
        <v>511</v>
      </c>
      <c r="C6" s="20" t="s">
        <v>19</v>
      </c>
      <c r="D6" s="46">
        <v>25357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25357</v>
      </c>
      <c r="O6" s="47">
        <f t="shared" si="2"/>
        <v>82.061488673139152</v>
      </c>
      <c r="P6" s="9"/>
    </row>
    <row r="7" spans="1:133">
      <c r="A7" s="12"/>
      <c r="B7" s="44">
        <v>513</v>
      </c>
      <c r="C7" s="20" t="s">
        <v>20</v>
      </c>
      <c r="D7" s="46">
        <v>85825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85825</v>
      </c>
      <c r="O7" s="47">
        <f t="shared" si="2"/>
        <v>277.75080906148867</v>
      </c>
      <c r="P7" s="9"/>
    </row>
    <row r="8" spans="1:133">
      <c r="A8" s="12"/>
      <c r="B8" s="44">
        <v>514</v>
      </c>
      <c r="C8" s="20" t="s">
        <v>21</v>
      </c>
      <c r="D8" s="46">
        <v>12087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12087</v>
      </c>
      <c r="O8" s="47">
        <f t="shared" si="2"/>
        <v>39.116504854368934</v>
      </c>
      <c r="P8" s="9"/>
    </row>
    <row r="9" spans="1:133">
      <c r="A9" s="12"/>
      <c r="B9" s="44">
        <v>519</v>
      </c>
      <c r="C9" s="20" t="s">
        <v>22</v>
      </c>
      <c r="D9" s="46">
        <v>40874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40874</v>
      </c>
      <c r="O9" s="47">
        <f t="shared" si="2"/>
        <v>132.27831715210357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13721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13721</v>
      </c>
      <c r="O10" s="43">
        <f t="shared" si="2"/>
        <v>44.404530744336569</v>
      </c>
      <c r="P10" s="10"/>
    </row>
    <row r="11" spans="1:133">
      <c r="A11" s="12"/>
      <c r="B11" s="44">
        <v>522</v>
      </c>
      <c r="C11" s="20" t="s">
        <v>24</v>
      </c>
      <c r="D11" s="46">
        <v>659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659</v>
      </c>
      <c r="O11" s="47">
        <f t="shared" si="2"/>
        <v>2.1326860841423949</v>
      </c>
      <c r="P11" s="9"/>
    </row>
    <row r="12" spans="1:133">
      <c r="A12" s="12"/>
      <c r="B12" s="44">
        <v>524</v>
      </c>
      <c r="C12" s="20" t="s">
        <v>25</v>
      </c>
      <c r="D12" s="46">
        <v>13062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13062</v>
      </c>
      <c r="O12" s="47">
        <f t="shared" si="2"/>
        <v>42.271844660194176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SUM(D14:D15)</f>
        <v>49144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129754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178898</v>
      </c>
      <c r="O13" s="43">
        <f t="shared" si="2"/>
        <v>578.95792880258898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129754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129754</v>
      </c>
      <c r="O14" s="47">
        <f t="shared" si="2"/>
        <v>419.91585760517802</v>
      </c>
      <c r="P14" s="9"/>
    </row>
    <row r="15" spans="1:133">
      <c r="A15" s="12"/>
      <c r="B15" s="44">
        <v>539</v>
      </c>
      <c r="C15" s="20" t="s">
        <v>28</v>
      </c>
      <c r="D15" s="46">
        <v>49144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49144</v>
      </c>
      <c r="O15" s="47">
        <f t="shared" si="2"/>
        <v>159.04207119741099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89559</v>
      </c>
      <c r="E16" s="31">
        <f t="shared" si="5"/>
        <v>675548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765107</v>
      </c>
      <c r="O16" s="43">
        <f t="shared" si="2"/>
        <v>2476.0744336569578</v>
      </c>
      <c r="P16" s="10"/>
    </row>
    <row r="17" spans="1:119">
      <c r="A17" s="12"/>
      <c r="B17" s="44">
        <v>541</v>
      </c>
      <c r="C17" s="20" t="s">
        <v>30</v>
      </c>
      <c r="D17" s="46">
        <v>89559</v>
      </c>
      <c r="E17" s="46">
        <v>675548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765107</v>
      </c>
      <c r="O17" s="47">
        <f t="shared" si="2"/>
        <v>2476.0744336569578</v>
      </c>
      <c r="P17" s="9"/>
    </row>
    <row r="18" spans="1:119" ht="15.75">
      <c r="A18" s="28" t="s">
        <v>48</v>
      </c>
      <c r="B18" s="29"/>
      <c r="C18" s="30"/>
      <c r="D18" s="31">
        <f t="shared" ref="D18:M18" si="6">SUM(D19:D19)</f>
        <v>409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409</v>
      </c>
      <c r="O18" s="43">
        <f t="shared" si="2"/>
        <v>1.3236245954692556</v>
      </c>
      <c r="P18" s="10"/>
    </row>
    <row r="19" spans="1:119">
      <c r="A19" s="12"/>
      <c r="B19" s="44">
        <v>562</v>
      </c>
      <c r="C19" s="20" t="s">
        <v>49</v>
      </c>
      <c r="D19" s="46">
        <v>409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409</v>
      </c>
      <c r="O19" s="47">
        <f t="shared" si="2"/>
        <v>1.3236245954692556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5398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5398</v>
      </c>
      <c r="O20" s="43">
        <f t="shared" si="2"/>
        <v>17.46925566343042</v>
      </c>
      <c r="P20" s="9"/>
    </row>
    <row r="21" spans="1:119">
      <c r="A21" s="12"/>
      <c r="B21" s="44">
        <v>575</v>
      </c>
      <c r="C21" s="20" t="s">
        <v>34</v>
      </c>
      <c r="D21" s="46">
        <v>5398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5398</v>
      </c>
      <c r="O21" s="47">
        <f t="shared" si="2"/>
        <v>17.46925566343042</v>
      </c>
      <c r="P21" s="9"/>
    </row>
    <row r="22" spans="1:119" ht="15.75">
      <c r="A22" s="28" t="s">
        <v>37</v>
      </c>
      <c r="B22" s="29"/>
      <c r="C22" s="30"/>
      <c r="D22" s="31">
        <f t="shared" ref="D22:M22" si="8">SUM(D23:D24)</f>
        <v>117498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44396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161894</v>
      </c>
      <c r="O22" s="43">
        <f t="shared" si="2"/>
        <v>523.92880258899675</v>
      </c>
      <c r="P22" s="9"/>
    </row>
    <row r="23" spans="1:119">
      <c r="A23" s="12"/>
      <c r="B23" s="44">
        <v>581</v>
      </c>
      <c r="C23" s="20" t="s">
        <v>35</v>
      </c>
      <c r="D23" s="46">
        <v>117498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117498</v>
      </c>
      <c r="O23" s="47">
        <f t="shared" si="2"/>
        <v>380.252427184466</v>
      </c>
      <c r="P23" s="9"/>
    </row>
    <row r="24" spans="1:119" ht="15.75" thickBot="1">
      <c r="A24" s="12"/>
      <c r="B24" s="44">
        <v>591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44396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44396</v>
      </c>
      <c r="O24" s="47">
        <f t="shared" si="2"/>
        <v>143.67637540453075</v>
      </c>
      <c r="P24" s="9"/>
    </row>
    <row r="25" spans="1:119" ht="16.5" thickBot="1">
      <c r="A25" s="14" t="s">
        <v>10</v>
      </c>
      <c r="B25" s="23"/>
      <c r="C25" s="22"/>
      <c r="D25" s="15">
        <f>SUM(D5,D10,D13,D16,D18,D20,D22)</f>
        <v>439872</v>
      </c>
      <c r="E25" s="15">
        <f t="shared" ref="E25:M25" si="9">SUM(E5,E10,E13,E16,E18,E20,E22)</f>
        <v>675548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174150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1289570</v>
      </c>
      <c r="O25" s="37">
        <f t="shared" si="2"/>
        <v>4173.3656957928806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0" t="s">
        <v>60</v>
      </c>
      <c r="M27" s="160"/>
      <c r="N27" s="160"/>
      <c r="O27" s="41">
        <v>309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226437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226437</v>
      </c>
      <c r="O5" s="32">
        <f t="shared" ref="O5:O24" si="2">(N5/O$26)</f>
        <v>762.41414141414145</v>
      </c>
      <c r="P5" s="6"/>
    </row>
    <row r="6" spans="1:133">
      <c r="A6" s="12"/>
      <c r="B6" s="44">
        <v>511</v>
      </c>
      <c r="C6" s="20" t="s">
        <v>19</v>
      </c>
      <c r="D6" s="46">
        <v>32555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32555</v>
      </c>
      <c r="O6" s="47">
        <f t="shared" si="2"/>
        <v>109.61279461279462</v>
      </c>
      <c r="P6" s="9"/>
    </row>
    <row r="7" spans="1:133">
      <c r="A7" s="12"/>
      <c r="B7" s="44">
        <v>513</v>
      </c>
      <c r="C7" s="20" t="s">
        <v>20</v>
      </c>
      <c r="D7" s="46">
        <v>147360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147360</v>
      </c>
      <c r="O7" s="47">
        <f t="shared" si="2"/>
        <v>496.16161616161617</v>
      </c>
      <c r="P7" s="9"/>
    </row>
    <row r="8" spans="1:133">
      <c r="A8" s="12"/>
      <c r="B8" s="44">
        <v>514</v>
      </c>
      <c r="C8" s="20" t="s">
        <v>21</v>
      </c>
      <c r="D8" s="46">
        <v>10316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10316</v>
      </c>
      <c r="O8" s="47">
        <f t="shared" si="2"/>
        <v>34.734006734006734</v>
      </c>
      <c r="P8" s="9"/>
    </row>
    <row r="9" spans="1:133">
      <c r="A9" s="12"/>
      <c r="B9" s="44">
        <v>519</v>
      </c>
      <c r="C9" s="20" t="s">
        <v>22</v>
      </c>
      <c r="D9" s="46">
        <v>36206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36206</v>
      </c>
      <c r="O9" s="47">
        <f t="shared" si="2"/>
        <v>121.9057239057239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14073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14073</v>
      </c>
      <c r="O10" s="43">
        <f t="shared" si="2"/>
        <v>47.383838383838381</v>
      </c>
      <c r="P10" s="10"/>
    </row>
    <row r="11" spans="1:133">
      <c r="A11" s="12"/>
      <c r="B11" s="44">
        <v>522</v>
      </c>
      <c r="C11" s="20" t="s">
        <v>24</v>
      </c>
      <c r="D11" s="46">
        <v>1298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1298</v>
      </c>
      <c r="O11" s="47">
        <f t="shared" si="2"/>
        <v>4.3703703703703702</v>
      </c>
      <c r="P11" s="9"/>
    </row>
    <row r="12" spans="1:133">
      <c r="A12" s="12"/>
      <c r="B12" s="44">
        <v>524</v>
      </c>
      <c r="C12" s="20" t="s">
        <v>25</v>
      </c>
      <c r="D12" s="46">
        <v>12775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12775</v>
      </c>
      <c r="O12" s="47">
        <f t="shared" si="2"/>
        <v>43.013468013468014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SUM(D14:D15)</f>
        <v>185118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126228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311346</v>
      </c>
      <c r="O13" s="43">
        <f t="shared" si="2"/>
        <v>1048.3030303030303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126228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126228</v>
      </c>
      <c r="O14" s="47">
        <f t="shared" si="2"/>
        <v>425.01010101010098</v>
      </c>
      <c r="P14" s="9"/>
    </row>
    <row r="15" spans="1:133">
      <c r="A15" s="12"/>
      <c r="B15" s="44">
        <v>539</v>
      </c>
      <c r="C15" s="20" t="s">
        <v>28</v>
      </c>
      <c r="D15" s="46">
        <v>185118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185118</v>
      </c>
      <c r="O15" s="47">
        <f t="shared" si="2"/>
        <v>623.29292929292933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134926</v>
      </c>
      <c r="E16" s="31">
        <f t="shared" si="5"/>
        <v>264321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399247</v>
      </c>
      <c r="O16" s="43">
        <f t="shared" si="2"/>
        <v>1344.2659932659933</v>
      </c>
      <c r="P16" s="10"/>
    </row>
    <row r="17" spans="1:119">
      <c r="A17" s="12"/>
      <c r="B17" s="44">
        <v>541</v>
      </c>
      <c r="C17" s="20" t="s">
        <v>30</v>
      </c>
      <c r="D17" s="46">
        <v>134926</v>
      </c>
      <c r="E17" s="46">
        <v>264321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399247</v>
      </c>
      <c r="O17" s="47">
        <f t="shared" si="2"/>
        <v>1344.2659932659933</v>
      </c>
      <c r="P17" s="9"/>
    </row>
    <row r="18" spans="1:119" ht="15.75">
      <c r="A18" s="28" t="s">
        <v>48</v>
      </c>
      <c r="B18" s="29"/>
      <c r="C18" s="30"/>
      <c r="D18" s="31">
        <f t="shared" ref="D18:M18" si="6">SUM(D19:D19)</f>
        <v>103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103</v>
      </c>
      <c r="O18" s="43">
        <f t="shared" si="2"/>
        <v>0.34680134680134678</v>
      </c>
      <c r="P18" s="10"/>
    </row>
    <row r="19" spans="1:119">
      <c r="A19" s="12"/>
      <c r="B19" s="44">
        <v>562</v>
      </c>
      <c r="C19" s="20" t="s">
        <v>49</v>
      </c>
      <c r="D19" s="46">
        <v>103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103</v>
      </c>
      <c r="O19" s="47">
        <f t="shared" si="2"/>
        <v>0.34680134680134678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4165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4165</v>
      </c>
      <c r="O20" s="43">
        <f t="shared" si="2"/>
        <v>14.023569023569024</v>
      </c>
      <c r="P20" s="9"/>
    </row>
    <row r="21" spans="1:119">
      <c r="A21" s="12"/>
      <c r="B21" s="44">
        <v>572</v>
      </c>
      <c r="C21" s="20" t="s">
        <v>57</v>
      </c>
      <c r="D21" s="46">
        <v>4165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4165</v>
      </c>
      <c r="O21" s="47">
        <f t="shared" si="2"/>
        <v>14.023569023569024</v>
      </c>
      <c r="P21" s="9"/>
    </row>
    <row r="22" spans="1:119" ht="15.75">
      <c r="A22" s="28" t="s">
        <v>37</v>
      </c>
      <c r="B22" s="29"/>
      <c r="C22" s="30"/>
      <c r="D22" s="31">
        <f t="shared" ref="D22:M22" si="8">SUM(D23:D23)</f>
        <v>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5869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5869</v>
      </c>
      <c r="O22" s="43">
        <f t="shared" si="2"/>
        <v>19.760942760942761</v>
      </c>
      <c r="P22" s="9"/>
    </row>
    <row r="23" spans="1:119" ht="15.75" thickBot="1">
      <c r="A23" s="12"/>
      <c r="B23" s="44">
        <v>591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5869</v>
      </c>
      <c r="O23" s="47">
        <f t="shared" si="2"/>
        <v>19.760942760942761</v>
      </c>
      <c r="P23" s="9"/>
    </row>
    <row r="24" spans="1:119" ht="16.5" thickBot="1">
      <c r="A24" s="14" t="s">
        <v>10</v>
      </c>
      <c r="B24" s="23"/>
      <c r="C24" s="22"/>
      <c r="D24" s="15">
        <f>SUM(D5,D10,D13,D16,D18,D20,D22)</f>
        <v>564822</v>
      </c>
      <c r="E24" s="15">
        <f t="shared" ref="E24:M24" si="9">SUM(E5,E10,E13,E16,E18,E20,E22)</f>
        <v>264321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132097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961240</v>
      </c>
      <c r="O24" s="37">
        <f t="shared" si="2"/>
        <v>3236.4983164983164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0" t="s">
        <v>69</v>
      </c>
      <c r="M26" s="160"/>
      <c r="N26" s="160"/>
      <c r="O26" s="41">
        <v>297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151452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1" si="1">SUM(D5:N5)</f>
        <v>151452</v>
      </c>
      <c r="P5" s="32">
        <f t="shared" ref="P5:P21" si="2">(O5/P$23)</f>
        <v>917.89090909090908</v>
      </c>
      <c r="Q5" s="6"/>
    </row>
    <row r="6" spans="1:134">
      <c r="A6" s="12"/>
      <c r="B6" s="44">
        <v>511</v>
      </c>
      <c r="C6" s="20" t="s">
        <v>19</v>
      </c>
      <c r="D6" s="46">
        <v>29300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29300</v>
      </c>
      <c r="P6" s="47">
        <f t="shared" si="2"/>
        <v>177.57575757575756</v>
      </c>
      <c r="Q6" s="9"/>
    </row>
    <row r="7" spans="1:134">
      <c r="A7" s="12"/>
      <c r="B7" s="44">
        <v>513</v>
      </c>
      <c r="C7" s="20" t="s">
        <v>20</v>
      </c>
      <c r="D7" s="46">
        <v>45897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45897</v>
      </c>
      <c r="P7" s="47">
        <f t="shared" si="2"/>
        <v>278.16363636363639</v>
      </c>
      <c r="Q7" s="9"/>
    </row>
    <row r="8" spans="1:134">
      <c r="A8" s="12"/>
      <c r="B8" s="44">
        <v>514</v>
      </c>
      <c r="C8" s="20" t="s">
        <v>21</v>
      </c>
      <c r="D8" s="46">
        <v>18406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18406</v>
      </c>
      <c r="P8" s="47">
        <f t="shared" si="2"/>
        <v>111.55151515151515</v>
      </c>
      <c r="Q8" s="9"/>
    </row>
    <row r="9" spans="1:134">
      <c r="A9" s="12"/>
      <c r="B9" s="44">
        <v>519</v>
      </c>
      <c r="C9" s="20" t="s">
        <v>22</v>
      </c>
      <c r="D9" s="46">
        <v>57849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57849</v>
      </c>
      <c r="P9" s="47">
        <f t="shared" si="2"/>
        <v>350.6</v>
      </c>
      <c r="Q9" s="9"/>
    </row>
    <row r="10" spans="1:134" ht="15.75">
      <c r="A10" s="28" t="s">
        <v>23</v>
      </c>
      <c r="B10" s="29"/>
      <c r="C10" s="30"/>
      <c r="D10" s="31">
        <f t="shared" ref="D10:N10" si="3">SUM(D11:D12)</f>
        <v>17569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 t="shared" si="1"/>
        <v>17569</v>
      </c>
      <c r="P10" s="43">
        <f t="shared" si="2"/>
        <v>106.47878787878788</v>
      </c>
      <c r="Q10" s="10"/>
    </row>
    <row r="11" spans="1:134">
      <c r="A11" s="12"/>
      <c r="B11" s="44">
        <v>522</v>
      </c>
      <c r="C11" s="20" t="s">
        <v>24</v>
      </c>
      <c r="D11" s="46">
        <v>13584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13584</v>
      </c>
      <c r="P11" s="47">
        <f t="shared" si="2"/>
        <v>82.327272727272728</v>
      </c>
      <c r="Q11" s="9"/>
    </row>
    <row r="12" spans="1:134">
      <c r="A12" s="12"/>
      <c r="B12" s="44">
        <v>524</v>
      </c>
      <c r="C12" s="20" t="s">
        <v>25</v>
      </c>
      <c r="D12" s="46">
        <v>3985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3985</v>
      </c>
      <c r="P12" s="47">
        <f t="shared" si="2"/>
        <v>24.151515151515152</v>
      </c>
      <c r="Q12" s="9"/>
    </row>
    <row r="13" spans="1:134" ht="15.75">
      <c r="A13" s="28" t="s">
        <v>26</v>
      </c>
      <c r="B13" s="29"/>
      <c r="C13" s="30"/>
      <c r="D13" s="31">
        <f t="shared" ref="D13:N13" si="4">SUM(D14:D14)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459851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42">
        <f t="shared" si="1"/>
        <v>459851</v>
      </c>
      <c r="P13" s="43">
        <f t="shared" si="2"/>
        <v>2786.9757575757576</v>
      </c>
      <c r="Q13" s="10"/>
    </row>
    <row r="14" spans="1:134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459851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459851</v>
      </c>
      <c r="P14" s="47">
        <f t="shared" si="2"/>
        <v>2786.9757575757576</v>
      </c>
      <c r="Q14" s="9"/>
    </row>
    <row r="15" spans="1:134" ht="15.75">
      <c r="A15" s="28" t="s">
        <v>29</v>
      </c>
      <c r="B15" s="29"/>
      <c r="C15" s="30"/>
      <c r="D15" s="31">
        <f t="shared" ref="D15:N15" si="5">SUM(D16:D16)</f>
        <v>24040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31">
        <f t="shared" si="1"/>
        <v>24040</v>
      </c>
      <c r="P15" s="43">
        <f t="shared" si="2"/>
        <v>145.69696969696969</v>
      </c>
      <c r="Q15" s="10"/>
    </row>
    <row r="16" spans="1:134">
      <c r="A16" s="12"/>
      <c r="B16" s="44">
        <v>541</v>
      </c>
      <c r="C16" s="20" t="s">
        <v>30</v>
      </c>
      <c r="D16" s="46">
        <v>24040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24040</v>
      </c>
      <c r="P16" s="47">
        <f t="shared" si="2"/>
        <v>145.69696969696969</v>
      </c>
      <c r="Q16" s="9"/>
    </row>
    <row r="17" spans="1:120" ht="15.75">
      <c r="A17" s="28" t="s">
        <v>48</v>
      </c>
      <c r="B17" s="29"/>
      <c r="C17" s="30"/>
      <c r="D17" s="31">
        <f t="shared" ref="D17:N17" si="6">SUM(D18:D18)</f>
        <v>3285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6"/>
        <v>0</v>
      </c>
      <c r="O17" s="31">
        <f t="shared" si="1"/>
        <v>3285</v>
      </c>
      <c r="P17" s="43">
        <f t="shared" si="2"/>
        <v>19.90909090909091</v>
      </c>
      <c r="Q17" s="10"/>
    </row>
    <row r="18" spans="1:120">
      <c r="A18" s="12"/>
      <c r="B18" s="44">
        <v>562</v>
      </c>
      <c r="C18" s="20" t="s">
        <v>49</v>
      </c>
      <c r="D18" s="46">
        <v>3285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3285</v>
      </c>
      <c r="P18" s="47">
        <f t="shared" si="2"/>
        <v>19.90909090909091</v>
      </c>
      <c r="Q18" s="9"/>
    </row>
    <row r="19" spans="1:120" ht="15.75">
      <c r="A19" s="28" t="s">
        <v>33</v>
      </c>
      <c r="B19" s="29"/>
      <c r="C19" s="30"/>
      <c r="D19" s="31">
        <f t="shared" ref="D19:N19" si="7">SUM(D20:D20)</f>
        <v>3737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1"/>
        <v>3737</v>
      </c>
      <c r="P19" s="43">
        <f t="shared" si="2"/>
        <v>22.648484848484848</v>
      </c>
      <c r="Q19" s="9"/>
    </row>
    <row r="20" spans="1:120" ht="15.75" thickBot="1">
      <c r="A20" s="12"/>
      <c r="B20" s="44">
        <v>572</v>
      </c>
      <c r="C20" s="20" t="s">
        <v>57</v>
      </c>
      <c r="D20" s="46">
        <v>3737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3737</v>
      </c>
      <c r="P20" s="47">
        <f t="shared" si="2"/>
        <v>22.648484848484848</v>
      </c>
      <c r="Q20" s="9"/>
    </row>
    <row r="21" spans="1:120" ht="16.5" thickBot="1">
      <c r="A21" s="14" t="s">
        <v>10</v>
      </c>
      <c r="B21" s="23"/>
      <c r="C21" s="22"/>
      <c r="D21" s="15">
        <f>SUM(D5,D10,D13,D15,D17,D19)</f>
        <v>200083</v>
      </c>
      <c r="E21" s="15">
        <f t="shared" ref="E21:N21" si="8">SUM(E5,E10,E13,E15,E17,E19)</f>
        <v>0</v>
      </c>
      <c r="F21" s="15">
        <f t="shared" si="8"/>
        <v>0</v>
      </c>
      <c r="G21" s="15">
        <f t="shared" si="8"/>
        <v>0</v>
      </c>
      <c r="H21" s="15">
        <f t="shared" si="8"/>
        <v>0</v>
      </c>
      <c r="I21" s="15">
        <f t="shared" si="8"/>
        <v>459851</v>
      </c>
      <c r="J21" s="15">
        <f t="shared" si="8"/>
        <v>0</v>
      </c>
      <c r="K21" s="15">
        <f t="shared" si="8"/>
        <v>0</v>
      </c>
      <c r="L21" s="15">
        <f t="shared" si="8"/>
        <v>0</v>
      </c>
      <c r="M21" s="15">
        <f t="shared" si="8"/>
        <v>0</v>
      </c>
      <c r="N21" s="15">
        <f t="shared" si="8"/>
        <v>0</v>
      </c>
      <c r="O21" s="15">
        <f t="shared" si="1"/>
        <v>659934</v>
      </c>
      <c r="P21" s="37">
        <f t="shared" si="2"/>
        <v>3999.6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9"/>
    </row>
    <row r="23" spans="1:120">
      <c r="A23" s="38"/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160" t="s">
        <v>93</v>
      </c>
      <c r="N23" s="160"/>
      <c r="O23" s="160"/>
      <c r="P23" s="41">
        <v>165</v>
      </c>
    </row>
    <row r="24" spans="1:120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120" ht="15.75" customHeight="1" thickBot="1">
      <c r="A25" s="162" t="s">
        <v>45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133635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1" si="1">SUM(D5:N5)</f>
        <v>133635</v>
      </c>
      <c r="P5" s="32">
        <f t="shared" ref="P5:P21" si="2">(O5/P$23)</f>
        <v>805.03012048192772</v>
      </c>
      <c r="Q5" s="6"/>
    </row>
    <row r="6" spans="1:134">
      <c r="A6" s="12"/>
      <c r="B6" s="44">
        <v>511</v>
      </c>
      <c r="C6" s="20" t="s">
        <v>19</v>
      </c>
      <c r="D6" s="46">
        <v>39302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39302</v>
      </c>
      <c r="P6" s="47">
        <f t="shared" si="2"/>
        <v>236.75903614457832</v>
      </c>
      <c r="Q6" s="9"/>
    </row>
    <row r="7" spans="1:134">
      <c r="A7" s="12"/>
      <c r="B7" s="44">
        <v>513</v>
      </c>
      <c r="C7" s="20" t="s">
        <v>20</v>
      </c>
      <c r="D7" s="46">
        <v>40427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40427</v>
      </c>
      <c r="P7" s="47">
        <f t="shared" si="2"/>
        <v>243.53614457831324</v>
      </c>
      <c r="Q7" s="9"/>
    </row>
    <row r="8" spans="1:134">
      <c r="A8" s="12"/>
      <c r="B8" s="44">
        <v>514</v>
      </c>
      <c r="C8" s="20" t="s">
        <v>21</v>
      </c>
      <c r="D8" s="46">
        <v>8436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8436</v>
      </c>
      <c r="P8" s="47">
        <f t="shared" si="2"/>
        <v>50.819277108433738</v>
      </c>
      <c r="Q8" s="9"/>
    </row>
    <row r="9" spans="1:134">
      <c r="A9" s="12"/>
      <c r="B9" s="44">
        <v>519</v>
      </c>
      <c r="C9" s="20" t="s">
        <v>22</v>
      </c>
      <c r="D9" s="46">
        <v>45470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45470</v>
      </c>
      <c r="P9" s="47">
        <f t="shared" si="2"/>
        <v>273.91566265060243</v>
      </c>
      <c r="Q9" s="9"/>
    </row>
    <row r="10" spans="1:134" ht="15.75">
      <c r="A10" s="28" t="s">
        <v>23</v>
      </c>
      <c r="B10" s="29"/>
      <c r="C10" s="30"/>
      <c r="D10" s="31">
        <f t="shared" ref="D10:N10" si="3">SUM(D11:D12)</f>
        <v>7294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 t="shared" si="1"/>
        <v>7294</v>
      </c>
      <c r="P10" s="43">
        <f t="shared" si="2"/>
        <v>43.939759036144579</v>
      </c>
      <c r="Q10" s="10"/>
    </row>
    <row r="11" spans="1:134">
      <c r="A11" s="12"/>
      <c r="B11" s="44">
        <v>522</v>
      </c>
      <c r="C11" s="20" t="s">
        <v>24</v>
      </c>
      <c r="D11" s="46">
        <v>5152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5152</v>
      </c>
      <c r="P11" s="47">
        <f t="shared" si="2"/>
        <v>31.036144578313252</v>
      </c>
      <c r="Q11" s="9"/>
    </row>
    <row r="12" spans="1:134">
      <c r="A12" s="12"/>
      <c r="B12" s="44">
        <v>524</v>
      </c>
      <c r="C12" s="20" t="s">
        <v>25</v>
      </c>
      <c r="D12" s="46">
        <v>2142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2142</v>
      </c>
      <c r="P12" s="47">
        <f t="shared" si="2"/>
        <v>12.903614457831326</v>
      </c>
      <c r="Q12" s="9"/>
    </row>
    <row r="13" spans="1:134" ht="15.75">
      <c r="A13" s="28" t="s">
        <v>26</v>
      </c>
      <c r="B13" s="29"/>
      <c r="C13" s="30"/>
      <c r="D13" s="31">
        <f t="shared" ref="D13:N13" si="4">SUM(D14:D14)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365795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42">
        <f t="shared" si="1"/>
        <v>365795</v>
      </c>
      <c r="P13" s="43">
        <f t="shared" si="2"/>
        <v>2203.5843373493976</v>
      </c>
      <c r="Q13" s="10"/>
    </row>
    <row r="14" spans="1:134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365795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365795</v>
      </c>
      <c r="P14" s="47">
        <f t="shared" si="2"/>
        <v>2203.5843373493976</v>
      </c>
      <c r="Q14" s="9"/>
    </row>
    <row r="15" spans="1:134" ht="15.75">
      <c r="A15" s="28" t="s">
        <v>29</v>
      </c>
      <c r="B15" s="29"/>
      <c r="C15" s="30"/>
      <c r="D15" s="31">
        <f t="shared" ref="D15:N15" si="5">SUM(D16:D16)</f>
        <v>27535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31">
        <f t="shared" si="1"/>
        <v>27535</v>
      </c>
      <c r="P15" s="43">
        <f t="shared" si="2"/>
        <v>165.87349397590361</v>
      </c>
      <c r="Q15" s="10"/>
    </row>
    <row r="16" spans="1:134">
      <c r="A16" s="12"/>
      <c r="B16" s="44">
        <v>541</v>
      </c>
      <c r="C16" s="20" t="s">
        <v>30</v>
      </c>
      <c r="D16" s="46">
        <v>27535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27535</v>
      </c>
      <c r="P16" s="47">
        <f t="shared" si="2"/>
        <v>165.87349397590361</v>
      </c>
      <c r="Q16" s="9"/>
    </row>
    <row r="17" spans="1:120" ht="15.75">
      <c r="A17" s="28" t="s">
        <v>48</v>
      </c>
      <c r="B17" s="29"/>
      <c r="C17" s="30"/>
      <c r="D17" s="31">
        <f t="shared" ref="D17:N17" si="6">SUM(D18:D18)</f>
        <v>1312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6"/>
        <v>0</v>
      </c>
      <c r="O17" s="31">
        <f t="shared" si="1"/>
        <v>1312</v>
      </c>
      <c r="P17" s="43">
        <f t="shared" si="2"/>
        <v>7.903614457831325</v>
      </c>
      <c r="Q17" s="10"/>
    </row>
    <row r="18" spans="1:120">
      <c r="A18" s="12"/>
      <c r="B18" s="44">
        <v>562</v>
      </c>
      <c r="C18" s="20" t="s">
        <v>49</v>
      </c>
      <c r="D18" s="46">
        <v>1312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1312</v>
      </c>
      <c r="P18" s="47">
        <f t="shared" si="2"/>
        <v>7.903614457831325</v>
      </c>
      <c r="Q18" s="9"/>
    </row>
    <row r="19" spans="1:120" ht="15.75">
      <c r="A19" s="28" t="s">
        <v>33</v>
      </c>
      <c r="B19" s="29"/>
      <c r="C19" s="30"/>
      <c r="D19" s="31">
        <f t="shared" ref="D19:N19" si="7">SUM(D20:D20)</f>
        <v>4397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1"/>
        <v>4397</v>
      </c>
      <c r="P19" s="43">
        <f t="shared" si="2"/>
        <v>26.487951807228917</v>
      </c>
      <c r="Q19" s="9"/>
    </row>
    <row r="20" spans="1:120" ht="15.75" thickBot="1">
      <c r="A20" s="12"/>
      <c r="B20" s="44">
        <v>572</v>
      </c>
      <c r="C20" s="20" t="s">
        <v>57</v>
      </c>
      <c r="D20" s="46">
        <v>4397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4397</v>
      </c>
      <c r="P20" s="47">
        <f t="shared" si="2"/>
        <v>26.487951807228917</v>
      </c>
      <c r="Q20" s="9"/>
    </row>
    <row r="21" spans="1:120" ht="16.5" thickBot="1">
      <c r="A21" s="14" t="s">
        <v>10</v>
      </c>
      <c r="B21" s="23"/>
      <c r="C21" s="22"/>
      <c r="D21" s="15">
        <f>SUM(D5,D10,D13,D15,D17,D19)</f>
        <v>174173</v>
      </c>
      <c r="E21" s="15">
        <f t="shared" ref="E21:N21" si="8">SUM(E5,E10,E13,E15,E17,E19)</f>
        <v>0</v>
      </c>
      <c r="F21" s="15">
        <f t="shared" si="8"/>
        <v>0</v>
      </c>
      <c r="G21" s="15">
        <f t="shared" si="8"/>
        <v>0</v>
      </c>
      <c r="H21" s="15">
        <f t="shared" si="8"/>
        <v>0</v>
      </c>
      <c r="I21" s="15">
        <f t="shared" si="8"/>
        <v>365795</v>
      </c>
      <c r="J21" s="15">
        <f t="shared" si="8"/>
        <v>0</v>
      </c>
      <c r="K21" s="15">
        <f t="shared" si="8"/>
        <v>0</v>
      </c>
      <c r="L21" s="15">
        <f t="shared" si="8"/>
        <v>0</v>
      </c>
      <c r="M21" s="15">
        <f t="shared" si="8"/>
        <v>0</v>
      </c>
      <c r="N21" s="15">
        <f t="shared" si="8"/>
        <v>0</v>
      </c>
      <c r="O21" s="15">
        <f t="shared" si="1"/>
        <v>539968</v>
      </c>
      <c r="P21" s="37">
        <f t="shared" si="2"/>
        <v>3252.8192771084337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9"/>
    </row>
    <row r="23" spans="1:120">
      <c r="A23" s="38"/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160" t="s">
        <v>91</v>
      </c>
      <c r="N23" s="160"/>
      <c r="O23" s="160"/>
      <c r="P23" s="41">
        <v>166</v>
      </c>
    </row>
    <row r="24" spans="1:120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120" ht="15.75" customHeight="1" thickBot="1">
      <c r="A25" s="162" t="s">
        <v>45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146159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146159</v>
      </c>
      <c r="O5" s="32">
        <f t="shared" ref="O5:O24" si="2">(N5/O$26)</f>
        <v>864.84615384615381</v>
      </c>
      <c r="P5" s="6"/>
    </row>
    <row r="6" spans="1:133">
      <c r="A6" s="12"/>
      <c r="B6" s="44">
        <v>511</v>
      </c>
      <c r="C6" s="20" t="s">
        <v>19</v>
      </c>
      <c r="D6" s="46">
        <v>40780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40780</v>
      </c>
      <c r="O6" s="47">
        <f t="shared" si="2"/>
        <v>241.30177514792899</v>
      </c>
      <c r="P6" s="9"/>
    </row>
    <row r="7" spans="1:133">
      <c r="A7" s="12"/>
      <c r="B7" s="44">
        <v>513</v>
      </c>
      <c r="C7" s="20" t="s">
        <v>20</v>
      </c>
      <c r="D7" s="46">
        <v>62789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62789</v>
      </c>
      <c r="O7" s="47">
        <f t="shared" si="2"/>
        <v>371.53254437869822</v>
      </c>
      <c r="P7" s="9"/>
    </row>
    <row r="8" spans="1:133">
      <c r="A8" s="12"/>
      <c r="B8" s="44">
        <v>514</v>
      </c>
      <c r="C8" s="20" t="s">
        <v>21</v>
      </c>
      <c r="D8" s="46">
        <v>7430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7430</v>
      </c>
      <c r="O8" s="47">
        <f t="shared" si="2"/>
        <v>43.964497041420117</v>
      </c>
      <c r="P8" s="9"/>
    </row>
    <row r="9" spans="1:133">
      <c r="A9" s="12"/>
      <c r="B9" s="44">
        <v>519</v>
      </c>
      <c r="C9" s="20" t="s">
        <v>62</v>
      </c>
      <c r="D9" s="46">
        <v>35160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35160</v>
      </c>
      <c r="O9" s="47">
        <f t="shared" si="2"/>
        <v>208.04733727810651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11216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11216</v>
      </c>
      <c r="O10" s="43">
        <f t="shared" si="2"/>
        <v>66.366863905325445</v>
      </c>
      <c r="P10" s="10"/>
    </row>
    <row r="11" spans="1:133">
      <c r="A11" s="12"/>
      <c r="B11" s="44">
        <v>521</v>
      </c>
      <c r="C11" s="20" t="s">
        <v>52</v>
      </c>
      <c r="D11" s="46">
        <v>6995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6995</v>
      </c>
      <c r="O11" s="47">
        <f t="shared" si="2"/>
        <v>41.390532544378701</v>
      </c>
      <c r="P11" s="9"/>
    </row>
    <row r="12" spans="1:133">
      <c r="A12" s="12"/>
      <c r="B12" s="44">
        <v>522</v>
      </c>
      <c r="C12" s="20" t="s">
        <v>24</v>
      </c>
      <c r="D12" s="46">
        <v>3576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3576</v>
      </c>
      <c r="O12" s="47">
        <f t="shared" si="2"/>
        <v>21.159763313609467</v>
      </c>
      <c r="P12" s="9"/>
    </row>
    <row r="13" spans="1:133">
      <c r="A13" s="12"/>
      <c r="B13" s="44">
        <v>524</v>
      </c>
      <c r="C13" s="20" t="s">
        <v>25</v>
      </c>
      <c r="D13" s="46">
        <v>395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395</v>
      </c>
      <c r="O13" s="47">
        <f t="shared" si="2"/>
        <v>2.3372781065088759</v>
      </c>
      <c r="P13" s="9"/>
    </row>
    <row r="14" spans="1:133">
      <c r="A14" s="12"/>
      <c r="B14" s="44">
        <v>526</v>
      </c>
      <c r="C14" s="20" t="s">
        <v>85</v>
      </c>
      <c r="D14" s="46">
        <v>250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250</v>
      </c>
      <c r="O14" s="47">
        <f t="shared" si="2"/>
        <v>1.4792899408284024</v>
      </c>
      <c r="P14" s="9"/>
    </row>
    <row r="15" spans="1:133" ht="15.75">
      <c r="A15" s="28" t="s">
        <v>26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371977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371977</v>
      </c>
      <c r="O15" s="43">
        <f t="shared" si="2"/>
        <v>2201.0473372781066</v>
      </c>
      <c r="P15" s="10"/>
    </row>
    <row r="16" spans="1:133">
      <c r="A16" s="12"/>
      <c r="B16" s="44">
        <v>533</v>
      </c>
      <c r="C16" s="20" t="s">
        <v>27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371977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371977</v>
      </c>
      <c r="O16" s="47">
        <f t="shared" si="2"/>
        <v>2201.0473372781066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SUM(D18:D19)</f>
        <v>33259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33259</v>
      </c>
      <c r="O17" s="43">
        <f t="shared" si="2"/>
        <v>196.79881656804733</v>
      </c>
      <c r="P17" s="10"/>
    </row>
    <row r="18" spans="1:119">
      <c r="A18" s="12"/>
      <c r="B18" s="44">
        <v>541</v>
      </c>
      <c r="C18" s="20" t="s">
        <v>64</v>
      </c>
      <c r="D18" s="46">
        <v>30259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30259</v>
      </c>
      <c r="O18" s="47">
        <f t="shared" si="2"/>
        <v>179.04733727810651</v>
      </c>
      <c r="P18" s="9"/>
    </row>
    <row r="19" spans="1:119">
      <c r="A19" s="12"/>
      <c r="B19" s="44">
        <v>543</v>
      </c>
      <c r="C19" s="20" t="s">
        <v>82</v>
      </c>
      <c r="D19" s="46">
        <v>3000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3000</v>
      </c>
      <c r="O19" s="47">
        <f t="shared" si="2"/>
        <v>17.751479289940828</v>
      </c>
      <c r="P19" s="9"/>
    </row>
    <row r="20" spans="1:119" ht="15.75">
      <c r="A20" s="28" t="s">
        <v>48</v>
      </c>
      <c r="B20" s="29"/>
      <c r="C20" s="30"/>
      <c r="D20" s="31">
        <f t="shared" ref="D20:M20" si="6">SUM(D21:D21)</f>
        <v>2649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2649</v>
      </c>
      <c r="O20" s="43">
        <f t="shared" si="2"/>
        <v>15.674556213017752</v>
      </c>
      <c r="P20" s="10"/>
    </row>
    <row r="21" spans="1:119">
      <c r="A21" s="12"/>
      <c r="B21" s="44">
        <v>562</v>
      </c>
      <c r="C21" s="20" t="s">
        <v>65</v>
      </c>
      <c r="D21" s="46">
        <v>2649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2649</v>
      </c>
      <c r="O21" s="47">
        <f t="shared" si="2"/>
        <v>15.674556213017752</v>
      </c>
      <c r="P21" s="9"/>
    </row>
    <row r="22" spans="1:119" ht="15.75">
      <c r="A22" s="28" t="s">
        <v>33</v>
      </c>
      <c r="B22" s="29"/>
      <c r="C22" s="30"/>
      <c r="D22" s="31">
        <f t="shared" ref="D22:M22" si="7">SUM(D23:D23)</f>
        <v>4226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4226</v>
      </c>
      <c r="O22" s="43">
        <f t="shared" si="2"/>
        <v>25.005917159763314</v>
      </c>
      <c r="P22" s="9"/>
    </row>
    <row r="23" spans="1:119" ht="15.75" thickBot="1">
      <c r="A23" s="12"/>
      <c r="B23" s="44">
        <v>572</v>
      </c>
      <c r="C23" s="20" t="s">
        <v>71</v>
      </c>
      <c r="D23" s="46">
        <v>4226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4226</v>
      </c>
      <c r="O23" s="47">
        <f t="shared" si="2"/>
        <v>25.005917159763314</v>
      </c>
      <c r="P23" s="9"/>
    </row>
    <row r="24" spans="1:119" ht="16.5" thickBot="1">
      <c r="A24" s="14" t="s">
        <v>10</v>
      </c>
      <c r="B24" s="23"/>
      <c r="C24" s="22"/>
      <c r="D24" s="15">
        <f>SUM(D5,D10,D15,D17,D20,D22)</f>
        <v>197509</v>
      </c>
      <c r="E24" s="15">
        <f t="shared" ref="E24:M24" si="8">SUM(E5,E10,E15,E17,E20,E22)</f>
        <v>0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371977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569486</v>
      </c>
      <c r="O24" s="37">
        <f t="shared" si="2"/>
        <v>3369.7396449704142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0" t="s">
        <v>86</v>
      </c>
      <c r="M26" s="160"/>
      <c r="N26" s="160"/>
      <c r="O26" s="41">
        <v>169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122977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122977</v>
      </c>
      <c r="O5" s="32">
        <f t="shared" ref="O5:O22" si="2">(N5/O$24)</f>
        <v>719.16374269005848</v>
      </c>
      <c r="P5" s="6"/>
    </row>
    <row r="6" spans="1:133">
      <c r="A6" s="12"/>
      <c r="B6" s="44">
        <v>511</v>
      </c>
      <c r="C6" s="20" t="s">
        <v>19</v>
      </c>
      <c r="D6" s="46">
        <v>29288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29288</v>
      </c>
      <c r="O6" s="47">
        <f t="shared" si="2"/>
        <v>171.2748538011696</v>
      </c>
      <c r="P6" s="9"/>
    </row>
    <row r="7" spans="1:133">
      <c r="A7" s="12"/>
      <c r="B7" s="44">
        <v>513</v>
      </c>
      <c r="C7" s="20" t="s">
        <v>20</v>
      </c>
      <c r="D7" s="46">
        <v>32268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32268</v>
      </c>
      <c r="O7" s="47">
        <f t="shared" si="2"/>
        <v>188.7017543859649</v>
      </c>
      <c r="P7" s="9"/>
    </row>
    <row r="8" spans="1:133">
      <c r="A8" s="12"/>
      <c r="B8" s="44">
        <v>514</v>
      </c>
      <c r="C8" s="20" t="s">
        <v>21</v>
      </c>
      <c r="D8" s="46">
        <v>12558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12558</v>
      </c>
      <c r="O8" s="47">
        <f t="shared" si="2"/>
        <v>73.438596491228068</v>
      </c>
      <c r="P8" s="9"/>
    </row>
    <row r="9" spans="1:133">
      <c r="A9" s="12"/>
      <c r="B9" s="44">
        <v>519</v>
      </c>
      <c r="C9" s="20" t="s">
        <v>62</v>
      </c>
      <c r="D9" s="46">
        <v>48863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48863</v>
      </c>
      <c r="O9" s="47">
        <f t="shared" si="2"/>
        <v>285.74853801169593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24827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24827</v>
      </c>
      <c r="O10" s="43">
        <f t="shared" si="2"/>
        <v>145.18713450292398</v>
      </c>
      <c r="P10" s="10"/>
    </row>
    <row r="11" spans="1:133">
      <c r="A11" s="12"/>
      <c r="B11" s="44">
        <v>521</v>
      </c>
      <c r="C11" s="20" t="s">
        <v>52</v>
      </c>
      <c r="D11" s="46">
        <v>17128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17128</v>
      </c>
      <c r="O11" s="47">
        <f t="shared" si="2"/>
        <v>100.16374269005848</v>
      </c>
      <c r="P11" s="9"/>
    </row>
    <row r="12" spans="1:133">
      <c r="A12" s="12"/>
      <c r="B12" s="44">
        <v>522</v>
      </c>
      <c r="C12" s="20" t="s">
        <v>24</v>
      </c>
      <c r="D12" s="46">
        <v>7699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7699</v>
      </c>
      <c r="O12" s="47">
        <f t="shared" si="2"/>
        <v>45.023391812865498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SUM(D14:D14)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94603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94603</v>
      </c>
      <c r="O13" s="43">
        <f t="shared" si="2"/>
        <v>553.23391812865498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94603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94603</v>
      </c>
      <c r="O14" s="47">
        <f t="shared" si="2"/>
        <v>553.23391812865498</v>
      </c>
      <c r="P14" s="9"/>
    </row>
    <row r="15" spans="1:133" ht="15.75">
      <c r="A15" s="28" t="s">
        <v>29</v>
      </c>
      <c r="B15" s="29"/>
      <c r="C15" s="30"/>
      <c r="D15" s="31">
        <f t="shared" ref="D15:M15" si="5">SUM(D16:D17)</f>
        <v>39939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282894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322833</v>
      </c>
      <c r="O15" s="43">
        <f t="shared" si="2"/>
        <v>1887.9122807017543</v>
      </c>
      <c r="P15" s="10"/>
    </row>
    <row r="16" spans="1:133">
      <c r="A16" s="12"/>
      <c r="B16" s="44">
        <v>541</v>
      </c>
      <c r="C16" s="20" t="s">
        <v>64</v>
      </c>
      <c r="D16" s="46">
        <v>39939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39939</v>
      </c>
      <c r="O16" s="47">
        <f t="shared" si="2"/>
        <v>233.56140350877192</v>
      </c>
      <c r="P16" s="9"/>
    </row>
    <row r="17" spans="1:119">
      <c r="A17" s="12"/>
      <c r="B17" s="44">
        <v>543</v>
      </c>
      <c r="C17" s="20" t="s">
        <v>82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282894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282894</v>
      </c>
      <c r="O17" s="47">
        <f t="shared" si="2"/>
        <v>1654.3508771929824</v>
      </c>
      <c r="P17" s="9"/>
    </row>
    <row r="18" spans="1:119" ht="15.75">
      <c r="A18" s="28" t="s">
        <v>48</v>
      </c>
      <c r="B18" s="29"/>
      <c r="C18" s="30"/>
      <c r="D18" s="31">
        <f t="shared" ref="D18:M18" si="6">SUM(D19:D19)</f>
        <v>1945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1945</v>
      </c>
      <c r="O18" s="43">
        <f t="shared" si="2"/>
        <v>11.374269005847953</v>
      </c>
      <c r="P18" s="10"/>
    </row>
    <row r="19" spans="1:119">
      <c r="A19" s="12"/>
      <c r="B19" s="44">
        <v>562</v>
      </c>
      <c r="C19" s="20" t="s">
        <v>65</v>
      </c>
      <c r="D19" s="46">
        <v>1945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1945</v>
      </c>
      <c r="O19" s="47">
        <f t="shared" si="2"/>
        <v>11.374269005847953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15579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15579</v>
      </c>
      <c r="O20" s="43">
        <f t="shared" si="2"/>
        <v>91.10526315789474</v>
      </c>
      <c r="P20" s="9"/>
    </row>
    <row r="21" spans="1:119" ht="15.75" thickBot="1">
      <c r="A21" s="12"/>
      <c r="B21" s="44">
        <v>572</v>
      </c>
      <c r="C21" s="20" t="s">
        <v>71</v>
      </c>
      <c r="D21" s="46">
        <v>15579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15579</v>
      </c>
      <c r="O21" s="47">
        <f t="shared" si="2"/>
        <v>91.10526315789474</v>
      </c>
      <c r="P21" s="9"/>
    </row>
    <row r="22" spans="1:119" ht="16.5" thickBot="1">
      <c r="A22" s="14" t="s">
        <v>10</v>
      </c>
      <c r="B22" s="23"/>
      <c r="C22" s="22"/>
      <c r="D22" s="15">
        <f>SUM(D5,D10,D13,D15,D18,D20)</f>
        <v>205267</v>
      </c>
      <c r="E22" s="15">
        <f t="shared" ref="E22:M22" si="8">SUM(E5,E10,E13,E15,E18,E20)</f>
        <v>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377497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582764</v>
      </c>
      <c r="O22" s="37">
        <f t="shared" si="2"/>
        <v>3407.9766081871344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0" t="s">
        <v>83</v>
      </c>
      <c r="M24" s="160"/>
      <c r="N24" s="160"/>
      <c r="O24" s="41">
        <v>171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119350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119350</v>
      </c>
      <c r="O5" s="32">
        <f t="shared" ref="O5:O22" si="2">(N5/O$24)</f>
        <v>697.953216374269</v>
      </c>
      <c r="P5" s="6"/>
    </row>
    <row r="6" spans="1:133">
      <c r="A6" s="12"/>
      <c r="B6" s="44">
        <v>511</v>
      </c>
      <c r="C6" s="20" t="s">
        <v>19</v>
      </c>
      <c r="D6" s="46">
        <v>30549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30549</v>
      </c>
      <c r="O6" s="47">
        <f t="shared" si="2"/>
        <v>178.64912280701753</v>
      </c>
      <c r="P6" s="9"/>
    </row>
    <row r="7" spans="1:133">
      <c r="A7" s="12"/>
      <c r="B7" s="44">
        <v>513</v>
      </c>
      <c r="C7" s="20" t="s">
        <v>20</v>
      </c>
      <c r="D7" s="46">
        <v>33328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33328</v>
      </c>
      <c r="O7" s="47">
        <f t="shared" si="2"/>
        <v>194.90058479532163</v>
      </c>
      <c r="P7" s="9"/>
    </row>
    <row r="8" spans="1:133">
      <c r="A8" s="12"/>
      <c r="B8" s="44">
        <v>514</v>
      </c>
      <c r="C8" s="20" t="s">
        <v>21</v>
      </c>
      <c r="D8" s="46">
        <v>7790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7790</v>
      </c>
      <c r="O8" s="47">
        <f t="shared" si="2"/>
        <v>45.555555555555557</v>
      </c>
      <c r="P8" s="9"/>
    </row>
    <row r="9" spans="1:133">
      <c r="A9" s="12"/>
      <c r="B9" s="44">
        <v>519</v>
      </c>
      <c r="C9" s="20" t="s">
        <v>62</v>
      </c>
      <c r="D9" s="46">
        <v>47683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47683</v>
      </c>
      <c r="O9" s="47">
        <f t="shared" si="2"/>
        <v>278.84795321637426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23509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23509</v>
      </c>
      <c r="O10" s="43">
        <f t="shared" si="2"/>
        <v>137.4795321637427</v>
      </c>
      <c r="P10" s="10"/>
    </row>
    <row r="11" spans="1:133">
      <c r="A11" s="12"/>
      <c r="B11" s="44">
        <v>521</v>
      </c>
      <c r="C11" s="20" t="s">
        <v>52</v>
      </c>
      <c r="D11" s="46">
        <v>14167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14167</v>
      </c>
      <c r="O11" s="47">
        <f t="shared" si="2"/>
        <v>82.847953216374265</v>
      </c>
      <c r="P11" s="9"/>
    </row>
    <row r="12" spans="1:133">
      <c r="A12" s="12"/>
      <c r="B12" s="44">
        <v>522</v>
      </c>
      <c r="C12" s="20" t="s">
        <v>24</v>
      </c>
      <c r="D12" s="46">
        <v>8812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8812</v>
      </c>
      <c r="O12" s="47">
        <f t="shared" si="2"/>
        <v>51.532163742690059</v>
      </c>
      <c r="P12" s="9"/>
    </row>
    <row r="13" spans="1:133">
      <c r="A13" s="12"/>
      <c r="B13" s="44">
        <v>524</v>
      </c>
      <c r="C13" s="20" t="s">
        <v>25</v>
      </c>
      <c r="D13" s="46">
        <v>530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530</v>
      </c>
      <c r="O13" s="47">
        <f t="shared" si="2"/>
        <v>3.0994152046783627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455913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455913</v>
      </c>
      <c r="O14" s="43">
        <f t="shared" si="2"/>
        <v>2666.1578947368421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455913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455913</v>
      </c>
      <c r="O15" s="47">
        <f t="shared" si="2"/>
        <v>2666.1578947368421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35551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35551</v>
      </c>
      <c r="O16" s="43">
        <f t="shared" si="2"/>
        <v>207.90058479532163</v>
      </c>
      <c r="P16" s="10"/>
    </row>
    <row r="17" spans="1:119">
      <c r="A17" s="12"/>
      <c r="B17" s="44">
        <v>541</v>
      </c>
      <c r="C17" s="20" t="s">
        <v>64</v>
      </c>
      <c r="D17" s="46">
        <v>35551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35551</v>
      </c>
      <c r="O17" s="47">
        <f t="shared" si="2"/>
        <v>207.90058479532163</v>
      </c>
      <c r="P17" s="9"/>
    </row>
    <row r="18" spans="1:119" ht="15.75">
      <c r="A18" s="28" t="s">
        <v>48</v>
      </c>
      <c r="B18" s="29"/>
      <c r="C18" s="30"/>
      <c r="D18" s="31">
        <f t="shared" ref="D18:M18" si="6">SUM(D19:D19)</f>
        <v>140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140</v>
      </c>
      <c r="O18" s="43">
        <f t="shared" si="2"/>
        <v>0.81871345029239762</v>
      </c>
      <c r="P18" s="10"/>
    </row>
    <row r="19" spans="1:119">
      <c r="A19" s="12"/>
      <c r="B19" s="44">
        <v>562</v>
      </c>
      <c r="C19" s="20" t="s">
        <v>65</v>
      </c>
      <c r="D19" s="46">
        <v>140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140</v>
      </c>
      <c r="O19" s="47">
        <f t="shared" si="2"/>
        <v>0.81871345029239762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5475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5475</v>
      </c>
      <c r="O20" s="43">
        <f t="shared" si="2"/>
        <v>32.017543859649123</v>
      </c>
      <c r="P20" s="9"/>
    </row>
    <row r="21" spans="1:119" ht="15.75" thickBot="1">
      <c r="A21" s="12"/>
      <c r="B21" s="44">
        <v>572</v>
      </c>
      <c r="C21" s="20" t="s">
        <v>71</v>
      </c>
      <c r="D21" s="46">
        <v>5475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5475</v>
      </c>
      <c r="O21" s="47">
        <f t="shared" si="2"/>
        <v>32.017543859649123</v>
      </c>
      <c r="P21" s="9"/>
    </row>
    <row r="22" spans="1:119" ht="16.5" thickBot="1">
      <c r="A22" s="14" t="s">
        <v>10</v>
      </c>
      <c r="B22" s="23"/>
      <c r="C22" s="22"/>
      <c r="D22" s="15">
        <f>SUM(D5,D10,D14,D16,D18,D20)</f>
        <v>184025</v>
      </c>
      <c r="E22" s="15">
        <f t="shared" ref="E22:M22" si="8">SUM(E5,E10,E14,E16,E18,E20)</f>
        <v>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455913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639938</v>
      </c>
      <c r="O22" s="37">
        <f t="shared" si="2"/>
        <v>3742.3274853801167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0" t="s">
        <v>80</v>
      </c>
      <c r="M24" s="160"/>
      <c r="N24" s="160"/>
      <c r="O24" s="41">
        <v>171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122907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122907</v>
      </c>
      <c r="O5" s="32">
        <f t="shared" ref="O5:O22" si="2">(N5/O$24)</f>
        <v>710.44508670520236</v>
      </c>
      <c r="P5" s="6"/>
    </row>
    <row r="6" spans="1:133">
      <c r="A6" s="12"/>
      <c r="B6" s="44">
        <v>511</v>
      </c>
      <c r="C6" s="20" t="s">
        <v>19</v>
      </c>
      <c r="D6" s="46">
        <v>30158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30158</v>
      </c>
      <c r="O6" s="47">
        <f t="shared" si="2"/>
        <v>174.32369942196533</v>
      </c>
      <c r="P6" s="9"/>
    </row>
    <row r="7" spans="1:133">
      <c r="A7" s="12"/>
      <c r="B7" s="44">
        <v>513</v>
      </c>
      <c r="C7" s="20" t="s">
        <v>20</v>
      </c>
      <c r="D7" s="46">
        <v>26517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26517</v>
      </c>
      <c r="O7" s="47">
        <f t="shared" si="2"/>
        <v>153.27745664739885</v>
      </c>
      <c r="P7" s="9"/>
    </row>
    <row r="8" spans="1:133">
      <c r="A8" s="12"/>
      <c r="B8" s="44">
        <v>514</v>
      </c>
      <c r="C8" s="20" t="s">
        <v>21</v>
      </c>
      <c r="D8" s="46">
        <v>6236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6236</v>
      </c>
      <c r="O8" s="47">
        <f t="shared" si="2"/>
        <v>36.046242774566473</v>
      </c>
      <c r="P8" s="9"/>
    </row>
    <row r="9" spans="1:133">
      <c r="A9" s="12"/>
      <c r="B9" s="44">
        <v>519</v>
      </c>
      <c r="C9" s="20" t="s">
        <v>62</v>
      </c>
      <c r="D9" s="46">
        <v>59996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59996</v>
      </c>
      <c r="O9" s="47">
        <f t="shared" si="2"/>
        <v>346.7976878612717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6019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6019</v>
      </c>
      <c r="O10" s="43">
        <f t="shared" si="2"/>
        <v>34.79190751445087</v>
      </c>
      <c r="P10" s="10"/>
    </row>
    <row r="11" spans="1:133">
      <c r="A11" s="12"/>
      <c r="B11" s="44">
        <v>521</v>
      </c>
      <c r="C11" s="20" t="s">
        <v>52</v>
      </c>
      <c r="D11" s="46">
        <v>700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700</v>
      </c>
      <c r="O11" s="47">
        <f t="shared" si="2"/>
        <v>4.0462427745664744</v>
      </c>
      <c r="P11" s="9"/>
    </row>
    <row r="12" spans="1:133">
      <c r="A12" s="12"/>
      <c r="B12" s="44">
        <v>522</v>
      </c>
      <c r="C12" s="20" t="s">
        <v>24</v>
      </c>
      <c r="D12" s="46">
        <v>3619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3619</v>
      </c>
      <c r="O12" s="47">
        <f t="shared" si="2"/>
        <v>20.919075144508671</v>
      </c>
      <c r="P12" s="9"/>
    </row>
    <row r="13" spans="1:133">
      <c r="A13" s="12"/>
      <c r="B13" s="44">
        <v>524</v>
      </c>
      <c r="C13" s="20" t="s">
        <v>25</v>
      </c>
      <c r="D13" s="46">
        <v>1700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1700</v>
      </c>
      <c r="O13" s="47">
        <f t="shared" si="2"/>
        <v>9.8265895953757223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412512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412512</v>
      </c>
      <c r="O14" s="43">
        <f t="shared" si="2"/>
        <v>2384.4624277456646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412512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412512</v>
      </c>
      <c r="O15" s="47">
        <f t="shared" si="2"/>
        <v>2384.4624277456646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22884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22884</v>
      </c>
      <c r="O16" s="43">
        <f t="shared" si="2"/>
        <v>132.27745664739885</v>
      </c>
      <c r="P16" s="10"/>
    </row>
    <row r="17" spans="1:119">
      <c r="A17" s="12"/>
      <c r="B17" s="44">
        <v>541</v>
      </c>
      <c r="C17" s="20" t="s">
        <v>64</v>
      </c>
      <c r="D17" s="46">
        <v>22884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22884</v>
      </c>
      <c r="O17" s="47">
        <f t="shared" si="2"/>
        <v>132.27745664739885</v>
      </c>
      <c r="P17" s="9"/>
    </row>
    <row r="18" spans="1:119" ht="15.75">
      <c r="A18" s="28" t="s">
        <v>48</v>
      </c>
      <c r="B18" s="29"/>
      <c r="C18" s="30"/>
      <c r="D18" s="31">
        <f t="shared" ref="D18:M18" si="6">SUM(D19:D19)</f>
        <v>2426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2426</v>
      </c>
      <c r="O18" s="43">
        <f t="shared" si="2"/>
        <v>14.023121387283236</v>
      </c>
      <c r="P18" s="10"/>
    </row>
    <row r="19" spans="1:119">
      <c r="A19" s="12"/>
      <c r="B19" s="44">
        <v>562</v>
      </c>
      <c r="C19" s="20" t="s">
        <v>65</v>
      </c>
      <c r="D19" s="46">
        <v>2426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2426</v>
      </c>
      <c r="O19" s="47">
        <f t="shared" si="2"/>
        <v>14.023121387283236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2620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2620</v>
      </c>
      <c r="O20" s="43">
        <f t="shared" si="2"/>
        <v>15.144508670520231</v>
      </c>
      <c r="P20" s="9"/>
    </row>
    <row r="21" spans="1:119" ht="15.75" thickBot="1">
      <c r="A21" s="12"/>
      <c r="B21" s="44">
        <v>572</v>
      </c>
      <c r="C21" s="20" t="s">
        <v>71</v>
      </c>
      <c r="D21" s="46">
        <v>2620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2620</v>
      </c>
      <c r="O21" s="47">
        <f t="shared" si="2"/>
        <v>15.144508670520231</v>
      </c>
      <c r="P21" s="9"/>
    </row>
    <row r="22" spans="1:119" ht="16.5" thickBot="1">
      <c r="A22" s="14" t="s">
        <v>10</v>
      </c>
      <c r="B22" s="23"/>
      <c r="C22" s="22"/>
      <c r="D22" s="15">
        <f>SUM(D5,D10,D14,D16,D18,D20)</f>
        <v>156856</v>
      </c>
      <c r="E22" s="15">
        <f t="shared" ref="E22:M22" si="8">SUM(E5,E10,E14,E16,E18,E20)</f>
        <v>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412512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569368</v>
      </c>
      <c r="O22" s="37">
        <f t="shared" si="2"/>
        <v>3291.1445086705203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0" t="s">
        <v>78</v>
      </c>
      <c r="M24" s="160"/>
      <c r="N24" s="160"/>
      <c r="O24" s="41">
        <v>173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107619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107619</v>
      </c>
      <c r="O5" s="32">
        <f t="shared" ref="O5:O24" si="2">(N5/O$26)</f>
        <v>622.07514450867052</v>
      </c>
      <c r="P5" s="6"/>
    </row>
    <row r="6" spans="1:133">
      <c r="A6" s="12"/>
      <c r="B6" s="44">
        <v>511</v>
      </c>
      <c r="C6" s="20" t="s">
        <v>19</v>
      </c>
      <c r="D6" s="46">
        <v>30083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30083</v>
      </c>
      <c r="O6" s="47">
        <f t="shared" si="2"/>
        <v>173.89017341040463</v>
      </c>
      <c r="P6" s="9"/>
    </row>
    <row r="7" spans="1:133">
      <c r="A7" s="12"/>
      <c r="B7" s="44">
        <v>513</v>
      </c>
      <c r="C7" s="20" t="s">
        <v>20</v>
      </c>
      <c r="D7" s="46">
        <v>23955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23955</v>
      </c>
      <c r="O7" s="47">
        <f t="shared" si="2"/>
        <v>138.46820809248555</v>
      </c>
      <c r="P7" s="9"/>
    </row>
    <row r="8" spans="1:133">
      <c r="A8" s="12"/>
      <c r="B8" s="44">
        <v>514</v>
      </c>
      <c r="C8" s="20" t="s">
        <v>21</v>
      </c>
      <c r="D8" s="46">
        <v>6999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6999</v>
      </c>
      <c r="O8" s="47">
        <f t="shared" si="2"/>
        <v>40.456647398843934</v>
      </c>
      <c r="P8" s="9"/>
    </row>
    <row r="9" spans="1:133">
      <c r="A9" s="12"/>
      <c r="B9" s="44">
        <v>519</v>
      </c>
      <c r="C9" s="20" t="s">
        <v>62</v>
      </c>
      <c r="D9" s="46">
        <v>46582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46582</v>
      </c>
      <c r="O9" s="47">
        <f t="shared" si="2"/>
        <v>269.26011560693644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20109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20109</v>
      </c>
      <c r="O10" s="43">
        <f t="shared" si="2"/>
        <v>116.23699421965318</v>
      </c>
      <c r="P10" s="10"/>
    </row>
    <row r="11" spans="1:133">
      <c r="A11" s="12"/>
      <c r="B11" s="44">
        <v>521</v>
      </c>
      <c r="C11" s="20" t="s">
        <v>52</v>
      </c>
      <c r="D11" s="46">
        <v>1700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1700</v>
      </c>
      <c r="O11" s="47">
        <f t="shared" si="2"/>
        <v>9.8265895953757223</v>
      </c>
      <c r="P11" s="9"/>
    </row>
    <row r="12" spans="1:133">
      <c r="A12" s="12"/>
      <c r="B12" s="44">
        <v>522</v>
      </c>
      <c r="C12" s="20" t="s">
        <v>24</v>
      </c>
      <c r="D12" s="46">
        <v>17209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17209</v>
      </c>
      <c r="O12" s="47">
        <f t="shared" si="2"/>
        <v>99.473988439306353</v>
      </c>
      <c r="P12" s="9"/>
    </row>
    <row r="13" spans="1:133">
      <c r="A13" s="12"/>
      <c r="B13" s="44">
        <v>524</v>
      </c>
      <c r="C13" s="20" t="s">
        <v>25</v>
      </c>
      <c r="D13" s="46">
        <v>1200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1200</v>
      </c>
      <c r="O13" s="47">
        <f t="shared" si="2"/>
        <v>6.9364161849710984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409683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409683</v>
      </c>
      <c r="O14" s="43">
        <f t="shared" si="2"/>
        <v>2368.1098265895953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409683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409683</v>
      </c>
      <c r="O15" s="47">
        <f t="shared" si="2"/>
        <v>2368.1098265895953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21802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21802</v>
      </c>
      <c r="O16" s="43">
        <f t="shared" si="2"/>
        <v>126.02312138728324</v>
      </c>
      <c r="P16" s="10"/>
    </row>
    <row r="17" spans="1:119">
      <c r="A17" s="12"/>
      <c r="B17" s="44">
        <v>541</v>
      </c>
      <c r="C17" s="20" t="s">
        <v>64</v>
      </c>
      <c r="D17" s="46">
        <v>21802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21802</v>
      </c>
      <c r="O17" s="47">
        <f t="shared" si="2"/>
        <v>126.02312138728324</v>
      </c>
      <c r="P17" s="9"/>
    </row>
    <row r="18" spans="1:119" ht="15.75">
      <c r="A18" s="28" t="s">
        <v>48</v>
      </c>
      <c r="B18" s="29"/>
      <c r="C18" s="30"/>
      <c r="D18" s="31">
        <f t="shared" ref="D18:M18" si="6">SUM(D19:D19)</f>
        <v>1672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1672</v>
      </c>
      <c r="O18" s="43">
        <f t="shared" si="2"/>
        <v>9.6647398843930628</v>
      </c>
      <c r="P18" s="10"/>
    </row>
    <row r="19" spans="1:119">
      <c r="A19" s="12"/>
      <c r="B19" s="44">
        <v>562</v>
      </c>
      <c r="C19" s="20" t="s">
        <v>65</v>
      </c>
      <c r="D19" s="46">
        <v>1672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1672</v>
      </c>
      <c r="O19" s="47">
        <f t="shared" si="2"/>
        <v>9.6647398843930628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2450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2450</v>
      </c>
      <c r="O20" s="43">
        <f t="shared" si="2"/>
        <v>14.16184971098266</v>
      </c>
      <c r="P20" s="9"/>
    </row>
    <row r="21" spans="1:119">
      <c r="A21" s="12"/>
      <c r="B21" s="44">
        <v>572</v>
      </c>
      <c r="C21" s="20" t="s">
        <v>71</v>
      </c>
      <c r="D21" s="46">
        <v>2450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2450</v>
      </c>
      <c r="O21" s="47">
        <f t="shared" si="2"/>
        <v>14.16184971098266</v>
      </c>
      <c r="P21" s="9"/>
    </row>
    <row r="22" spans="1:119" ht="15.75">
      <c r="A22" s="28" t="s">
        <v>72</v>
      </c>
      <c r="B22" s="29"/>
      <c r="C22" s="30"/>
      <c r="D22" s="31">
        <f t="shared" ref="D22:M22" si="8">SUM(D23:D23)</f>
        <v>8405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8405</v>
      </c>
      <c r="O22" s="43">
        <f t="shared" si="2"/>
        <v>48.583815028901732</v>
      </c>
      <c r="P22" s="9"/>
    </row>
    <row r="23" spans="1:119" ht="15.75" thickBot="1">
      <c r="A23" s="12"/>
      <c r="B23" s="44">
        <v>581</v>
      </c>
      <c r="C23" s="20" t="s">
        <v>73</v>
      </c>
      <c r="D23" s="46">
        <v>8405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8405</v>
      </c>
      <c r="O23" s="47">
        <f t="shared" si="2"/>
        <v>48.583815028901732</v>
      </c>
      <c r="P23" s="9"/>
    </row>
    <row r="24" spans="1:119" ht="16.5" thickBot="1">
      <c r="A24" s="14" t="s">
        <v>10</v>
      </c>
      <c r="B24" s="23"/>
      <c r="C24" s="22"/>
      <c r="D24" s="15">
        <f>SUM(D5,D10,D14,D16,D18,D20,D22)</f>
        <v>162057</v>
      </c>
      <c r="E24" s="15">
        <f t="shared" ref="E24:M24" si="9">SUM(E5,E10,E14,E16,E18,E20,E22)</f>
        <v>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409683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571740</v>
      </c>
      <c r="O24" s="37">
        <f t="shared" si="2"/>
        <v>3304.8554913294797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0" t="s">
        <v>76</v>
      </c>
      <c r="M26" s="160"/>
      <c r="N26" s="160"/>
      <c r="O26" s="41">
        <v>173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121132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121132</v>
      </c>
      <c r="O5" s="32">
        <f t="shared" ref="O5:O23" si="2">(N5/O$25)</f>
        <v>761.8364779874214</v>
      </c>
      <c r="P5" s="6"/>
    </row>
    <row r="6" spans="1:133">
      <c r="A6" s="12"/>
      <c r="B6" s="44">
        <v>511</v>
      </c>
      <c r="C6" s="20" t="s">
        <v>19</v>
      </c>
      <c r="D6" s="46">
        <v>30395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30395</v>
      </c>
      <c r="O6" s="47">
        <f t="shared" si="2"/>
        <v>191.16352201257862</v>
      </c>
      <c r="P6" s="9"/>
    </row>
    <row r="7" spans="1:133">
      <c r="A7" s="12"/>
      <c r="B7" s="44">
        <v>513</v>
      </c>
      <c r="C7" s="20" t="s">
        <v>20</v>
      </c>
      <c r="D7" s="46">
        <v>46612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46612</v>
      </c>
      <c r="O7" s="47">
        <f t="shared" si="2"/>
        <v>293.15723270440253</v>
      </c>
      <c r="P7" s="9"/>
    </row>
    <row r="8" spans="1:133">
      <c r="A8" s="12"/>
      <c r="B8" s="44">
        <v>514</v>
      </c>
      <c r="C8" s="20" t="s">
        <v>21</v>
      </c>
      <c r="D8" s="46">
        <v>8212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8212</v>
      </c>
      <c r="O8" s="47">
        <f t="shared" si="2"/>
        <v>51.647798742138363</v>
      </c>
      <c r="P8" s="9"/>
    </row>
    <row r="9" spans="1:133">
      <c r="A9" s="12"/>
      <c r="B9" s="44">
        <v>519</v>
      </c>
      <c r="C9" s="20" t="s">
        <v>62</v>
      </c>
      <c r="D9" s="46">
        <v>35913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35913</v>
      </c>
      <c r="O9" s="47">
        <f t="shared" si="2"/>
        <v>225.8679245283019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1828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1828</v>
      </c>
      <c r="O10" s="43">
        <f t="shared" si="2"/>
        <v>11.49685534591195</v>
      </c>
      <c r="P10" s="10"/>
    </row>
    <row r="11" spans="1:133">
      <c r="A11" s="12"/>
      <c r="B11" s="44">
        <v>522</v>
      </c>
      <c r="C11" s="20" t="s">
        <v>24</v>
      </c>
      <c r="D11" s="46">
        <v>878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878</v>
      </c>
      <c r="O11" s="47">
        <f t="shared" si="2"/>
        <v>5.5220125786163523</v>
      </c>
      <c r="P11" s="9"/>
    </row>
    <row r="12" spans="1:133">
      <c r="A12" s="12"/>
      <c r="B12" s="44">
        <v>524</v>
      </c>
      <c r="C12" s="20" t="s">
        <v>25</v>
      </c>
      <c r="D12" s="46">
        <v>950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950</v>
      </c>
      <c r="O12" s="47">
        <f t="shared" si="2"/>
        <v>5.9748427672955975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SUM(D14:D16)</f>
        <v>2550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450684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453234</v>
      </c>
      <c r="O13" s="43">
        <f t="shared" si="2"/>
        <v>2850.5283018867926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70315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70315</v>
      </c>
      <c r="O14" s="47">
        <f t="shared" si="2"/>
        <v>442.23270440251571</v>
      </c>
      <c r="P14" s="9"/>
    </row>
    <row r="15" spans="1:133">
      <c r="A15" s="12"/>
      <c r="B15" s="44">
        <v>536</v>
      </c>
      <c r="C15" s="20" t="s">
        <v>63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380369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380369</v>
      </c>
      <c r="O15" s="47">
        <f t="shared" si="2"/>
        <v>2392.2578616352203</v>
      </c>
      <c r="P15" s="9"/>
    </row>
    <row r="16" spans="1:133">
      <c r="A16" s="12"/>
      <c r="B16" s="44">
        <v>539</v>
      </c>
      <c r="C16" s="20" t="s">
        <v>28</v>
      </c>
      <c r="D16" s="46">
        <v>2550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2550</v>
      </c>
      <c r="O16" s="47">
        <f t="shared" si="2"/>
        <v>16.037735849056602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SUM(D18:D18)</f>
        <v>35323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35323</v>
      </c>
      <c r="O17" s="43">
        <f t="shared" si="2"/>
        <v>222.1572327044025</v>
      </c>
      <c r="P17" s="10"/>
    </row>
    <row r="18" spans="1:119">
      <c r="A18" s="12"/>
      <c r="B18" s="44">
        <v>541</v>
      </c>
      <c r="C18" s="20" t="s">
        <v>64</v>
      </c>
      <c r="D18" s="46">
        <v>35323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35323</v>
      </c>
      <c r="O18" s="47">
        <f t="shared" si="2"/>
        <v>222.1572327044025</v>
      </c>
      <c r="P18" s="9"/>
    </row>
    <row r="19" spans="1:119" ht="15.75">
      <c r="A19" s="28" t="s">
        <v>33</v>
      </c>
      <c r="B19" s="29"/>
      <c r="C19" s="30"/>
      <c r="D19" s="31">
        <f t="shared" ref="D19:M19" si="6">SUM(D20:D20)</f>
        <v>2910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2910</v>
      </c>
      <c r="O19" s="43">
        <f t="shared" si="2"/>
        <v>18.30188679245283</v>
      </c>
      <c r="P19" s="9"/>
    </row>
    <row r="20" spans="1:119">
      <c r="A20" s="12"/>
      <c r="B20" s="44">
        <v>572</v>
      </c>
      <c r="C20" s="20" t="s">
        <v>71</v>
      </c>
      <c r="D20" s="46">
        <v>2910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2910</v>
      </c>
      <c r="O20" s="47">
        <f t="shared" si="2"/>
        <v>18.30188679245283</v>
      </c>
      <c r="P20" s="9"/>
    </row>
    <row r="21" spans="1:119" ht="15.75">
      <c r="A21" s="28" t="s">
        <v>72</v>
      </c>
      <c r="B21" s="29"/>
      <c r="C21" s="30"/>
      <c r="D21" s="31">
        <f t="shared" ref="D21:M21" si="7">SUM(D22:D22)</f>
        <v>19311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19311</v>
      </c>
      <c r="O21" s="43">
        <f t="shared" si="2"/>
        <v>121.45283018867924</v>
      </c>
      <c r="P21" s="9"/>
    </row>
    <row r="22" spans="1:119" ht="15.75" thickBot="1">
      <c r="A22" s="12"/>
      <c r="B22" s="44">
        <v>581</v>
      </c>
      <c r="C22" s="20" t="s">
        <v>73</v>
      </c>
      <c r="D22" s="46">
        <v>19311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19311</v>
      </c>
      <c r="O22" s="47">
        <f t="shared" si="2"/>
        <v>121.45283018867924</v>
      </c>
      <c r="P22" s="9"/>
    </row>
    <row r="23" spans="1:119" ht="16.5" thickBot="1">
      <c r="A23" s="14" t="s">
        <v>10</v>
      </c>
      <c r="B23" s="23"/>
      <c r="C23" s="22"/>
      <c r="D23" s="15">
        <f>SUM(D5,D10,D13,D17,D19,D21)</f>
        <v>183054</v>
      </c>
      <c r="E23" s="15">
        <f t="shared" ref="E23:M23" si="8">SUM(E5,E10,E13,E17,E19,E21)</f>
        <v>0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450684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633738</v>
      </c>
      <c r="O23" s="37">
        <f t="shared" si="2"/>
        <v>3985.7735849056603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160" t="s">
        <v>74</v>
      </c>
      <c r="M25" s="160"/>
      <c r="N25" s="160"/>
      <c r="O25" s="41">
        <v>159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45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2024-10-22T22:29:52Z</cp:lastPrinted>
  <dcterms:created xsi:type="dcterms:W3CDTF">2000-08-31T21:26:31Z</dcterms:created>
  <dcterms:modified xsi:type="dcterms:W3CDTF">2024-10-22T22:29:56Z</dcterms:modified>
</cp:coreProperties>
</file>