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2" documentId="11_B558A5C457ADD1DA2D425FFAFC0E4D585A8C490E" xr6:coauthVersionLast="47" xr6:coauthVersionMax="47" xr10:uidLastSave="{FEC5232E-5C20-4DF8-B2AE-54B456F9DF3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'2008'!$A$1:$O$36</definedName>
    <definedName name="_xlnm.Print_Area" localSheetId="14">'2009'!$A$1:$O$37</definedName>
    <definedName name="_xlnm.Print_Area" localSheetId="13">'2010'!$A$1:$O$30</definedName>
    <definedName name="_xlnm.Print_Area" localSheetId="12">'2011'!$A$1:$O$34</definedName>
    <definedName name="_xlnm.Print_Area" localSheetId="11">'2012'!$A$1:$O$38</definedName>
    <definedName name="_xlnm.Print_Area" localSheetId="10">'2013'!$A$1:$O$37</definedName>
    <definedName name="_xlnm.Print_Area" localSheetId="9">'2014'!$A$1:$O$36</definedName>
    <definedName name="_xlnm.Print_Area" localSheetId="8">'2015'!$A$1:$O$39</definedName>
    <definedName name="_xlnm.Print_Area" localSheetId="7">'2016'!$A$1:$O$36</definedName>
    <definedName name="_xlnm.Print_Area" localSheetId="6">'2017'!$A$1:$O$35</definedName>
    <definedName name="_xlnm.Print_Area" localSheetId="5">'2018'!$A$1:$O$37</definedName>
    <definedName name="_xlnm.Print_Area" localSheetId="4">'2019'!$A$1:$O$37</definedName>
    <definedName name="_xlnm.Print_Area" localSheetId="3">'2020'!$A$1:$O$40</definedName>
    <definedName name="_xlnm.Print_Area" localSheetId="2">'2021'!$A$1:$P$38</definedName>
    <definedName name="_xlnm.Print_Area" localSheetId="1">'2022'!$A$1:$P$40</definedName>
    <definedName name="_xlnm.Print_Area" localSheetId="0">'2023'!$A$1:$P$40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8" l="1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3" i="48" l="1"/>
  <c r="P33" i="48" s="1"/>
  <c r="I36" i="48"/>
  <c r="O13" i="48"/>
  <c r="P13" i="48" s="1"/>
  <c r="J36" i="48"/>
  <c r="K36" i="48"/>
  <c r="O10" i="48"/>
  <c r="P10" i="48" s="1"/>
  <c r="L36" i="48"/>
  <c r="N36" i="48"/>
  <c r="M36" i="48"/>
  <c r="O21" i="48"/>
  <c r="P21" i="48" s="1"/>
  <c r="O23" i="48"/>
  <c r="P23" i="48" s="1"/>
  <c r="F36" i="48"/>
  <c r="G36" i="48"/>
  <c r="H36" i="48"/>
  <c r="O26" i="48"/>
  <c r="P26" i="48" s="1"/>
  <c r="D36" i="48"/>
  <c r="O5" i="48"/>
  <c r="P5" i="48" s="1"/>
  <c r="E36" i="48"/>
  <c r="O34" i="47"/>
  <c r="P34" i="47" s="1"/>
  <c r="O27" i="47"/>
  <c r="P27" i="47" s="1"/>
  <c r="O24" i="47"/>
  <c r="P24" i="47" s="1"/>
  <c r="O22" i="47"/>
  <c r="P22" i="47" s="1"/>
  <c r="D36" i="47"/>
  <c r="H36" i="47"/>
  <c r="L36" i="47"/>
  <c r="O13" i="47"/>
  <c r="P13" i="47" s="1"/>
  <c r="J36" i="47"/>
  <c r="O10" i="47"/>
  <c r="P10" i="47" s="1"/>
  <c r="M36" i="47"/>
  <c r="F36" i="47"/>
  <c r="G36" i="47"/>
  <c r="I36" i="47"/>
  <c r="E36" i="47"/>
  <c r="K36" i="47"/>
  <c r="N36" i="47"/>
  <c r="O5" i="47"/>
  <c r="P5" i="47" s="1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/>
  <c r="O19" i="46"/>
  <c r="P19" i="46"/>
  <c r="O18" i="46"/>
  <c r="P18" i="46"/>
  <c r="O17" i="46"/>
  <c r="P17" i="46" s="1"/>
  <c r="O16" i="46"/>
  <c r="P16" i="46" s="1"/>
  <c r="O15" i="46"/>
  <c r="P15" i="46" s="1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N10" i="46"/>
  <c r="M10" i="46"/>
  <c r="O10" i="46" s="1"/>
  <c r="P10" i="46" s="1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J34" i="46" s="1"/>
  <c r="I5" i="46"/>
  <c r="H5" i="46"/>
  <c r="G5" i="46"/>
  <c r="F5" i="46"/>
  <c r="E5" i="46"/>
  <c r="D5" i="46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 s="1"/>
  <c r="M5" i="45"/>
  <c r="M36" i="45" s="1"/>
  <c r="L5" i="45"/>
  <c r="L36" i="45" s="1"/>
  <c r="K5" i="45"/>
  <c r="K36" i="45" s="1"/>
  <c r="J5" i="45"/>
  <c r="I5" i="45"/>
  <c r="H5" i="45"/>
  <c r="G5" i="45"/>
  <c r="F5" i="45"/>
  <c r="E5" i="45"/>
  <c r="D5" i="45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D33" i="44" s="1"/>
  <c r="N13" i="44"/>
  <c r="O13" i="44" s="1"/>
  <c r="N12" i="44"/>
  <c r="O12" i="44"/>
  <c r="N11" i="44"/>
  <c r="O11" i="44"/>
  <c r="M10" i="44"/>
  <c r="M33" i="44" s="1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N8" i="44"/>
  <c r="O8" i="44" s="1"/>
  <c r="N7" i="44"/>
  <c r="O7" i="44" s="1"/>
  <c r="N6" i="44"/>
  <c r="O6" i="44" s="1"/>
  <c r="M5" i="44"/>
  <c r="L5" i="44"/>
  <c r="L33" i="44" s="1"/>
  <c r="K5" i="44"/>
  <c r="J5" i="44"/>
  <c r="I5" i="44"/>
  <c r="H5" i="44"/>
  <c r="G5" i="44"/>
  <c r="F5" i="44"/>
  <c r="E5" i="44"/>
  <c r="E33" i="44" s="1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J33" i="43" s="1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N14" i="43" s="1"/>
  <c r="O14" i="43" s="1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G33" i="43" s="1"/>
  <c r="F10" i="43"/>
  <c r="F33" i="43" s="1"/>
  <c r="E10" i="43"/>
  <c r="E33" i="43" s="1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0" i="42"/>
  <c r="O30" i="42" s="1"/>
  <c r="M29" i="42"/>
  <c r="L29" i="42"/>
  <c r="K29" i="42"/>
  <c r="K31" i="42" s="1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N21" i="42" s="1"/>
  <c r="O21" i="42" s="1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I31" i="42" s="1"/>
  <c r="H14" i="42"/>
  <c r="H31" i="42" s="1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M10" i="42"/>
  <c r="L10" i="42"/>
  <c r="K10" i="42"/>
  <c r="J10" i="42"/>
  <c r="J31" i="42" s="1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M31" i="42" s="1"/>
  <c r="L5" i="42"/>
  <c r="L31" i="42" s="1"/>
  <c r="K5" i="42"/>
  <c r="J5" i="42"/>
  <c r="I5" i="42"/>
  <c r="H5" i="42"/>
  <c r="G5" i="42"/>
  <c r="F5" i="42"/>
  <c r="E5" i="42"/>
  <c r="D5" i="42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/>
  <c r="M25" i="41"/>
  <c r="L25" i="41"/>
  <c r="K25" i="41"/>
  <c r="J25" i="41"/>
  <c r="I25" i="41"/>
  <c r="H25" i="41"/>
  <c r="N25" i="41" s="1"/>
  <c r="O25" i="41" s="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G32" i="41" s="1"/>
  <c r="F10" i="41"/>
  <c r="F32" i="41" s="1"/>
  <c r="E10" i="41"/>
  <c r="D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N5" i="41" s="1"/>
  <c r="O5" i="41" s="1"/>
  <c r="G5" i="41"/>
  <c r="F5" i="41"/>
  <c r="E5" i="41"/>
  <c r="D5" i="41"/>
  <c r="N34" i="40"/>
  <c r="O34" i="40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D35" i="40" s="1"/>
  <c r="N9" i="40"/>
  <c r="O9" i="40" s="1"/>
  <c r="N8" i="40"/>
  <c r="O8" i="40" s="1"/>
  <c r="N7" i="40"/>
  <c r="O7" i="40"/>
  <c r="N6" i="40"/>
  <c r="O6" i="40" s="1"/>
  <c r="M5" i="40"/>
  <c r="M35" i="40" s="1"/>
  <c r="L5" i="40"/>
  <c r="L35" i="40" s="1"/>
  <c r="K5" i="40"/>
  <c r="J5" i="40"/>
  <c r="I5" i="40"/>
  <c r="H5" i="40"/>
  <c r="G5" i="40"/>
  <c r="F5" i="40"/>
  <c r="E5" i="40"/>
  <c r="D5" i="40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M27" i="39"/>
  <c r="L27" i="39"/>
  <c r="K27" i="39"/>
  <c r="J27" i="39"/>
  <c r="I27" i="39"/>
  <c r="I32" i="39" s="1"/>
  <c r="H27" i="39"/>
  <c r="G27" i="39"/>
  <c r="F27" i="39"/>
  <c r="E27" i="39"/>
  <c r="D27" i="39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32" i="39" s="1"/>
  <c r="G5" i="39"/>
  <c r="F5" i="39"/>
  <c r="E5" i="39"/>
  <c r="D5" i="39"/>
  <c r="D32" i="39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N20" i="38" s="1"/>
  <c r="O20" i="38" s="1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N12" i="38" s="1"/>
  <c r="O12" i="38" s="1"/>
  <c r="D12" i="38"/>
  <c r="N11" i="38"/>
  <c r="O11" i="38" s="1"/>
  <c r="N10" i="38"/>
  <c r="O10" i="38" s="1"/>
  <c r="M9" i="38"/>
  <c r="L9" i="38"/>
  <c r="K9" i="38"/>
  <c r="J9" i="38"/>
  <c r="I9" i="38"/>
  <c r="H9" i="38"/>
  <c r="G9" i="38"/>
  <c r="G32" i="38" s="1"/>
  <c r="F9" i="38"/>
  <c r="E9" i="38"/>
  <c r="D9" i="38"/>
  <c r="N8" i="38"/>
  <c r="O8" i="38" s="1"/>
  <c r="N7" i="38"/>
  <c r="O7" i="38" s="1"/>
  <c r="N6" i="38"/>
  <c r="O6" i="38"/>
  <c r="M5" i="38"/>
  <c r="M32" i="38" s="1"/>
  <c r="L5" i="38"/>
  <c r="L32" i="38" s="1"/>
  <c r="K5" i="38"/>
  <c r="J5" i="38"/>
  <c r="I5" i="38"/>
  <c r="H5" i="38"/>
  <c r="G5" i="38"/>
  <c r="F5" i="38"/>
  <c r="E5" i="38"/>
  <c r="E32" i="38" s="1"/>
  <c r="D5" i="38"/>
  <c r="D32" i="38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33" i="37" s="1"/>
  <c r="F13" i="37"/>
  <c r="E13" i="37"/>
  <c r="D13" i="37"/>
  <c r="N12" i="37"/>
  <c r="O12" i="37" s="1"/>
  <c r="N11" i="37"/>
  <c r="O11" i="37" s="1"/>
  <c r="N10" i="37"/>
  <c r="O10" i="37" s="1"/>
  <c r="M9" i="37"/>
  <c r="L9" i="37"/>
  <c r="K9" i="37"/>
  <c r="J9" i="37"/>
  <c r="I9" i="37"/>
  <c r="H9" i="37"/>
  <c r="G9" i="37"/>
  <c r="F9" i="37"/>
  <c r="E9" i="37"/>
  <c r="D9" i="37"/>
  <c r="N8" i="37"/>
  <c r="O8" i="37" s="1"/>
  <c r="N7" i="37"/>
  <c r="O7" i="37" s="1"/>
  <c r="N6" i="37"/>
  <c r="O6" i="37" s="1"/>
  <c r="M5" i="37"/>
  <c r="L5" i="37"/>
  <c r="L33" i="37" s="1"/>
  <c r="K5" i="37"/>
  <c r="K33" i="37" s="1"/>
  <c r="J5" i="37"/>
  <c r="I5" i="37"/>
  <c r="H5" i="37"/>
  <c r="G5" i="37"/>
  <c r="F5" i="37"/>
  <c r="E5" i="37"/>
  <c r="D5" i="37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N25" i="36" s="1"/>
  <c r="O25" i="36" s="1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M9" i="36"/>
  <c r="L9" i="36"/>
  <c r="K9" i="36"/>
  <c r="J9" i="36"/>
  <c r="I9" i="36"/>
  <c r="H9" i="36"/>
  <c r="G9" i="36"/>
  <c r="F9" i="36"/>
  <c r="E9" i="36"/>
  <c r="D9" i="36"/>
  <c r="N8" i="36"/>
  <c r="O8" i="36" s="1"/>
  <c r="N7" i="36"/>
  <c r="O7" i="36"/>
  <c r="N6" i="36"/>
  <c r="O6" i="36" s="1"/>
  <c r="M5" i="36"/>
  <c r="L5" i="36"/>
  <c r="L34" i="36" s="1"/>
  <c r="K5" i="36"/>
  <c r="K34" i="36" s="1"/>
  <c r="J5" i="36"/>
  <c r="I5" i="36"/>
  <c r="H5" i="36"/>
  <c r="G5" i="36"/>
  <c r="F5" i="36"/>
  <c r="E5" i="36"/>
  <c r="D5" i="36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30" i="35" s="1"/>
  <c r="F5" i="35"/>
  <c r="F30" i="35" s="1"/>
  <c r="E5" i="35"/>
  <c r="D5" i="35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M9" i="34"/>
  <c r="M26" i="34" s="1"/>
  <c r="L9" i="34"/>
  <c r="K9" i="34"/>
  <c r="K26" i="34" s="1"/>
  <c r="J9" i="34"/>
  <c r="J26" i="34" s="1"/>
  <c r="I9" i="34"/>
  <c r="N9" i="34" s="1"/>
  <c r="O9" i="34" s="1"/>
  <c r="H9" i="34"/>
  <c r="G9" i="34"/>
  <c r="F9" i="34"/>
  <c r="E9" i="34"/>
  <c r="D9" i="34"/>
  <c r="N8" i="34"/>
  <c r="O8" i="34"/>
  <c r="N7" i="34"/>
  <c r="O7" i="34" s="1"/>
  <c r="N6" i="34"/>
  <c r="O6" i="34"/>
  <c r="M5" i="34"/>
  <c r="L5" i="34"/>
  <c r="K5" i="34"/>
  <c r="J5" i="34"/>
  <c r="I5" i="34"/>
  <c r="H5" i="34"/>
  <c r="H26" i="34" s="1"/>
  <c r="G5" i="34"/>
  <c r="F5" i="34"/>
  <c r="E5" i="34"/>
  <c r="D5" i="34"/>
  <c r="N23" i="33"/>
  <c r="O23" i="33" s="1"/>
  <c r="N13" i="33"/>
  <c r="O13" i="33" s="1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2" i="33"/>
  <c r="F12" i="33"/>
  <c r="G12" i="33"/>
  <c r="H12" i="33"/>
  <c r="I12" i="33"/>
  <c r="J12" i="33"/>
  <c r="K12" i="33"/>
  <c r="L12" i="33"/>
  <c r="L33" i="33" s="1"/>
  <c r="M12" i="33"/>
  <c r="D12" i="33"/>
  <c r="E9" i="33"/>
  <c r="E33" i="33" s="1"/>
  <c r="F9" i="33"/>
  <c r="G9" i="33"/>
  <c r="H9" i="33"/>
  <c r="I9" i="33"/>
  <c r="J9" i="33"/>
  <c r="J33" i="33" s="1"/>
  <c r="K9" i="33"/>
  <c r="K33" i="33" s="1"/>
  <c r="L9" i="33"/>
  <c r="M9" i="33"/>
  <c r="D9" i="33"/>
  <c r="E5" i="33"/>
  <c r="F5" i="33"/>
  <c r="G5" i="33"/>
  <c r="H5" i="33"/>
  <c r="I5" i="33"/>
  <c r="J5" i="33"/>
  <c r="K5" i="33"/>
  <c r="L5" i="33"/>
  <c r="M5" i="33"/>
  <c r="D5" i="33"/>
  <c r="N28" i="33"/>
  <c r="O28" i="33" s="1"/>
  <c r="N29" i="33"/>
  <c r="O29" i="33" s="1"/>
  <c r="N30" i="33"/>
  <c r="O30" i="33" s="1"/>
  <c r="N31" i="33"/>
  <c r="O31" i="33" s="1"/>
  <c r="N32" i="33"/>
  <c r="O32" i="33" s="1"/>
  <c r="N27" i="33"/>
  <c r="O27" i="33" s="1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24" i="33"/>
  <c r="F24" i="33"/>
  <c r="G24" i="33"/>
  <c r="H24" i="33"/>
  <c r="I24" i="33"/>
  <c r="J24" i="33"/>
  <c r="K24" i="33"/>
  <c r="L24" i="33"/>
  <c r="M24" i="33"/>
  <c r="D24" i="33"/>
  <c r="N25" i="33"/>
  <c r="O25" i="33" s="1"/>
  <c r="N11" i="33"/>
  <c r="O11" i="33"/>
  <c r="N7" i="33"/>
  <c r="O7" i="33" s="1"/>
  <c r="N8" i="33"/>
  <c r="O8" i="33" s="1"/>
  <c r="N6" i="33"/>
  <c r="O6" i="33"/>
  <c r="N10" i="33"/>
  <c r="O10" i="33"/>
  <c r="F34" i="36"/>
  <c r="H30" i="35"/>
  <c r="L30" i="35"/>
  <c r="J30" i="35"/>
  <c r="N22" i="38"/>
  <c r="O22" i="38"/>
  <c r="K32" i="41"/>
  <c r="J32" i="41"/>
  <c r="D33" i="43"/>
  <c r="H36" i="45"/>
  <c r="I36" i="45"/>
  <c r="O36" i="48" l="1"/>
  <c r="P36" i="48" s="1"/>
  <c r="M34" i="46"/>
  <c r="N14" i="41"/>
  <c r="O14" i="41" s="1"/>
  <c r="I33" i="44"/>
  <c r="N24" i="44"/>
  <c r="O24" i="44" s="1"/>
  <c r="N34" i="46"/>
  <c r="F33" i="33"/>
  <c r="E32" i="41"/>
  <c r="G33" i="44"/>
  <c r="N14" i="45"/>
  <c r="O14" i="45" s="1"/>
  <c r="G36" i="45"/>
  <c r="N23" i="43"/>
  <c r="O23" i="43" s="1"/>
  <c r="D30" i="35"/>
  <c r="N21" i="35"/>
  <c r="O21" i="35" s="1"/>
  <c r="N23" i="36"/>
  <c r="O23" i="36" s="1"/>
  <c r="N14" i="40"/>
  <c r="O14" i="40" s="1"/>
  <c r="D31" i="42"/>
  <c r="F33" i="44"/>
  <c r="I30" i="35"/>
  <c r="N22" i="34"/>
  <c r="O22" i="34" s="1"/>
  <c r="N27" i="37"/>
  <c r="O27" i="37" s="1"/>
  <c r="L26" i="34"/>
  <c r="N13" i="37"/>
  <c r="O13" i="37" s="1"/>
  <c r="N12" i="34"/>
  <c r="O12" i="34" s="1"/>
  <c r="N18" i="34"/>
  <c r="O18" i="34" s="1"/>
  <c r="N24" i="35"/>
  <c r="O24" i="35" s="1"/>
  <c r="H34" i="36"/>
  <c r="D33" i="37"/>
  <c r="J33" i="37"/>
  <c r="L32" i="39"/>
  <c r="N30" i="39"/>
  <c r="O30" i="39" s="1"/>
  <c r="N24" i="40"/>
  <c r="O24" i="40" s="1"/>
  <c r="F31" i="42"/>
  <c r="N23" i="42"/>
  <c r="O23" i="42" s="1"/>
  <c r="N32" i="45"/>
  <c r="O32" i="45" s="1"/>
  <c r="H34" i="46"/>
  <c r="N24" i="39"/>
  <c r="O24" i="39" s="1"/>
  <c r="I34" i="46"/>
  <c r="E34" i="46"/>
  <c r="M33" i="33"/>
  <c r="N5" i="33"/>
  <c r="O5" i="33" s="1"/>
  <c r="K32" i="38"/>
  <c r="M32" i="41"/>
  <c r="M34" i="36"/>
  <c r="I32" i="38"/>
  <c r="N29" i="42"/>
  <c r="O29" i="42" s="1"/>
  <c r="D34" i="36"/>
  <c r="N34" i="36" s="1"/>
  <c r="O34" i="36" s="1"/>
  <c r="N5" i="38"/>
  <c r="O5" i="38" s="1"/>
  <c r="L33" i="43"/>
  <c r="N30" i="41"/>
  <c r="O30" i="41" s="1"/>
  <c r="J32" i="38"/>
  <c r="F35" i="40"/>
  <c r="N25" i="43"/>
  <c r="O25" i="43" s="1"/>
  <c r="G35" i="40"/>
  <c r="N22" i="44"/>
  <c r="O22" i="44" s="1"/>
  <c r="H35" i="40"/>
  <c r="K33" i="43"/>
  <c r="F26" i="34"/>
  <c r="M32" i="39"/>
  <c r="G31" i="42"/>
  <c r="I33" i="33"/>
  <c r="H33" i="43"/>
  <c r="N12" i="33"/>
  <c r="O12" i="33" s="1"/>
  <c r="G33" i="33"/>
  <c r="N14" i="44"/>
  <c r="O14" i="44" s="1"/>
  <c r="G34" i="36"/>
  <c r="F33" i="37"/>
  <c r="H32" i="38"/>
  <c r="F32" i="39"/>
  <c r="I32" i="41"/>
  <c r="K33" i="44"/>
  <c r="J36" i="45"/>
  <c r="O24" i="46"/>
  <c r="P24" i="46" s="1"/>
  <c r="N5" i="35"/>
  <c r="O5" i="35" s="1"/>
  <c r="J32" i="39"/>
  <c r="I34" i="36"/>
  <c r="O32" i="46"/>
  <c r="P32" i="46" s="1"/>
  <c r="N9" i="39"/>
  <c r="O9" i="39" s="1"/>
  <c r="N27" i="44"/>
  <c r="O27" i="44" s="1"/>
  <c r="D36" i="45"/>
  <c r="N25" i="45"/>
  <c r="O25" i="45" s="1"/>
  <c r="N20" i="34"/>
  <c r="O20" i="34" s="1"/>
  <c r="M30" i="35"/>
  <c r="K30" i="35"/>
  <c r="E36" i="45"/>
  <c r="N22" i="33"/>
  <c r="O22" i="33" s="1"/>
  <c r="M33" i="37"/>
  <c r="G32" i="39"/>
  <c r="N13" i="39"/>
  <c r="O13" i="39" s="1"/>
  <c r="K32" i="39"/>
  <c r="F34" i="46"/>
  <c r="H33" i="44"/>
  <c r="I33" i="43"/>
  <c r="N33" i="43" s="1"/>
  <c r="O33" i="43" s="1"/>
  <c r="E34" i="36"/>
  <c r="N5" i="44"/>
  <c r="O5" i="44" s="1"/>
  <c r="N5" i="34"/>
  <c r="O5" i="34" s="1"/>
  <c r="G26" i="34"/>
  <c r="N5" i="37"/>
  <c r="O5" i="37" s="1"/>
  <c r="N5" i="40"/>
  <c r="O5" i="40" s="1"/>
  <c r="I35" i="40"/>
  <c r="E31" i="42"/>
  <c r="G34" i="46"/>
  <c r="K34" i="46"/>
  <c r="N9" i="33"/>
  <c r="O9" i="33" s="1"/>
  <c r="N31" i="37"/>
  <c r="O31" i="37" s="1"/>
  <c r="N25" i="38"/>
  <c r="O25" i="38" s="1"/>
  <c r="N19" i="35"/>
  <c r="O19" i="35" s="1"/>
  <c r="E30" i="35"/>
  <c r="K35" i="40"/>
  <c r="M33" i="43"/>
  <c r="N24" i="37"/>
  <c r="O24" i="37" s="1"/>
  <c r="H32" i="41"/>
  <c r="N24" i="33"/>
  <c r="O24" i="33" s="1"/>
  <c r="E26" i="34"/>
  <c r="J34" i="36"/>
  <c r="H33" i="37"/>
  <c r="J35" i="40"/>
  <c r="N26" i="40"/>
  <c r="O26" i="40" s="1"/>
  <c r="L34" i="46"/>
  <c r="O36" i="47"/>
  <c r="P36" i="47" s="1"/>
  <c r="N30" i="35"/>
  <c r="O30" i="35" s="1"/>
  <c r="O27" i="46"/>
  <c r="P27" i="46" s="1"/>
  <c r="O22" i="46"/>
  <c r="P22" i="46" s="1"/>
  <c r="N5" i="45"/>
  <c r="O5" i="45" s="1"/>
  <c r="N5" i="43"/>
  <c r="O5" i="43" s="1"/>
  <c r="E35" i="40"/>
  <c r="N5" i="36"/>
  <c r="O5" i="36" s="1"/>
  <c r="N28" i="35"/>
  <c r="O28" i="35" s="1"/>
  <c r="F32" i="38"/>
  <c r="N32" i="38" s="1"/>
  <c r="O32" i="38" s="1"/>
  <c r="D34" i="46"/>
  <c r="N28" i="43"/>
  <c r="O28" i="43" s="1"/>
  <c r="N10" i="42"/>
  <c r="O10" i="42" s="1"/>
  <c r="D32" i="41"/>
  <c r="N32" i="41" s="1"/>
  <c r="O32" i="41" s="1"/>
  <c r="N10" i="41"/>
  <c r="O10" i="41" s="1"/>
  <c r="N10" i="40"/>
  <c r="O10" i="40" s="1"/>
  <c r="N12" i="35"/>
  <c r="O12" i="35" s="1"/>
  <c r="N9" i="38"/>
  <c r="O9" i="38" s="1"/>
  <c r="N9" i="35"/>
  <c r="O9" i="35" s="1"/>
  <c r="N30" i="44"/>
  <c r="O30" i="44" s="1"/>
  <c r="L32" i="41"/>
  <c r="I33" i="37"/>
  <c r="N9" i="37"/>
  <c r="O9" i="37" s="1"/>
  <c r="E33" i="37"/>
  <c r="O13" i="46"/>
  <c r="P13" i="46" s="1"/>
  <c r="O5" i="46"/>
  <c r="P5" i="46" s="1"/>
  <c r="F36" i="45"/>
  <c r="N5" i="39"/>
  <c r="O5" i="39" s="1"/>
  <c r="D33" i="33"/>
  <c r="N31" i="43"/>
  <c r="O31" i="43" s="1"/>
  <c r="N29" i="40"/>
  <c r="O29" i="40" s="1"/>
  <c r="H33" i="33"/>
  <c r="J33" i="44"/>
  <c r="N5" i="42"/>
  <c r="O5" i="42" s="1"/>
  <c r="D26" i="34"/>
  <c r="N9" i="36"/>
  <c r="O9" i="36" s="1"/>
  <c r="N22" i="39"/>
  <c r="O22" i="39" s="1"/>
  <c r="N32" i="36"/>
  <c r="O32" i="36" s="1"/>
  <c r="N10" i="45"/>
  <c r="O10" i="45" s="1"/>
  <c r="N10" i="43"/>
  <c r="O10" i="43" s="1"/>
  <c r="N27" i="39"/>
  <c r="O27" i="39" s="1"/>
  <c r="I26" i="34"/>
  <c r="E32" i="39"/>
  <c r="N33" i="44" l="1"/>
  <c r="O33" i="44" s="1"/>
  <c r="N36" i="45"/>
  <c r="O36" i="45" s="1"/>
  <c r="N33" i="37"/>
  <c r="O33" i="37" s="1"/>
  <c r="N33" i="33"/>
  <c r="O33" i="33" s="1"/>
  <c r="N32" i="39"/>
  <c r="O32" i="39" s="1"/>
  <c r="N35" i="40"/>
  <c r="O35" i="40" s="1"/>
  <c r="N31" i="42"/>
  <c r="O31" i="42" s="1"/>
  <c r="O34" i="46"/>
  <c r="P34" i="46" s="1"/>
  <c r="N26" i="34"/>
  <c r="O26" i="34" s="1"/>
</calcChain>
</file>

<file path=xl/sharedStrings.xml><?xml version="1.0" encoding="utf-8"?>
<sst xmlns="http://schemas.openxmlformats.org/spreadsheetml/2006/main" count="785" uniqueCount="116">
  <si>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</si>
  <si>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</si>
  <si>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</si>
  <si>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</si>
  <si>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</si>
  <si>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</si>
  <si>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</si>
  <si>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</si>
  <si>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</si>
  <si>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</si>
  <si>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</si>
  <si>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</si>
  <si>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Permits, Fees, and Special Assessments</t>
  </si>
  <si>
    <t>Franchise Fee - Electricity</t>
  </si>
  <si>
    <t>Intergovernmental Revenue</t>
  </si>
  <si>
    <t>State Grant - Public Safety</t>
  </si>
  <si>
    <t>Federal Grant - Physical Environment - Other Physical Environment</t>
  </si>
  <si>
    <t>State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</si>
  <si>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</si>
  <si>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</si>
  <si>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</si>
  <si>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</si>
  <si>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</si>
  <si>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</si>
  <si>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</si>
  <si>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</si>
  <si>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</si>
  <si>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</si>
  <si>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</si>
  <si>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</si>
  <si>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</si>
  <si>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</si>
  <si>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</si>
  <si>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</si>
  <si>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</si>
  <si>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Gain or Loss on Sale of Investments</t>
  </si>
  <si>
    <t>Rents and Royalties</t>
  </si>
  <si>
    <t>Sale of Surplus Materials and Scrap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</si>
  <si>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</si>
  <si>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</si>
  <si>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</si>
  <si>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</si>
  <si>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</si>
  <si>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</si>
  <si>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</si>
  <si>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</si>
  <si>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</si>
  <si>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Hillsboro Beach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</si>
  <si>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</si>
  <si>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</si>
  <si>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</si>
  <si>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</si>
  <si>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Judgments, Fines, and Forfeits</t>
  </si>
  <si>
    <t>Disposition of Fixed Assets</t>
  </si>
  <si>
    <t>Other Sources</t>
  </si>
  <si>
    <t>Proceeds - Debt Proceeds</t>
  </si>
  <si>
    <t>2011 Municipal Population:</t>
  </si>
  <si>
    <t>Local Fiscal Year Ended September 30, 2012</t>
  </si>
  <si>
    <t>Special Assessments - Capital Improvement</t>
  </si>
  <si>
    <t>Federal Grant - Economic Environment</t>
  </si>
  <si>
    <t>State Grant - General Government</t>
  </si>
  <si>
    <t>Grants from Other Local Units - General Government</t>
  </si>
  <si>
    <t>Non-Operating - Inter-Fund Group Transfers In</t>
  </si>
  <si>
    <t>2012 Municipal Population:</t>
  </si>
  <si>
    <t>Local Fiscal Year Ended September 30, 2013</t>
  </si>
  <si>
    <t>Communications Services Taxes (Chapter 202, F.S.)</t>
  </si>
  <si>
    <t>Federal Grant - Other Federal Grants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</si>
  <si>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</si>
  <si>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</si>
  <si>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</si>
  <si>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</si>
  <si>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Court-Ordered Judgments and Fines - As Decided by Traffic Court</t>
  </si>
  <si>
    <t>Sales - Sale of Surplus Materials and Scrap</t>
  </si>
  <si>
    <t>2013 Municipal Population:</t>
  </si>
  <si>
    <t>Local Fiscal Year Ended September 30, 2008</t>
  </si>
  <si>
    <t>Permits and Franchise Fees</t>
  </si>
  <si>
    <t>Court-Ordered Judgments and Fines - As Decided by County Court Civil</t>
  </si>
  <si>
    <t>2008 Municipal Population:</t>
  </si>
  <si>
    <t>Local Fiscal Year Ended September 30, 2014</t>
  </si>
  <si>
    <t>Physical Environment - Garbage / Solid Waste</t>
  </si>
  <si>
    <t>2014 Municipal Population:</t>
  </si>
  <si>
    <t>Local Fiscal Year Ended September 30, 2015</t>
  </si>
  <si>
    <t>Local Business Tax (Chapter 205, F.S.)</t>
  </si>
  <si>
    <t>Other Miscellaneous Revenues - Settlements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</si>
  <si>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</si>
  <si>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</si>
  <si>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</si>
  <si>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</si>
  <si>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</si>
  <si>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</si>
  <si>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</si>
  <si>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</si>
  <si>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Proceeds of General Capital Asset Dispositions - Sales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</si>
  <si>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</si>
  <si>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</si>
  <si>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</si>
  <si>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</si>
  <si>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</si>
  <si>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</si>
  <si>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</si>
  <si>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</si>
  <si>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</si>
  <si>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</si>
  <si>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</si>
  <si>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</si>
  <si>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</si>
  <si>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</si>
  <si>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</si>
  <si>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</si>
  <si>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</si>
  <si>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State Grant - Other</t>
  </si>
  <si>
    <t>Interest and Other Earnings - Net Increase (Decrease) in Fair Value of Investments</t>
  </si>
  <si>
    <t>Sales - Disposition of Fixed Assets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</si>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</sst>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E867-709B-46D4-90F6-139CA0940126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40</v>
      </c>
      <c r="B3" s="108"/>
      <c r="C3" s="109"/>
      <c r="D3" s="113" t="s">
        <v>24</v>
      </c>
      <c r="E3" s="114"/>
      <c r="F3" s="114"/>
      <c r="G3" s="114"/>
      <c r="H3" s="115"/>
      <c r="I3" s="113" t="s">
        <v>25</v>
      </c>
      <c r="J3" s="115"/>
      <c r="K3" s="113" t="s">
        <v>27</v>
      </c>
      <c r="L3" s="114"/>
      <c r="M3" s="115"/>
      <c r="N3" s="49"/>
      <c r="O3" s="50"/>
      <c r="P3" s="116" t="s">
        <v>98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41</v>
      </c>
      <c r="F4" s="52" t="s">
        <v>42</v>
      </c>
      <c r="G4" s="52" t="s">
        <v>43</v>
      </c>
      <c r="H4" s="52" t="s">
        <v>5</v>
      </c>
      <c r="I4" s="52" t="s">
        <v>6</v>
      </c>
      <c r="J4" s="53" t="s">
        <v>44</v>
      </c>
      <c r="K4" s="53" t="s">
        <v>7</v>
      </c>
      <c r="L4" s="53" t="s">
        <v>8</v>
      </c>
      <c r="M4" s="53" t="s">
        <v>99</v>
      </c>
      <c r="N4" s="53" t="s">
        <v>9</v>
      </c>
      <c r="O4" s="53" t="s">
        <v>100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101</v>
      </c>
      <c r="B5" s="57"/>
      <c r="C5" s="57"/>
      <c r="D5" s="58">
        <f>SUM(D6:D9)</f>
        <v>5677271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5677271</v>
      </c>
      <c r="P5" s="60">
        <f>(O5/P$38)</f>
        <v>2867.308585858586</v>
      </c>
      <c r="Q5" s="61"/>
    </row>
    <row r="6" spans="1:134">
      <c r="A6" s="63"/>
      <c r="B6" s="64">
        <v>311</v>
      </c>
      <c r="C6" s="65" t="s">
        <v>2</v>
      </c>
      <c r="D6" s="66">
        <v>5605532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5605532</v>
      </c>
      <c r="P6" s="67">
        <f>(O6/P$38)</f>
        <v>2831.0767676767678</v>
      </c>
      <c r="Q6" s="68"/>
    </row>
    <row r="7" spans="1:134">
      <c r="A7" s="63"/>
      <c r="B7" s="64">
        <v>312.41000000000003</v>
      </c>
      <c r="C7" s="65" t="s">
        <v>102</v>
      </c>
      <c r="D7" s="66">
        <v>34564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34564</v>
      </c>
      <c r="P7" s="67">
        <f>(O7/P$38)</f>
        <v>17.456565656565658</v>
      </c>
      <c r="Q7" s="68"/>
    </row>
    <row r="8" spans="1:134">
      <c r="A8" s="63"/>
      <c r="B8" s="64">
        <v>315.10000000000002</v>
      </c>
      <c r="C8" s="65" t="s">
        <v>103</v>
      </c>
      <c r="D8" s="66">
        <v>34148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34148</v>
      </c>
      <c r="P8" s="67">
        <f>(O8/P$38)</f>
        <v>17.246464646464645</v>
      </c>
      <c r="Q8" s="68"/>
    </row>
    <row r="9" spans="1:134">
      <c r="A9" s="63"/>
      <c r="B9" s="64">
        <v>316</v>
      </c>
      <c r="C9" s="65" t="s">
        <v>82</v>
      </c>
      <c r="D9" s="66">
        <v>3027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3027</v>
      </c>
      <c r="P9" s="67">
        <f>(O9/P$38)</f>
        <v>1.5287878787878788</v>
      </c>
      <c r="Q9" s="68"/>
    </row>
    <row r="10" spans="1:134" ht="15.75">
      <c r="A10" s="69" t="s">
        <v>12</v>
      </c>
      <c r="B10" s="70"/>
      <c r="C10" s="71"/>
      <c r="D10" s="72">
        <f>SUM(D11:D12)</f>
        <v>310214</v>
      </c>
      <c r="E10" s="72">
        <f>SUM(E11:E12)</f>
        <v>1123495</v>
      </c>
      <c r="F10" s="72">
        <f>SUM(F11:F12)</f>
        <v>0</v>
      </c>
      <c r="G10" s="72">
        <f>SUM(G11:G12)</f>
        <v>0</v>
      </c>
      <c r="H10" s="72">
        <f>SUM(H11:H12)</f>
        <v>0</v>
      </c>
      <c r="I10" s="72">
        <f>SUM(I11:I12)</f>
        <v>0</v>
      </c>
      <c r="J10" s="72">
        <f>SUM(J11:J12)</f>
        <v>0</v>
      </c>
      <c r="K10" s="72">
        <f>SUM(K11:K12)</f>
        <v>0</v>
      </c>
      <c r="L10" s="72">
        <f>SUM(L11:L12)</f>
        <v>0</v>
      </c>
      <c r="M10" s="72">
        <f>SUM(M11:M12)</f>
        <v>0</v>
      </c>
      <c r="N10" s="72">
        <f>SUM(N11:N12)</f>
        <v>0</v>
      </c>
      <c r="O10" s="73">
        <f>SUM(D10:N10)</f>
        <v>1433709</v>
      </c>
      <c r="P10" s="74">
        <f>(O10/P$38)</f>
        <v>724.09545454545457</v>
      </c>
      <c r="Q10" s="75"/>
    </row>
    <row r="11" spans="1:134">
      <c r="A11" s="63"/>
      <c r="B11" s="64">
        <v>322</v>
      </c>
      <c r="C11" s="65" t="s">
        <v>104</v>
      </c>
      <c r="D11" s="66">
        <v>0</v>
      </c>
      <c r="E11" s="66">
        <v>1123495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1123495</v>
      </c>
      <c r="P11" s="67">
        <f>(O11/P$38)</f>
        <v>567.42171717171721</v>
      </c>
      <c r="Q11" s="68"/>
    </row>
    <row r="12" spans="1:134">
      <c r="A12" s="63"/>
      <c r="B12" s="64">
        <v>323.10000000000002</v>
      </c>
      <c r="C12" s="65" t="s">
        <v>13</v>
      </c>
      <c r="D12" s="66">
        <v>310214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" si="1">SUM(D12:N12)</f>
        <v>310214</v>
      </c>
      <c r="P12" s="67">
        <f>(O12/P$38)</f>
        <v>156.67373737373737</v>
      </c>
      <c r="Q12" s="68"/>
    </row>
    <row r="13" spans="1:134" ht="15.75">
      <c r="A13" s="69" t="s">
        <v>105</v>
      </c>
      <c r="B13" s="70"/>
      <c r="C13" s="71"/>
      <c r="D13" s="72">
        <f>SUM(D14:D20)</f>
        <v>348190</v>
      </c>
      <c r="E13" s="72">
        <f>SUM(E14:E20)</f>
        <v>0</v>
      </c>
      <c r="F13" s="72">
        <f>SUM(F14:F20)</f>
        <v>0</v>
      </c>
      <c r="G13" s="72">
        <f>SUM(G14:G20)</f>
        <v>0</v>
      </c>
      <c r="H13" s="72">
        <f>SUM(H14:H20)</f>
        <v>0</v>
      </c>
      <c r="I13" s="72">
        <f>SUM(I14:I20)</f>
        <v>0</v>
      </c>
      <c r="J13" s="72">
        <f>SUM(J14:J20)</f>
        <v>0</v>
      </c>
      <c r="K13" s="72">
        <f>SUM(K14:K20)</f>
        <v>0</v>
      </c>
      <c r="L13" s="72">
        <f>SUM(L14:L20)</f>
        <v>0</v>
      </c>
      <c r="M13" s="72">
        <f>SUM(M14:M20)</f>
        <v>0</v>
      </c>
      <c r="N13" s="72">
        <f>SUM(N14:N20)</f>
        <v>0</v>
      </c>
      <c r="O13" s="73">
        <f>SUM(D13:N13)</f>
        <v>348190</v>
      </c>
      <c r="P13" s="74">
        <f>(O13/P$38)</f>
        <v>175.85353535353536</v>
      </c>
      <c r="Q13" s="75"/>
    </row>
    <row r="14" spans="1:134">
      <c r="A14" s="63"/>
      <c r="B14" s="64">
        <v>331.39</v>
      </c>
      <c r="C14" s="65" t="s">
        <v>16</v>
      </c>
      <c r="D14" s="66">
        <v>10406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8" si="2">SUM(D14:N14)</f>
        <v>10406</v>
      </c>
      <c r="P14" s="67">
        <f>(O14/P$38)</f>
        <v>5.2555555555555555</v>
      </c>
      <c r="Q14" s="68"/>
    </row>
    <row r="15" spans="1:134">
      <c r="A15" s="63"/>
      <c r="B15" s="64">
        <v>334.2</v>
      </c>
      <c r="C15" s="65" t="s">
        <v>15</v>
      </c>
      <c r="D15" s="66">
        <v>561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561</v>
      </c>
      <c r="P15" s="67">
        <f>(O15/P$38)</f>
        <v>0.28333333333333333</v>
      </c>
      <c r="Q15" s="68"/>
    </row>
    <row r="16" spans="1:134">
      <c r="A16" s="63"/>
      <c r="B16" s="64">
        <v>335.125</v>
      </c>
      <c r="C16" s="65" t="s">
        <v>106</v>
      </c>
      <c r="D16" s="66">
        <v>65632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65632</v>
      </c>
      <c r="P16" s="67">
        <f>(O16/P$38)</f>
        <v>33.147474747474746</v>
      </c>
      <c r="Q16" s="68"/>
    </row>
    <row r="17" spans="1:17">
      <c r="A17" s="63"/>
      <c r="B17" s="64">
        <v>335.15</v>
      </c>
      <c r="C17" s="65" t="s">
        <v>68</v>
      </c>
      <c r="D17" s="66">
        <v>1273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1273</v>
      </c>
      <c r="P17" s="67">
        <f>(O17/P$38)</f>
        <v>0.64292929292929291</v>
      </c>
      <c r="Q17" s="68"/>
    </row>
    <row r="18" spans="1:17">
      <c r="A18" s="63"/>
      <c r="B18" s="64">
        <v>335.18</v>
      </c>
      <c r="C18" s="65" t="s">
        <v>107</v>
      </c>
      <c r="D18" s="66">
        <v>166333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166333</v>
      </c>
      <c r="P18" s="67">
        <f>(O18/P$38)</f>
        <v>84.006565656565655</v>
      </c>
      <c r="Q18" s="68"/>
    </row>
    <row r="19" spans="1:17">
      <c r="A19" s="63"/>
      <c r="B19" s="64">
        <v>337.4</v>
      </c>
      <c r="C19" s="65" t="s">
        <v>70</v>
      </c>
      <c r="D19" s="66">
        <v>68151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0" si="3">SUM(D19:N19)</f>
        <v>68151</v>
      </c>
      <c r="P19" s="67">
        <f>(O19/P$38)</f>
        <v>34.419696969696972</v>
      </c>
      <c r="Q19" s="68"/>
    </row>
    <row r="20" spans="1:17">
      <c r="A20" s="63"/>
      <c r="B20" s="64">
        <v>337.9</v>
      </c>
      <c r="C20" s="65" t="s">
        <v>22</v>
      </c>
      <c r="D20" s="66">
        <v>35834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3"/>
        <v>35834</v>
      </c>
      <c r="P20" s="67">
        <f>(O20/P$38)</f>
        <v>18.097979797979797</v>
      </c>
      <c r="Q20" s="68"/>
    </row>
    <row r="21" spans="1:17" ht="15.75">
      <c r="A21" s="69" t="s">
        <v>28</v>
      </c>
      <c r="B21" s="70"/>
      <c r="C21" s="71"/>
      <c r="D21" s="72">
        <f>SUM(D22:D22)</f>
        <v>0</v>
      </c>
      <c r="E21" s="72">
        <f>SUM(E22:E22)</f>
        <v>0</v>
      </c>
      <c r="F21" s="72">
        <f>SUM(F22:F22)</f>
        <v>0</v>
      </c>
      <c r="G21" s="72">
        <f>SUM(G22:G22)</f>
        <v>0</v>
      </c>
      <c r="H21" s="72">
        <f>SUM(H22:H22)</f>
        <v>0</v>
      </c>
      <c r="I21" s="72">
        <f>SUM(I22:I22)</f>
        <v>1701196</v>
      </c>
      <c r="J21" s="72">
        <f>SUM(J22:J22)</f>
        <v>0</v>
      </c>
      <c r="K21" s="72">
        <f>SUM(K22:K22)</f>
        <v>0</v>
      </c>
      <c r="L21" s="72">
        <f>SUM(L22:L22)</f>
        <v>0</v>
      </c>
      <c r="M21" s="72">
        <f>SUM(M22:M22)</f>
        <v>0</v>
      </c>
      <c r="N21" s="72">
        <f>SUM(N22:N22)</f>
        <v>0</v>
      </c>
      <c r="O21" s="72">
        <f>SUM(D21:N21)</f>
        <v>1701196</v>
      </c>
      <c r="P21" s="74">
        <f>(O21/P$38)</f>
        <v>859.18989898989901</v>
      </c>
      <c r="Q21" s="75"/>
    </row>
    <row r="22" spans="1:17">
      <c r="A22" s="63"/>
      <c r="B22" s="64">
        <v>343.3</v>
      </c>
      <c r="C22" s="65" t="s">
        <v>30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1701196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4">SUM(D22:N22)</f>
        <v>1701196</v>
      </c>
      <c r="P22" s="67">
        <f>(O22/P$38)</f>
        <v>859.18989898989901</v>
      </c>
      <c r="Q22" s="68"/>
    </row>
    <row r="23" spans="1:17" ht="15.75">
      <c r="A23" s="69" t="s">
        <v>29</v>
      </c>
      <c r="B23" s="70"/>
      <c r="C23" s="71"/>
      <c r="D23" s="72">
        <f>SUM(D24:D25)</f>
        <v>2366</v>
      </c>
      <c r="E23" s="72">
        <f>SUM(E24:E25)</f>
        <v>400349</v>
      </c>
      <c r="F23" s="72">
        <f>SUM(F24:F25)</f>
        <v>0</v>
      </c>
      <c r="G23" s="72">
        <f>SUM(G24:G25)</f>
        <v>0</v>
      </c>
      <c r="H23" s="72">
        <f>SUM(H24:H25)</f>
        <v>0</v>
      </c>
      <c r="I23" s="72">
        <f>SUM(I24:I25)</f>
        <v>0</v>
      </c>
      <c r="J23" s="72">
        <f>SUM(J24:J25)</f>
        <v>0</v>
      </c>
      <c r="K23" s="72">
        <f>SUM(K24:K25)</f>
        <v>0</v>
      </c>
      <c r="L23" s="72">
        <f>SUM(L24:L25)</f>
        <v>0</v>
      </c>
      <c r="M23" s="72">
        <f>SUM(M24:M25)</f>
        <v>0</v>
      </c>
      <c r="N23" s="72">
        <f>SUM(N24:N25)</f>
        <v>0</v>
      </c>
      <c r="O23" s="72">
        <f>SUM(D23:N23)</f>
        <v>402715</v>
      </c>
      <c r="P23" s="74">
        <f>(O23/P$38)</f>
        <v>203.39141414141415</v>
      </c>
      <c r="Q23" s="75"/>
    </row>
    <row r="24" spans="1:17">
      <c r="A24" s="76"/>
      <c r="B24" s="77">
        <v>351.5</v>
      </c>
      <c r="C24" s="78" t="s">
        <v>71</v>
      </c>
      <c r="D24" s="66">
        <v>2366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5" si="5">SUM(D24:N24)</f>
        <v>2366</v>
      </c>
      <c r="P24" s="67">
        <f>(O24/P$38)</f>
        <v>1.194949494949495</v>
      </c>
      <c r="Q24" s="68"/>
    </row>
    <row r="25" spans="1:17">
      <c r="A25" s="76"/>
      <c r="B25" s="77">
        <v>359</v>
      </c>
      <c r="C25" s="78" t="s">
        <v>52</v>
      </c>
      <c r="D25" s="66">
        <v>0</v>
      </c>
      <c r="E25" s="66">
        <v>400349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5"/>
        <v>400349</v>
      </c>
      <c r="P25" s="67">
        <f>(O25/P$38)</f>
        <v>202.19646464646465</v>
      </c>
      <c r="Q25" s="68"/>
    </row>
    <row r="26" spans="1:17" ht="15.75">
      <c r="A26" s="69" t="s">
        <v>3</v>
      </c>
      <c r="B26" s="70"/>
      <c r="C26" s="71"/>
      <c r="D26" s="72">
        <f>SUM(D27:D32)</f>
        <v>300688</v>
      </c>
      <c r="E26" s="72">
        <f>SUM(E27:E32)</f>
        <v>14249</v>
      </c>
      <c r="F26" s="72">
        <f>SUM(F27:F32)</f>
        <v>0</v>
      </c>
      <c r="G26" s="72">
        <f>SUM(G27:G32)</f>
        <v>0</v>
      </c>
      <c r="H26" s="72">
        <f>SUM(H27:H32)</f>
        <v>0</v>
      </c>
      <c r="I26" s="72">
        <f>SUM(I27:I32)</f>
        <v>91354</v>
      </c>
      <c r="J26" s="72">
        <f>SUM(J27:J32)</f>
        <v>0</v>
      </c>
      <c r="K26" s="72">
        <f>SUM(K27:K32)</f>
        <v>0</v>
      </c>
      <c r="L26" s="72">
        <f>SUM(L27:L32)</f>
        <v>0</v>
      </c>
      <c r="M26" s="72">
        <f>SUM(M27:M32)</f>
        <v>0</v>
      </c>
      <c r="N26" s="72">
        <f>SUM(N27:N32)</f>
        <v>0</v>
      </c>
      <c r="O26" s="72">
        <f>SUM(D26:N26)</f>
        <v>406291</v>
      </c>
      <c r="P26" s="74">
        <f>(O26/P$38)</f>
        <v>205.19747474747476</v>
      </c>
      <c r="Q26" s="75"/>
    </row>
    <row r="27" spans="1:17">
      <c r="A27" s="63"/>
      <c r="B27" s="64">
        <v>361.1</v>
      </c>
      <c r="C27" s="65" t="s">
        <v>34</v>
      </c>
      <c r="D27" s="66">
        <v>128939</v>
      </c>
      <c r="E27" s="66">
        <v>14249</v>
      </c>
      <c r="F27" s="66">
        <v>0</v>
      </c>
      <c r="G27" s="66">
        <v>0</v>
      </c>
      <c r="H27" s="66">
        <v>0</v>
      </c>
      <c r="I27" s="66">
        <v>32946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176134</v>
      </c>
      <c r="P27" s="67">
        <f>(O27/P$38)</f>
        <v>88.956565656565658</v>
      </c>
      <c r="Q27" s="68"/>
    </row>
    <row r="28" spans="1:17">
      <c r="A28" s="63"/>
      <c r="B28" s="64">
        <v>361.3</v>
      </c>
      <c r="C28" s="65" t="s">
        <v>111</v>
      </c>
      <c r="D28" s="66">
        <v>56435</v>
      </c>
      <c r="E28" s="66">
        <v>0</v>
      </c>
      <c r="F28" s="66">
        <v>0</v>
      </c>
      <c r="G28" s="66">
        <v>0</v>
      </c>
      <c r="H28" s="66">
        <v>0</v>
      </c>
      <c r="I28" s="66">
        <v>32249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5" si="6">SUM(D28:N28)</f>
        <v>88684</v>
      </c>
      <c r="P28" s="67">
        <f>(O28/P$38)</f>
        <v>44.789898989898987</v>
      </c>
      <c r="Q28" s="68"/>
    </row>
    <row r="29" spans="1:17">
      <c r="A29" s="63"/>
      <c r="B29" s="64">
        <v>362</v>
      </c>
      <c r="C29" s="65" t="s">
        <v>36</v>
      </c>
      <c r="D29" s="66">
        <v>750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750</v>
      </c>
      <c r="P29" s="67">
        <f>(O29/P$38)</f>
        <v>0.37878787878787878</v>
      </c>
      <c r="Q29" s="68"/>
    </row>
    <row r="30" spans="1:17">
      <c r="A30" s="63"/>
      <c r="B30" s="64">
        <v>364</v>
      </c>
      <c r="C30" s="65" t="s">
        <v>112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-20667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-20667</v>
      </c>
      <c r="P30" s="67">
        <f>(O30/P$38)</f>
        <v>-10.437878787878788</v>
      </c>
      <c r="Q30" s="68"/>
    </row>
    <row r="31" spans="1:17">
      <c r="A31" s="63"/>
      <c r="B31" s="64">
        <v>365</v>
      </c>
      <c r="C31" s="65" t="s">
        <v>72</v>
      </c>
      <c r="D31" s="66">
        <v>12575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12575</v>
      </c>
      <c r="P31" s="67">
        <f>(O31/P$38)</f>
        <v>6.3510101010101012</v>
      </c>
      <c r="Q31" s="68"/>
    </row>
    <row r="32" spans="1:17">
      <c r="A32" s="63"/>
      <c r="B32" s="64">
        <v>369.9</v>
      </c>
      <c r="C32" s="65" t="s">
        <v>39</v>
      </c>
      <c r="D32" s="66">
        <v>101989</v>
      </c>
      <c r="E32" s="66">
        <v>0</v>
      </c>
      <c r="F32" s="66">
        <v>0</v>
      </c>
      <c r="G32" s="66">
        <v>0</v>
      </c>
      <c r="H32" s="66">
        <v>0</v>
      </c>
      <c r="I32" s="66">
        <v>46826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148815</v>
      </c>
      <c r="P32" s="67">
        <f>(O32/P$38)</f>
        <v>75.159090909090907</v>
      </c>
      <c r="Q32" s="68"/>
    </row>
    <row r="33" spans="1:120" ht="15.75">
      <c r="A33" s="69" t="s">
        <v>54</v>
      </c>
      <c r="B33" s="70"/>
      <c r="C33" s="71"/>
      <c r="D33" s="72">
        <f>SUM(D34:D35)</f>
        <v>3975000</v>
      </c>
      <c r="E33" s="72">
        <f>SUM(E34:E35)</f>
        <v>51121</v>
      </c>
      <c r="F33" s="72">
        <f>SUM(F34:F35)</f>
        <v>0</v>
      </c>
      <c r="G33" s="72">
        <f>SUM(G34:G35)</f>
        <v>0</v>
      </c>
      <c r="H33" s="72">
        <f>SUM(H34:H35)</f>
        <v>0</v>
      </c>
      <c r="I33" s="72">
        <f>SUM(I34:I35)</f>
        <v>0</v>
      </c>
      <c r="J33" s="72">
        <f>SUM(J34:J35)</f>
        <v>0</v>
      </c>
      <c r="K33" s="72">
        <f>SUM(K34:K35)</f>
        <v>0</v>
      </c>
      <c r="L33" s="72">
        <f>SUM(L34:L35)</f>
        <v>0</v>
      </c>
      <c r="M33" s="72">
        <f>SUM(M34:M35)</f>
        <v>0</v>
      </c>
      <c r="N33" s="72">
        <f>SUM(N34:N35)</f>
        <v>0</v>
      </c>
      <c r="O33" s="72">
        <f t="shared" si="6"/>
        <v>4026121</v>
      </c>
      <c r="P33" s="74">
        <f>(O33/P$38)</f>
        <v>2033.3944444444444</v>
      </c>
      <c r="Q33" s="68"/>
    </row>
    <row r="34" spans="1:120">
      <c r="A34" s="63"/>
      <c r="B34" s="64">
        <v>381</v>
      </c>
      <c r="C34" s="65" t="s">
        <v>62</v>
      </c>
      <c r="D34" s="66">
        <v>0</v>
      </c>
      <c r="E34" s="66">
        <v>51121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51121</v>
      </c>
      <c r="P34" s="67">
        <f>(O34/P$38)</f>
        <v>25.818686868686868</v>
      </c>
      <c r="Q34" s="68"/>
    </row>
    <row r="35" spans="1:120" ht="15.75" thickBot="1">
      <c r="A35" s="63"/>
      <c r="B35" s="64">
        <v>384</v>
      </c>
      <c r="C35" s="65" t="s">
        <v>55</v>
      </c>
      <c r="D35" s="66">
        <v>3975000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3975000</v>
      </c>
      <c r="P35" s="67">
        <f>(O35/P$38)</f>
        <v>2007.5757575757575</v>
      </c>
      <c r="Q35" s="68"/>
    </row>
    <row r="36" spans="1:120" ht="16.5" thickBot="1">
      <c r="A36" s="79" t="s">
        <v>31</v>
      </c>
      <c r="B36" s="80"/>
      <c r="C36" s="81"/>
      <c r="D36" s="82">
        <f>SUM(D5,D10,D13,D21,D23,D26,D33)</f>
        <v>10613729</v>
      </c>
      <c r="E36" s="82">
        <f>SUM(E5,E10,E13,E21,E23,E26,E33)</f>
        <v>1589214</v>
      </c>
      <c r="F36" s="82">
        <f>SUM(F5,F10,F13,F21,F23,F26,F33)</f>
        <v>0</v>
      </c>
      <c r="G36" s="82">
        <f>SUM(G5,G10,G13,G21,G23,G26,G33)</f>
        <v>0</v>
      </c>
      <c r="H36" s="82">
        <f>SUM(H5,H10,H13,H21,H23,H26,H33)</f>
        <v>0</v>
      </c>
      <c r="I36" s="82">
        <f>SUM(I5,I10,I13,I21,I23,I26,I33)</f>
        <v>1792550</v>
      </c>
      <c r="J36" s="82">
        <f>SUM(J5,J10,J13,J21,J23,J26,J33)</f>
        <v>0</v>
      </c>
      <c r="K36" s="82">
        <f>SUM(K5,K10,K13,K21,K23,K26,K33)</f>
        <v>0</v>
      </c>
      <c r="L36" s="82">
        <f>SUM(L5,L10,L13,L21,L23,L26,L33)</f>
        <v>0</v>
      </c>
      <c r="M36" s="82">
        <f>SUM(M5,M10,M13,M21,M23,M26,M33)</f>
        <v>0</v>
      </c>
      <c r="N36" s="82">
        <f>SUM(N5,N10,N13,N21,N23,N26,N33)</f>
        <v>0</v>
      </c>
      <c r="O36" s="82">
        <f>SUM(D36:N36)</f>
        <v>13995493</v>
      </c>
      <c r="P36" s="83">
        <f>(O36/P$38)</f>
        <v>7068.4308080808078</v>
      </c>
      <c r="Q36" s="61"/>
      <c r="R36" s="84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</row>
    <row r="37" spans="1:120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8"/>
    </row>
    <row r="38" spans="1:120">
      <c r="A38" s="89"/>
      <c r="B38" s="90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4" t="s">
        <v>115</v>
      </c>
      <c r="N38" s="94"/>
      <c r="O38" s="94"/>
      <c r="P38" s="92">
        <v>1980</v>
      </c>
    </row>
    <row r="39" spans="1:120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1:120" ht="15.75" customHeight="1" thickBot="1">
      <c r="A40" s="98" t="s">
        <v>50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3320582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3320582</v>
      </c>
      <c r="O5" s="33">
        <f t="shared" ref="O5:O32" si="2">(N5/O$34)</f>
        <v>1780.4729222520107</v>
      </c>
      <c r="P5" s="6"/>
    </row>
    <row r="6" spans="1:133">
      <c r="A6" s="12"/>
      <c r="B6" s="25">
        <v>311</v>
      </c>
      <c r="C6" s="20" t="s">
        <v>2</v>
      </c>
      <c r="D6" s="46">
        <v>3254441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3254441</v>
      </c>
      <c r="O6" s="47">
        <f t="shared" si="2"/>
        <v>1745.0085790884718</v>
      </c>
      <c r="P6" s="9"/>
    </row>
    <row r="7" spans="1:133">
      <c r="A7" s="12"/>
      <c r="B7" s="25">
        <v>312.10000000000002</v>
      </c>
      <c r="C7" s="20" t="s">
        <v>10</v>
      </c>
      <c r="D7" s="46">
        <v>33248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33248</v>
      </c>
      <c r="O7" s="47">
        <f t="shared" si="2"/>
        <v>17.82734584450402</v>
      </c>
      <c r="P7" s="9"/>
    </row>
    <row r="8" spans="1:133">
      <c r="A8" s="12"/>
      <c r="B8" s="25">
        <v>315</v>
      </c>
      <c r="C8" s="20" t="s">
        <v>65</v>
      </c>
      <c r="D8" s="46">
        <v>32893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32893</v>
      </c>
      <c r="O8" s="47">
        <f t="shared" si="2"/>
        <v>17.636997319034851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1080886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1080886</v>
      </c>
      <c r="O9" s="45">
        <f t="shared" si="2"/>
        <v>579.56353887399462</v>
      </c>
      <c r="P9" s="10"/>
    </row>
    <row r="10" spans="1:133">
      <c r="A10" s="12"/>
      <c r="B10" s="25">
        <v>322</v>
      </c>
      <c r="C10" s="20" t="s">
        <v>0</v>
      </c>
      <c r="D10" s="46">
        <v>104459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104459</v>
      </c>
      <c r="O10" s="47">
        <f t="shared" si="2"/>
        <v>56.010187667560324</v>
      </c>
      <c r="P10" s="9"/>
    </row>
    <row r="11" spans="1:133">
      <c r="A11" s="12"/>
      <c r="B11" s="25">
        <v>323.10000000000002</v>
      </c>
      <c r="C11" s="20" t="s">
        <v>13</v>
      </c>
      <c r="D11" s="46">
        <v>225760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225760</v>
      </c>
      <c r="O11" s="47">
        <f t="shared" si="2"/>
        <v>121.05093833780161</v>
      </c>
      <c r="P11" s="9"/>
    </row>
    <row r="12" spans="1:133">
      <c r="A12" s="12"/>
      <c r="B12" s="25">
        <v>325.10000000000002</v>
      </c>
      <c r="C12" s="20" t="s">
        <v>58</v>
      </c>
      <c r="D12" s="46">
        <v>750667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750667</v>
      </c>
      <c r="O12" s="47">
        <f t="shared" si="2"/>
        <v>402.50241286863269</v>
      </c>
      <c r="P12" s="9"/>
    </row>
    <row r="13" spans="1:133" ht="15.75">
      <c r="A13" s="29" t="s">
        <v>14</v>
      </c>
      <c r="B13" s="30"/>
      <c r="C13" s="31"/>
      <c r="D13" s="32">
        <f t="shared" ref="D13:M13" si="4">SUM(D14:D21)</f>
        <v>3245318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3245318</v>
      </c>
      <c r="O13" s="45">
        <f t="shared" si="2"/>
        <v>1740.1168900804289</v>
      </c>
      <c r="P13" s="10"/>
    </row>
    <row r="14" spans="1:133">
      <c r="A14" s="12"/>
      <c r="B14" s="25">
        <v>331.9</v>
      </c>
      <c r="C14" s="20" t="s">
        <v>66</v>
      </c>
      <c r="D14" s="46">
        <v>3035680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3035680</v>
      </c>
      <c r="O14" s="47">
        <f t="shared" si="2"/>
        <v>1627.710455764075</v>
      </c>
      <c r="P14" s="9"/>
    </row>
    <row r="15" spans="1:133">
      <c r="A15" s="12"/>
      <c r="B15" s="25">
        <v>334.1</v>
      </c>
      <c r="C15" s="20" t="s">
        <v>60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0.53619302949061665</v>
      </c>
      <c r="P15" s="9"/>
    </row>
    <row r="16" spans="1:133">
      <c r="A16" s="12"/>
      <c r="B16" s="25">
        <v>335.12</v>
      </c>
      <c r="C16" s="20" t="s">
        <v>67</v>
      </c>
      <c r="D16" s="46">
        <v>39231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39231</v>
      </c>
      <c r="O16" s="47">
        <f t="shared" si="2"/>
        <v>21.035388739946381</v>
      </c>
      <c r="P16" s="9"/>
    </row>
    <row r="17" spans="1:119">
      <c r="A17" s="12"/>
      <c r="B17" s="25">
        <v>335.15</v>
      </c>
      <c r="C17" s="20" t="s">
        <v>68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</v>
      </c>
      <c r="O17" s="47">
        <f t="shared" si="2"/>
        <v>0.34101876675603215</v>
      </c>
      <c r="P17" s="9"/>
    </row>
    <row r="18" spans="1:119">
      <c r="A18" s="12"/>
      <c r="B18" s="25">
        <v>335.18</v>
      </c>
      <c r="C18" s="20" t="s">
        <v>69</v>
      </c>
      <c r="D18" s="46">
        <v>116586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116586</v>
      </c>
      <c r="O18" s="47">
        <f t="shared" si="2"/>
        <v>62.512600536193027</v>
      </c>
      <c r="P18" s="9"/>
    </row>
    <row r="19" spans="1:119">
      <c r="A19" s="12"/>
      <c r="B19" s="25">
        <v>337.1</v>
      </c>
      <c r="C19" s="20" t="s">
        <v>61</v>
      </c>
      <c r="D19" s="46">
        <v>8511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8511</v>
      </c>
      <c r="O19" s="47">
        <f t="shared" si="2"/>
        <v>4.5635388739946379</v>
      </c>
      <c r="P19" s="9"/>
    </row>
    <row r="20" spans="1:119">
      <c r="A20" s="12"/>
      <c r="B20" s="25">
        <v>337.4</v>
      </c>
      <c r="C20" s="20" t="s">
        <v>70</v>
      </c>
      <c r="D20" s="46">
        <v>25013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25013</v>
      </c>
      <c r="O20" s="47">
        <f t="shared" si="2"/>
        <v>13.411796246648793</v>
      </c>
      <c r="P20" s="9"/>
    </row>
    <row r="21" spans="1:119">
      <c r="A21" s="12"/>
      <c r="B21" s="25">
        <v>337.9</v>
      </c>
      <c r="C21" s="20" t="s">
        <v>22</v>
      </c>
      <c r="D21" s="46">
        <v>18661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18661</v>
      </c>
      <c r="O21" s="47">
        <f t="shared" si="2"/>
        <v>10.005898123324396</v>
      </c>
      <c r="P21" s="9"/>
    </row>
    <row r="22" spans="1:119" ht="15.75">
      <c r="A22" s="29" t="s">
        <v>28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1239884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1239884</v>
      </c>
      <c r="O22" s="45">
        <f t="shared" si="2"/>
        <v>664.81715817694374</v>
      </c>
      <c r="P22" s="10"/>
    </row>
    <row r="23" spans="1:119">
      <c r="A23" s="12"/>
      <c r="B23" s="25">
        <v>343.4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1239884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1239884</v>
      </c>
      <c r="O23" s="47">
        <f t="shared" si="2"/>
        <v>664.81715817694374</v>
      </c>
      <c r="P23" s="9"/>
    </row>
    <row r="24" spans="1:119" ht="15.75">
      <c r="A24" s="29" t="s">
        <v>29</v>
      </c>
      <c r="B24" s="30"/>
      <c r="C24" s="31"/>
      <c r="D24" s="32">
        <f t="shared" ref="D24:M24" si="6">SUM(D25:D26)</f>
        <v>13983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13983</v>
      </c>
      <c r="O24" s="45">
        <f t="shared" si="2"/>
        <v>7.4975871313672924</v>
      </c>
      <c r="P24" s="10"/>
    </row>
    <row r="25" spans="1:119">
      <c r="A25" s="13"/>
      <c r="B25" s="39">
        <v>351.5</v>
      </c>
      <c r="C25" s="21" t="s">
        <v>71</v>
      </c>
      <c r="D25" s="46">
        <v>13483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13483</v>
      </c>
      <c r="O25" s="47">
        <f t="shared" si="2"/>
        <v>7.2294906166219839</v>
      </c>
      <c r="P25" s="9"/>
    </row>
    <row r="26" spans="1:119">
      <c r="A26" s="13"/>
      <c r="B26" s="39">
        <v>359</v>
      </c>
      <c r="C26" s="21" t="s">
        <v>52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500</v>
      </c>
      <c r="O26" s="47">
        <f t="shared" si="2"/>
        <v>0.26809651474530832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SUM(D28:D29)</f>
        <v>38762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61893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100655</v>
      </c>
      <c r="O27" s="45">
        <f t="shared" si="2"/>
        <v>53.970509383378015</v>
      </c>
      <c r="P27" s="10"/>
    </row>
    <row r="28" spans="1:119">
      <c r="A28" s="12"/>
      <c r="B28" s="25">
        <v>361.1</v>
      </c>
      <c r="C28" s="20" t="s">
        <v>34</v>
      </c>
      <c r="D28" s="46">
        <v>1074</v>
      </c>
      <c r="E28" s="46">
        <v>0</v>
      </c>
      <c r="F28" s="46">
        <v>0</v>
      </c>
      <c r="G28" s="46">
        <v>0</v>
      </c>
      <c r="H28" s="46">
        <v>0</v>
      </c>
      <c r="I28" s="46">
        <v>751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1825</v>
      </c>
      <c r="O28" s="47">
        <f t="shared" si="2"/>
        <v>0.97855227882037532</v>
      </c>
      <c r="P28" s="9"/>
    </row>
    <row r="29" spans="1:119">
      <c r="A29" s="12"/>
      <c r="B29" s="25">
        <v>369.9</v>
      </c>
      <c r="C29" s="20" t="s">
        <v>39</v>
      </c>
      <c r="D29" s="46">
        <v>37688</v>
      </c>
      <c r="E29" s="46">
        <v>0</v>
      </c>
      <c r="F29" s="46">
        <v>0</v>
      </c>
      <c r="G29" s="46">
        <v>0</v>
      </c>
      <c r="H29" s="46">
        <v>0</v>
      </c>
      <c r="I29" s="46">
        <v>61142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98830</v>
      </c>
      <c r="O29" s="47">
        <f t="shared" si="2"/>
        <v>52.991957104557642</v>
      </c>
      <c r="P29" s="9"/>
    </row>
    <row r="30" spans="1:119" ht="15.75">
      <c r="A30" s="29" t="s">
        <v>54</v>
      </c>
      <c r="B30" s="30"/>
      <c r="C30" s="31"/>
      <c r="D30" s="32">
        <f t="shared" ref="D30:M30" si="8">SUM(D31:D31)</f>
        <v>275000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275000</v>
      </c>
      <c r="O30" s="45">
        <f t="shared" si="2"/>
        <v>147.45308310991956</v>
      </c>
      <c r="P30" s="9"/>
    </row>
    <row r="31" spans="1:119" ht="15.75" thickBot="1">
      <c r="A31" s="12"/>
      <c r="B31" s="25">
        <v>381</v>
      </c>
      <c r="C31" s="20" t="s">
        <v>62</v>
      </c>
      <c r="D31" s="46">
        <v>275000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275000</v>
      </c>
      <c r="O31" s="47">
        <f t="shared" si="2"/>
        <v>147.45308310991956</v>
      </c>
      <c r="P31" s="9"/>
    </row>
    <row r="32" spans="1:119" ht="16.5" thickBot="1">
      <c r="A32" s="14" t="s">
        <v>31</v>
      </c>
      <c r="B32" s="23"/>
      <c r="C32" s="22"/>
      <c r="D32" s="15">
        <f t="shared" ref="D32:M32" si="9">SUM(D5,D9,D13,D22,D24,D27,D30)</f>
        <v>7974531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1301777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9276308</v>
      </c>
      <c r="O32" s="38">
        <f t="shared" si="2"/>
        <v>4973.8916890080427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80</v>
      </c>
      <c r="M34" s="118"/>
      <c r="N34" s="118"/>
      <c r="O34" s="43">
        <v>1865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3241156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3241156</v>
      </c>
      <c r="O5" s="33">
        <f t="shared" ref="O5:O33" si="2">(N5/O$35)</f>
        <v>1719.4461538461539</v>
      </c>
      <c r="P5" s="6"/>
    </row>
    <row r="6" spans="1:133">
      <c r="A6" s="12"/>
      <c r="B6" s="25">
        <v>311</v>
      </c>
      <c r="C6" s="20" t="s">
        <v>2</v>
      </c>
      <c r="D6" s="46">
        <v>3176022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3176022</v>
      </c>
      <c r="O6" s="47">
        <f t="shared" si="2"/>
        <v>1684.8923076923077</v>
      </c>
      <c r="P6" s="9"/>
    </row>
    <row r="7" spans="1:133">
      <c r="A7" s="12"/>
      <c r="B7" s="25">
        <v>312.10000000000002</v>
      </c>
      <c r="C7" s="20" t="s">
        <v>10</v>
      </c>
      <c r="D7" s="46">
        <v>31847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31847</v>
      </c>
      <c r="O7" s="47">
        <f t="shared" si="2"/>
        <v>16.894960212201592</v>
      </c>
      <c r="P7" s="9"/>
    </row>
    <row r="8" spans="1:133">
      <c r="A8" s="12"/>
      <c r="B8" s="25">
        <v>315</v>
      </c>
      <c r="C8" s="20" t="s">
        <v>65</v>
      </c>
      <c r="D8" s="46">
        <v>33287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33287</v>
      </c>
      <c r="O8" s="47">
        <f t="shared" si="2"/>
        <v>17.658885941644563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1055287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1055287</v>
      </c>
      <c r="O9" s="45">
        <f t="shared" si="2"/>
        <v>559.83395225464187</v>
      </c>
      <c r="P9" s="10"/>
    </row>
    <row r="10" spans="1:133">
      <c r="A10" s="12"/>
      <c r="B10" s="25">
        <v>322</v>
      </c>
      <c r="C10" s="20" t="s">
        <v>0</v>
      </c>
      <c r="D10" s="46">
        <v>98239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98239</v>
      </c>
      <c r="O10" s="47">
        <f t="shared" si="2"/>
        <v>52.116180371352783</v>
      </c>
      <c r="P10" s="9"/>
    </row>
    <row r="11" spans="1:133">
      <c r="A11" s="12"/>
      <c r="B11" s="25">
        <v>323.10000000000002</v>
      </c>
      <c r="C11" s="20" t="s">
        <v>13</v>
      </c>
      <c r="D11" s="46">
        <v>206694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206694</v>
      </c>
      <c r="O11" s="47">
        <f t="shared" si="2"/>
        <v>109.65198938992043</v>
      </c>
      <c r="P11" s="9"/>
    </row>
    <row r="12" spans="1:133">
      <c r="A12" s="12"/>
      <c r="B12" s="25">
        <v>325.10000000000002</v>
      </c>
      <c r="C12" s="20" t="s">
        <v>58</v>
      </c>
      <c r="D12" s="46">
        <v>750354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750354</v>
      </c>
      <c r="O12" s="47">
        <f t="shared" si="2"/>
        <v>398.06578249336872</v>
      </c>
      <c r="P12" s="9"/>
    </row>
    <row r="13" spans="1:133" ht="15.75">
      <c r="A13" s="29" t="s">
        <v>14</v>
      </c>
      <c r="B13" s="30"/>
      <c r="C13" s="31"/>
      <c r="D13" s="32">
        <f t="shared" ref="D13:M13" si="4">SUM(D14:D21)</f>
        <v>238320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238320</v>
      </c>
      <c r="O13" s="45">
        <f t="shared" si="2"/>
        <v>126.42970822281167</v>
      </c>
      <c r="P13" s="10"/>
    </row>
    <row r="14" spans="1:133">
      <c r="A14" s="12"/>
      <c r="B14" s="25">
        <v>331.9</v>
      </c>
      <c r="C14" s="20" t="s">
        <v>66</v>
      </c>
      <c r="D14" s="46">
        <v>2185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2185</v>
      </c>
      <c r="O14" s="47">
        <f t="shared" si="2"/>
        <v>1.1591511936339522</v>
      </c>
      <c r="P14" s="9"/>
    </row>
    <row r="15" spans="1:133">
      <c r="A15" s="12"/>
      <c r="B15" s="25">
        <v>334.1</v>
      </c>
      <c r="C15" s="20" t="s">
        <v>60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0.5305039787798409</v>
      </c>
      <c r="P15" s="9"/>
    </row>
    <row r="16" spans="1:133">
      <c r="A16" s="12"/>
      <c r="B16" s="25">
        <v>335.12</v>
      </c>
      <c r="C16" s="20" t="s">
        <v>67</v>
      </c>
      <c r="D16" s="46">
        <v>37148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37148</v>
      </c>
      <c r="O16" s="47">
        <f t="shared" si="2"/>
        <v>19.707161803713529</v>
      </c>
      <c r="P16" s="9"/>
    </row>
    <row r="17" spans="1:16">
      <c r="A17" s="12"/>
      <c r="B17" s="25">
        <v>335.15</v>
      </c>
      <c r="C17" s="20" t="s">
        <v>68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</v>
      </c>
      <c r="O17" s="47">
        <f t="shared" si="2"/>
        <v>0.33740053050397878</v>
      </c>
      <c r="P17" s="9"/>
    </row>
    <row r="18" spans="1:16">
      <c r="A18" s="12"/>
      <c r="B18" s="25">
        <v>335.18</v>
      </c>
      <c r="C18" s="20" t="s">
        <v>69</v>
      </c>
      <c r="D18" s="46">
        <v>109390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109390</v>
      </c>
      <c r="O18" s="47">
        <f t="shared" si="2"/>
        <v>58.031830238726791</v>
      </c>
      <c r="P18" s="9"/>
    </row>
    <row r="19" spans="1:16">
      <c r="A19" s="12"/>
      <c r="B19" s="25">
        <v>337.1</v>
      </c>
      <c r="C19" s="20" t="s">
        <v>61</v>
      </c>
      <c r="D19" s="46">
        <v>16291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16291</v>
      </c>
      <c r="O19" s="47">
        <f t="shared" si="2"/>
        <v>8.6424403183023877</v>
      </c>
      <c r="P19" s="9"/>
    </row>
    <row r="20" spans="1:16">
      <c r="A20" s="12"/>
      <c r="B20" s="25">
        <v>337.4</v>
      </c>
      <c r="C20" s="20" t="s">
        <v>70</v>
      </c>
      <c r="D20" s="46">
        <v>25013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25013</v>
      </c>
      <c r="O20" s="47">
        <f t="shared" si="2"/>
        <v>13.26949602122016</v>
      </c>
      <c r="P20" s="9"/>
    </row>
    <row r="21" spans="1:16">
      <c r="A21" s="12"/>
      <c r="B21" s="25">
        <v>337.9</v>
      </c>
      <c r="C21" s="20" t="s">
        <v>22</v>
      </c>
      <c r="D21" s="46">
        <v>46657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46657</v>
      </c>
      <c r="O21" s="47">
        <f t="shared" si="2"/>
        <v>24.751724137931035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1181752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1181752</v>
      </c>
      <c r="O22" s="45">
        <f t="shared" si="2"/>
        <v>626.92413793103447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1181752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1181752</v>
      </c>
      <c r="O23" s="47">
        <f t="shared" si="2"/>
        <v>626.92413793103447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SUM(D25:D26)</f>
        <v>15088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15088</v>
      </c>
      <c r="O24" s="45">
        <f t="shared" si="2"/>
        <v>8.0042440318302379</v>
      </c>
      <c r="P24" s="10"/>
    </row>
    <row r="25" spans="1:16">
      <c r="A25" s="13"/>
      <c r="B25" s="39">
        <v>351.5</v>
      </c>
      <c r="C25" s="21" t="s">
        <v>71</v>
      </c>
      <c r="D25" s="46">
        <v>11873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11873</v>
      </c>
      <c r="O25" s="47">
        <f t="shared" si="2"/>
        <v>6.2986737400530508</v>
      </c>
      <c r="P25" s="9"/>
    </row>
    <row r="26" spans="1:16">
      <c r="A26" s="13"/>
      <c r="B26" s="39">
        <v>359</v>
      </c>
      <c r="C26" s="21" t="s">
        <v>52</v>
      </c>
      <c r="D26" s="46">
        <v>3215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3215</v>
      </c>
      <c r="O26" s="47">
        <f t="shared" si="2"/>
        <v>1.7055702917771882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SUM(D28:D30)</f>
        <v>64946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64666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129612</v>
      </c>
      <c r="O27" s="45">
        <f t="shared" si="2"/>
        <v>68.759681697612734</v>
      </c>
      <c r="P27" s="10"/>
    </row>
    <row r="28" spans="1:16">
      <c r="A28" s="12"/>
      <c r="B28" s="25">
        <v>361.1</v>
      </c>
      <c r="C28" s="20" t="s">
        <v>34</v>
      </c>
      <c r="D28" s="46">
        <v>12385</v>
      </c>
      <c r="E28" s="46">
        <v>0</v>
      </c>
      <c r="F28" s="46">
        <v>0</v>
      </c>
      <c r="G28" s="46">
        <v>0</v>
      </c>
      <c r="H28" s="46">
        <v>0</v>
      </c>
      <c r="I28" s="46">
        <v>4085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16470</v>
      </c>
      <c r="O28" s="47">
        <f t="shared" si="2"/>
        <v>8.7374005305039795</v>
      </c>
      <c r="P28" s="9"/>
    </row>
    <row r="29" spans="1:16">
      <c r="A29" s="12"/>
      <c r="B29" s="25">
        <v>365</v>
      </c>
      <c r="C29" s="20" t="s">
        <v>72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15000</v>
      </c>
      <c r="O29" s="47">
        <f t="shared" si="2"/>
        <v>7.9575596816976129</v>
      </c>
      <c r="P29" s="9"/>
    </row>
    <row r="30" spans="1:16">
      <c r="A30" s="12"/>
      <c r="B30" s="25">
        <v>369.9</v>
      </c>
      <c r="C30" s="20" t="s">
        <v>39</v>
      </c>
      <c r="D30" s="46">
        <v>37561</v>
      </c>
      <c r="E30" s="46">
        <v>0</v>
      </c>
      <c r="F30" s="46">
        <v>0</v>
      </c>
      <c r="G30" s="46">
        <v>0</v>
      </c>
      <c r="H30" s="46">
        <v>0</v>
      </c>
      <c r="I30" s="46">
        <v>60581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98142</v>
      </c>
      <c r="O30" s="47">
        <f t="shared" si="2"/>
        <v>52.064721485411141</v>
      </c>
      <c r="P30" s="9"/>
    </row>
    <row r="31" spans="1:16" ht="15.75">
      <c r="A31" s="29" t="s">
        <v>54</v>
      </c>
      <c r="B31" s="30"/>
      <c r="C31" s="31"/>
      <c r="D31" s="32">
        <f t="shared" ref="D31:M31" si="8">SUM(D32:D32)</f>
        <v>275000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275000</v>
      </c>
      <c r="O31" s="45">
        <f t="shared" si="2"/>
        <v>145.88859416445624</v>
      </c>
      <c r="P31" s="9"/>
    </row>
    <row r="32" spans="1:16" ht="15.75" thickBot="1">
      <c r="A32" s="12"/>
      <c r="B32" s="25">
        <v>381</v>
      </c>
      <c r="C32" s="20" t="s">
        <v>62</v>
      </c>
      <c r="D32" s="46">
        <v>275000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275000</v>
      </c>
      <c r="O32" s="47">
        <f t="shared" si="2"/>
        <v>145.88859416445624</v>
      </c>
      <c r="P32" s="9"/>
    </row>
    <row r="33" spans="1:119" ht="16.5" thickBot="1">
      <c r="A33" s="14" t="s">
        <v>31</v>
      </c>
      <c r="B33" s="23"/>
      <c r="C33" s="22"/>
      <c r="D33" s="15">
        <f t="shared" ref="D33:M33" si="9">SUM(D5,D9,D13,D22,D24,D27,D31)</f>
        <v>4889797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1246418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6136215</v>
      </c>
      <c r="O33" s="38">
        <f t="shared" si="2"/>
        <v>3255.2864721485412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73</v>
      </c>
      <c r="M35" s="118"/>
      <c r="N35" s="118"/>
      <c r="O35" s="43">
        <v>1885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3202713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3202713</v>
      </c>
      <c r="O5" s="33">
        <f t="shared" ref="O5:O34" si="2">(N5/O$36)</f>
        <v>1694.5571428571429</v>
      </c>
      <c r="P5" s="6"/>
    </row>
    <row r="6" spans="1:133">
      <c r="A6" s="12"/>
      <c r="B6" s="25">
        <v>311</v>
      </c>
      <c r="C6" s="20" t="s">
        <v>2</v>
      </c>
      <c r="D6" s="46">
        <v>3136441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3136441</v>
      </c>
      <c r="O6" s="47">
        <f t="shared" si="2"/>
        <v>1659.4925925925927</v>
      </c>
      <c r="P6" s="9"/>
    </row>
    <row r="7" spans="1:133">
      <c r="A7" s="12"/>
      <c r="B7" s="25">
        <v>312.10000000000002</v>
      </c>
      <c r="C7" s="20" t="s">
        <v>10</v>
      </c>
      <c r="D7" s="46">
        <v>32204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32204</v>
      </c>
      <c r="O7" s="47">
        <f t="shared" si="2"/>
        <v>17.039153439153438</v>
      </c>
      <c r="P7" s="9"/>
    </row>
    <row r="8" spans="1:133">
      <c r="A8" s="12"/>
      <c r="B8" s="25">
        <v>315</v>
      </c>
      <c r="C8" s="20" t="s">
        <v>11</v>
      </c>
      <c r="D8" s="46">
        <v>34068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34068</v>
      </c>
      <c r="O8" s="47">
        <f t="shared" si="2"/>
        <v>18.025396825396825</v>
      </c>
      <c r="P8" s="9"/>
    </row>
    <row r="9" spans="1:133" ht="15.75">
      <c r="A9" s="29" t="s">
        <v>12</v>
      </c>
      <c r="B9" s="30"/>
      <c r="C9" s="31"/>
      <c r="D9" s="32">
        <f t="shared" ref="D9:M9" si="3">SUM(D10:D12)</f>
        <v>1048607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1048607</v>
      </c>
      <c r="O9" s="45">
        <f t="shared" si="2"/>
        <v>554.81851851851854</v>
      </c>
      <c r="P9" s="10"/>
    </row>
    <row r="10" spans="1:133">
      <c r="A10" s="12"/>
      <c r="B10" s="25">
        <v>322</v>
      </c>
      <c r="C10" s="20" t="s">
        <v>0</v>
      </c>
      <c r="D10" s="46">
        <v>135537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135537</v>
      </c>
      <c r="O10" s="47">
        <f t="shared" si="2"/>
        <v>71.712698412698415</v>
      </c>
      <c r="P10" s="9"/>
    </row>
    <row r="11" spans="1:133">
      <c r="A11" s="12"/>
      <c r="B11" s="25">
        <v>323.10000000000002</v>
      </c>
      <c r="C11" s="20" t="s">
        <v>13</v>
      </c>
      <c r="D11" s="46">
        <v>216343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216343</v>
      </c>
      <c r="O11" s="47">
        <f t="shared" si="2"/>
        <v>114.46719576719576</v>
      </c>
      <c r="P11" s="9"/>
    </row>
    <row r="12" spans="1:133">
      <c r="A12" s="12"/>
      <c r="B12" s="25">
        <v>325.10000000000002</v>
      </c>
      <c r="C12" s="20" t="s">
        <v>58</v>
      </c>
      <c r="D12" s="46">
        <v>696727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696727</v>
      </c>
      <c r="O12" s="47">
        <f t="shared" si="2"/>
        <v>368.63862433862431</v>
      </c>
      <c r="P12" s="9"/>
    </row>
    <row r="13" spans="1:133" ht="15.75">
      <c r="A13" s="29" t="s">
        <v>14</v>
      </c>
      <c r="B13" s="30"/>
      <c r="C13" s="31"/>
      <c r="D13" s="32">
        <f t="shared" ref="D13:M13" si="4">SUM(D14:D22)</f>
        <v>2005481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2005481</v>
      </c>
      <c r="O13" s="45">
        <f t="shared" si="2"/>
        <v>1061.1010582010581</v>
      </c>
      <c r="P13" s="10"/>
    </row>
    <row r="14" spans="1:133">
      <c r="A14" s="12"/>
      <c r="B14" s="25">
        <v>331.5</v>
      </c>
      <c r="C14" s="20" t="s">
        <v>59</v>
      </c>
      <c r="D14" s="46">
        <v>1579478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1579478</v>
      </c>
      <c r="O14" s="47">
        <f t="shared" si="2"/>
        <v>835.70264550264551</v>
      </c>
      <c r="P14" s="9"/>
    </row>
    <row r="15" spans="1:133">
      <c r="A15" s="12"/>
      <c r="B15" s="25">
        <v>334.1</v>
      </c>
      <c r="C15" s="20" t="s">
        <v>60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0.52910052910052907</v>
      </c>
      <c r="P15" s="9"/>
    </row>
    <row r="16" spans="1:133">
      <c r="A16" s="12"/>
      <c r="B16" s="25">
        <v>335.12</v>
      </c>
      <c r="C16" s="20" t="s">
        <v>18</v>
      </c>
      <c r="D16" s="46">
        <v>34840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34840</v>
      </c>
      <c r="O16" s="47">
        <f t="shared" si="2"/>
        <v>18.433862433862434</v>
      </c>
      <c r="P16" s="9"/>
    </row>
    <row r="17" spans="1:16">
      <c r="A17" s="12"/>
      <c r="B17" s="25">
        <v>335.15</v>
      </c>
      <c r="C17" s="20" t="s">
        <v>19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</v>
      </c>
      <c r="O17" s="47">
        <f t="shared" si="2"/>
        <v>0.33650793650793653</v>
      </c>
      <c r="P17" s="9"/>
    </row>
    <row r="18" spans="1:16">
      <c r="A18" s="12"/>
      <c r="B18" s="25">
        <v>335.18</v>
      </c>
      <c r="C18" s="20" t="s">
        <v>20</v>
      </c>
      <c r="D18" s="46">
        <v>103061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103061</v>
      </c>
      <c r="O18" s="47">
        <f t="shared" si="2"/>
        <v>54.529629629629632</v>
      </c>
      <c r="P18" s="9"/>
    </row>
    <row r="19" spans="1:16">
      <c r="A19" s="12"/>
      <c r="B19" s="25">
        <v>337.1</v>
      </c>
      <c r="C19" s="20" t="s">
        <v>61</v>
      </c>
      <c r="D19" s="46">
        <v>12670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12670</v>
      </c>
      <c r="O19" s="47">
        <f t="shared" si="2"/>
        <v>6.7037037037037033</v>
      </c>
      <c r="P19" s="9"/>
    </row>
    <row r="20" spans="1:16">
      <c r="A20" s="12"/>
      <c r="B20" s="25">
        <v>337.3</v>
      </c>
      <c r="C20" s="20" t="s">
        <v>21</v>
      </c>
      <c r="D20" s="46">
        <v>24912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24912</v>
      </c>
      <c r="O20" s="47">
        <f t="shared" si="2"/>
        <v>13.18095238095238</v>
      </c>
      <c r="P20" s="9"/>
    </row>
    <row r="21" spans="1:16">
      <c r="A21" s="12"/>
      <c r="B21" s="25">
        <v>337.9</v>
      </c>
      <c r="C21" s="20" t="s">
        <v>22</v>
      </c>
      <c r="D21" s="46">
        <v>18816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18816</v>
      </c>
      <c r="O21" s="47">
        <f t="shared" si="2"/>
        <v>9.9555555555555557</v>
      </c>
      <c r="P21" s="9"/>
    </row>
    <row r="22" spans="1:16">
      <c r="A22" s="12"/>
      <c r="B22" s="25">
        <v>338</v>
      </c>
      <c r="C22" s="20" t="s">
        <v>23</v>
      </c>
      <c r="D22" s="46">
        <v>230068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230068</v>
      </c>
      <c r="O22" s="47">
        <f t="shared" si="2"/>
        <v>121.72910052910053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1170087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1170087</v>
      </c>
      <c r="O23" s="45">
        <f t="shared" si="2"/>
        <v>619.0936507936508</v>
      </c>
      <c r="P23" s="10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1170087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1170087</v>
      </c>
      <c r="O24" s="47">
        <f t="shared" si="2"/>
        <v>619.0936507936508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SUM(D26:D27)</f>
        <v>18081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18081</v>
      </c>
      <c r="O25" s="45">
        <f t="shared" si="2"/>
        <v>9.5666666666666664</v>
      </c>
      <c r="P25" s="10"/>
    </row>
    <row r="26" spans="1:16">
      <c r="A26" s="13"/>
      <c r="B26" s="39">
        <v>351.1</v>
      </c>
      <c r="C26" s="21" t="s">
        <v>33</v>
      </c>
      <c r="D26" s="46">
        <v>16331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16331</v>
      </c>
      <c r="O26" s="47">
        <f t="shared" si="2"/>
        <v>8.6407407407407408</v>
      </c>
      <c r="P26" s="9"/>
    </row>
    <row r="27" spans="1:16">
      <c r="A27" s="13"/>
      <c r="B27" s="39">
        <v>359</v>
      </c>
      <c r="C27" s="21" t="s">
        <v>52</v>
      </c>
      <c r="D27" s="46">
        <v>1750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1750</v>
      </c>
      <c r="O27" s="47">
        <f t="shared" si="2"/>
        <v>0.92592592592592593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SUM(D29:D31)</f>
        <v>70995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61437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132432</v>
      </c>
      <c r="O28" s="45">
        <f t="shared" si="2"/>
        <v>70.069841269841277</v>
      </c>
      <c r="P28" s="10"/>
    </row>
    <row r="29" spans="1:16">
      <c r="A29" s="12"/>
      <c r="B29" s="25">
        <v>361.1</v>
      </c>
      <c r="C29" s="20" t="s">
        <v>34</v>
      </c>
      <c r="D29" s="46">
        <v>20635</v>
      </c>
      <c r="E29" s="46">
        <v>0</v>
      </c>
      <c r="F29" s="46">
        <v>0</v>
      </c>
      <c r="G29" s="46">
        <v>0</v>
      </c>
      <c r="H29" s="46">
        <v>0</v>
      </c>
      <c r="I29" s="46">
        <v>7872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28507</v>
      </c>
      <c r="O29" s="47">
        <f t="shared" si="2"/>
        <v>15.083068783068782</v>
      </c>
      <c r="P29" s="9"/>
    </row>
    <row r="30" spans="1:16">
      <c r="A30" s="12"/>
      <c r="B30" s="25">
        <v>365</v>
      </c>
      <c r="C30" s="20" t="s">
        <v>37</v>
      </c>
      <c r="D30" s="46">
        <v>3125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3125</v>
      </c>
      <c r="O30" s="47">
        <f t="shared" si="2"/>
        <v>1.6534391534391535</v>
      </c>
      <c r="P30" s="9"/>
    </row>
    <row r="31" spans="1:16">
      <c r="A31" s="12"/>
      <c r="B31" s="25">
        <v>369.9</v>
      </c>
      <c r="C31" s="20" t="s">
        <v>39</v>
      </c>
      <c r="D31" s="46">
        <v>47235</v>
      </c>
      <c r="E31" s="46">
        <v>0</v>
      </c>
      <c r="F31" s="46">
        <v>0</v>
      </c>
      <c r="G31" s="46">
        <v>0</v>
      </c>
      <c r="H31" s="46">
        <v>0</v>
      </c>
      <c r="I31" s="46">
        <v>53565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100800</v>
      </c>
      <c r="O31" s="47">
        <f t="shared" si="2"/>
        <v>53.333333333333336</v>
      </c>
      <c r="P31" s="9"/>
    </row>
    <row r="32" spans="1:16" ht="15.75">
      <c r="A32" s="29" t="s">
        <v>54</v>
      </c>
      <c r="B32" s="30"/>
      <c r="C32" s="31"/>
      <c r="D32" s="32">
        <f t="shared" ref="D32:M32" si="8">SUM(D33:D33)</f>
        <v>275000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275000</v>
      </c>
      <c r="O32" s="45">
        <f t="shared" si="2"/>
        <v>145.50264550264549</v>
      </c>
      <c r="P32" s="9"/>
    </row>
    <row r="33" spans="1:119" ht="15.75" thickBot="1">
      <c r="A33" s="12"/>
      <c r="B33" s="25">
        <v>381</v>
      </c>
      <c r="C33" s="20" t="s">
        <v>62</v>
      </c>
      <c r="D33" s="46">
        <v>275000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275000</v>
      </c>
      <c r="O33" s="47">
        <f t="shared" si="2"/>
        <v>145.50264550264549</v>
      </c>
      <c r="P33" s="9"/>
    </row>
    <row r="34" spans="1:119" ht="16.5" thickBot="1">
      <c r="A34" s="14" t="s">
        <v>31</v>
      </c>
      <c r="B34" s="23"/>
      <c r="C34" s="22"/>
      <c r="D34" s="15">
        <f t="shared" ref="D34:M34" si="9">SUM(D5,D9,D13,D23,D25,D28,D32)</f>
        <v>6620877</v>
      </c>
      <c r="E34" s="15">
        <f t="shared" si="9"/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1231524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1"/>
        <v>7852401</v>
      </c>
      <c r="O34" s="38">
        <f t="shared" si="2"/>
        <v>4154.7095238095235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63</v>
      </c>
      <c r="M36" s="118"/>
      <c r="N36" s="118"/>
      <c r="O36" s="43">
        <v>1890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3301732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3301732</v>
      </c>
      <c r="O5" s="33">
        <f t="shared" ref="O5:O30" si="2">(N5/O$32)</f>
        <v>1760.9237333333333</v>
      </c>
      <c r="P5" s="6"/>
    </row>
    <row r="6" spans="1:133">
      <c r="A6" s="12"/>
      <c r="B6" s="25">
        <v>311</v>
      </c>
      <c r="C6" s="20" t="s">
        <v>2</v>
      </c>
      <c r="D6" s="46">
        <v>3224589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3224589</v>
      </c>
      <c r="O6" s="47">
        <f t="shared" si="2"/>
        <v>1719.7808</v>
      </c>
      <c r="P6" s="9"/>
    </row>
    <row r="7" spans="1:133">
      <c r="A7" s="12"/>
      <c r="B7" s="25">
        <v>312.10000000000002</v>
      </c>
      <c r="C7" s="20" t="s">
        <v>10</v>
      </c>
      <c r="D7" s="46">
        <v>42489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42489</v>
      </c>
      <c r="O7" s="47">
        <f t="shared" si="2"/>
        <v>22.660799999999998</v>
      </c>
      <c r="P7" s="9"/>
    </row>
    <row r="8" spans="1:133">
      <c r="A8" s="12"/>
      <c r="B8" s="25">
        <v>315</v>
      </c>
      <c r="C8" s="20" t="s">
        <v>11</v>
      </c>
      <c r="D8" s="46">
        <v>34654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34654</v>
      </c>
      <c r="O8" s="47">
        <f t="shared" si="2"/>
        <v>18.482133333333334</v>
      </c>
      <c r="P8" s="9"/>
    </row>
    <row r="9" spans="1:133" ht="15.75">
      <c r="A9" s="29" t="s">
        <v>12</v>
      </c>
      <c r="B9" s="30"/>
      <c r="C9" s="31"/>
      <c r="D9" s="32">
        <f t="shared" ref="D9:M9" si="3">SUM(D10:D11)</f>
        <v>296614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296614</v>
      </c>
      <c r="O9" s="45">
        <f t="shared" si="2"/>
        <v>158.19413333333333</v>
      </c>
      <c r="P9" s="10"/>
    </row>
    <row r="10" spans="1:133">
      <c r="A10" s="12"/>
      <c r="B10" s="25">
        <v>322</v>
      </c>
      <c r="C10" s="20" t="s">
        <v>0</v>
      </c>
      <c r="D10" s="46">
        <v>59231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59231</v>
      </c>
      <c r="O10" s="47">
        <f t="shared" si="2"/>
        <v>31.589866666666666</v>
      </c>
      <c r="P10" s="9"/>
    </row>
    <row r="11" spans="1:133">
      <c r="A11" s="12"/>
      <c r="B11" s="25">
        <v>323.10000000000002</v>
      </c>
      <c r="C11" s="20" t="s">
        <v>13</v>
      </c>
      <c r="D11" s="46">
        <v>237383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237383</v>
      </c>
      <c r="O11" s="47">
        <f t="shared" si="2"/>
        <v>126.60426666666666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SUM(D13:D18)</f>
        <v>215355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215355</v>
      </c>
      <c r="O12" s="45">
        <f t="shared" si="2"/>
        <v>114.85599999999999</v>
      </c>
      <c r="P12" s="10"/>
    </row>
    <row r="13" spans="1:133">
      <c r="A13" s="12"/>
      <c r="B13" s="25">
        <v>334.39</v>
      </c>
      <c r="C13" s="20" t="s">
        <v>17</v>
      </c>
      <c r="D13" s="46">
        <v>17994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17994</v>
      </c>
      <c r="O13" s="47">
        <f t="shared" si="2"/>
        <v>9.5968</v>
      </c>
      <c r="P13" s="9"/>
    </row>
    <row r="14" spans="1:133">
      <c r="A14" s="12"/>
      <c r="B14" s="25">
        <v>335.12</v>
      </c>
      <c r="C14" s="20" t="s">
        <v>18</v>
      </c>
      <c r="D14" s="46">
        <v>39832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39832</v>
      </c>
      <c r="O14" s="47">
        <f t="shared" si="2"/>
        <v>21.243733333333335</v>
      </c>
      <c r="P14" s="9"/>
    </row>
    <row r="15" spans="1:133">
      <c r="A15" s="12"/>
      <c r="B15" s="25">
        <v>335.15</v>
      </c>
      <c r="C15" s="20" t="s">
        <v>19</v>
      </c>
      <c r="D15" s="46">
        <v>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636</v>
      </c>
      <c r="O15" s="47">
        <f t="shared" si="2"/>
        <v>0.3392</v>
      </c>
      <c r="P15" s="9"/>
    </row>
    <row r="16" spans="1:133">
      <c r="A16" s="12"/>
      <c r="B16" s="25">
        <v>335.18</v>
      </c>
      <c r="C16" s="20" t="s">
        <v>20</v>
      </c>
      <c r="D16" s="46">
        <v>117094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117094</v>
      </c>
      <c r="O16" s="47">
        <f t="shared" si="2"/>
        <v>62.450133333333333</v>
      </c>
      <c r="P16" s="9"/>
    </row>
    <row r="17" spans="1:119">
      <c r="A17" s="12"/>
      <c r="B17" s="25">
        <v>337.3</v>
      </c>
      <c r="C17" s="20" t="s">
        <v>21</v>
      </c>
      <c r="D17" s="46">
        <v>25183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25183</v>
      </c>
      <c r="O17" s="47">
        <f t="shared" si="2"/>
        <v>13.430933333333334</v>
      </c>
      <c r="P17" s="9"/>
    </row>
    <row r="18" spans="1:119">
      <c r="A18" s="12"/>
      <c r="B18" s="25">
        <v>337.9</v>
      </c>
      <c r="C18" s="20" t="s">
        <v>22</v>
      </c>
      <c r="D18" s="46">
        <v>14616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14616</v>
      </c>
      <c r="O18" s="47">
        <f t="shared" si="2"/>
        <v>7.7952000000000004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SUM(D20:D20)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1092676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1092676</v>
      </c>
      <c r="O19" s="45">
        <f t="shared" si="2"/>
        <v>582.76053333333334</v>
      </c>
      <c r="P19" s="10"/>
    </row>
    <row r="20" spans="1:119">
      <c r="A20" s="12"/>
      <c r="B20" s="25">
        <v>343.3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1092676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1092676</v>
      </c>
      <c r="O20" s="47">
        <f t="shared" si="2"/>
        <v>582.76053333333334</v>
      </c>
      <c r="P20" s="9"/>
    </row>
    <row r="21" spans="1:119" ht="15.75">
      <c r="A21" s="29" t="s">
        <v>29</v>
      </c>
      <c r="B21" s="30"/>
      <c r="C21" s="31"/>
      <c r="D21" s="32">
        <f t="shared" ref="D21:M21" si="6">SUM(D22:D23)</f>
        <v>20846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20846</v>
      </c>
      <c r="O21" s="45">
        <f t="shared" si="2"/>
        <v>11.117866666666666</v>
      </c>
      <c r="P21" s="10"/>
    </row>
    <row r="22" spans="1:119">
      <c r="A22" s="13"/>
      <c r="B22" s="39">
        <v>351.1</v>
      </c>
      <c r="C22" s="21" t="s">
        <v>33</v>
      </c>
      <c r="D22" s="46">
        <v>19346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19346</v>
      </c>
      <c r="O22" s="47">
        <f t="shared" si="2"/>
        <v>10.317866666666667</v>
      </c>
      <c r="P22" s="9"/>
    </row>
    <row r="23" spans="1:119">
      <c r="A23" s="13"/>
      <c r="B23" s="39">
        <v>359</v>
      </c>
      <c r="C23" s="21" t="s">
        <v>52</v>
      </c>
      <c r="D23" s="46">
        <v>1500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1500</v>
      </c>
      <c r="O23" s="47">
        <f t="shared" si="2"/>
        <v>0.8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SUM(D25:D27)</f>
        <v>76150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56963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133113</v>
      </c>
      <c r="O24" s="45">
        <f t="shared" si="2"/>
        <v>70.993600000000001</v>
      </c>
      <c r="P24" s="10"/>
    </row>
    <row r="25" spans="1:119">
      <c r="A25" s="12"/>
      <c r="B25" s="25">
        <v>361.1</v>
      </c>
      <c r="C25" s="20" t="s">
        <v>34</v>
      </c>
      <c r="D25" s="46">
        <v>15829</v>
      </c>
      <c r="E25" s="46">
        <v>0</v>
      </c>
      <c r="F25" s="46">
        <v>0</v>
      </c>
      <c r="G25" s="46">
        <v>0</v>
      </c>
      <c r="H25" s="46">
        <v>0</v>
      </c>
      <c r="I25" s="46">
        <v>5428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21257</v>
      </c>
      <c r="O25" s="47">
        <f t="shared" si="2"/>
        <v>11.337066666666667</v>
      </c>
      <c r="P25" s="9"/>
    </row>
    <row r="26" spans="1:119">
      <c r="A26" s="12"/>
      <c r="B26" s="25">
        <v>364</v>
      </c>
      <c r="C26" s="20" t="s">
        <v>53</v>
      </c>
      <c r="D26" s="46">
        <v>12966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12966</v>
      </c>
      <c r="O26" s="47">
        <f t="shared" si="2"/>
        <v>6.9151999999999996</v>
      </c>
      <c r="P26" s="9"/>
    </row>
    <row r="27" spans="1:119">
      <c r="A27" s="12"/>
      <c r="B27" s="25">
        <v>369.9</v>
      </c>
      <c r="C27" s="20" t="s">
        <v>39</v>
      </c>
      <c r="D27" s="46">
        <v>47355</v>
      </c>
      <c r="E27" s="46">
        <v>0</v>
      </c>
      <c r="F27" s="46">
        <v>0</v>
      </c>
      <c r="G27" s="46">
        <v>0</v>
      </c>
      <c r="H27" s="46">
        <v>0</v>
      </c>
      <c r="I27" s="46">
        <v>51535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98890</v>
      </c>
      <c r="O27" s="47">
        <f t="shared" si="2"/>
        <v>52.74133333333333</v>
      </c>
      <c r="P27" s="9"/>
    </row>
    <row r="28" spans="1:119" ht="15.75">
      <c r="A28" s="29" t="s">
        <v>54</v>
      </c>
      <c r="B28" s="30"/>
      <c r="C28" s="31"/>
      <c r="D28" s="32">
        <f t="shared" ref="D28:M28" si="8">SUM(D29:D29)</f>
        <v>5896567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5896567</v>
      </c>
      <c r="O28" s="45">
        <f t="shared" si="2"/>
        <v>3144.8357333333333</v>
      </c>
      <c r="P28" s="9"/>
    </row>
    <row r="29" spans="1:119" ht="15.75" thickBot="1">
      <c r="A29" s="12"/>
      <c r="B29" s="25">
        <v>384</v>
      </c>
      <c r="C29" s="20" t="s">
        <v>55</v>
      </c>
      <c r="D29" s="46">
        <v>5896567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5896567</v>
      </c>
      <c r="O29" s="47">
        <f t="shared" si="2"/>
        <v>3144.8357333333333</v>
      </c>
      <c r="P29" s="9"/>
    </row>
    <row r="30" spans="1:119" ht="16.5" thickBot="1">
      <c r="A30" s="14" t="s">
        <v>31</v>
      </c>
      <c r="B30" s="23"/>
      <c r="C30" s="22"/>
      <c r="D30" s="15">
        <f t="shared" ref="D30:M30" si="9">SUM(D5,D9,D12,D19,D21,D24,D28)</f>
        <v>9807264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1149639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10956903</v>
      </c>
      <c r="O30" s="38">
        <f t="shared" si="2"/>
        <v>5843.6815999999999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56</v>
      </c>
      <c r="M32" s="118"/>
      <c r="N32" s="118"/>
      <c r="O32" s="43">
        <v>1875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50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3062563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3062563</v>
      </c>
      <c r="O5" s="33">
        <f t="shared" ref="O5:O26" si="2">(N5/O$28)</f>
        <v>1633.3669333333332</v>
      </c>
      <c r="P5" s="6"/>
    </row>
    <row r="6" spans="1:133">
      <c r="A6" s="12"/>
      <c r="B6" s="25">
        <v>311</v>
      </c>
      <c r="C6" s="20" t="s">
        <v>2</v>
      </c>
      <c r="D6" s="46">
        <v>2989673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2989673</v>
      </c>
      <c r="O6" s="47">
        <f t="shared" si="2"/>
        <v>1594.4922666666666</v>
      </c>
      <c r="P6" s="9"/>
    </row>
    <row r="7" spans="1:133">
      <c r="A7" s="12"/>
      <c r="B7" s="25">
        <v>312.10000000000002</v>
      </c>
      <c r="C7" s="20" t="s">
        <v>10</v>
      </c>
      <c r="D7" s="46">
        <v>38534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38534</v>
      </c>
      <c r="O7" s="47">
        <f t="shared" si="2"/>
        <v>20.551466666666666</v>
      </c>
      <c r="P7" s="9"/>
    </row>
    <row r="8" spans="1:133">
      <c r="A8" s="12"/>
      <c r="B8" s="25">
        <v>315</v>
      </c>
      <c r="C8" s="20" t="s">
        <v>11</v>
      </c>
      <c r="D8" s="46">
        <v>34356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34356</v>
      </c>
      <c r="O8" s="47">
        <f t="shared" si="2"/>
        <v>18.3232</v>
      </c>
      <c r="P8" s="9"/>
    </row>
    <row r="9" spans="1:133" ht="15.75">
      <c r="A9" s="29" t="s">
        <v>12</v>
      </c>
      <c r="B9" s="30"/>
      <c r="C9" s="31"/>
      <c r="D9" s="32">
        <f t="shared" ref="D9:M9" si="3">SUM(D10:D11)</f>
        <v>456808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456808</v>
      </c>
      <c r="O9" s="45">
        <f t="shared" si="2"/>
        <v>243.63093333333333</v>
      </c>
      <c r="P9" s="10"/>
    </row>
    <row r="10" spans="1:133">
      <c r="A10" s="12"/>
      <c r="B10" s="25">
        <v>322</v>
      </c>
      <c r="C10" s="20" t="s">
        <v>0</v>
      </c>
      <c r="D10" s="46">
        <v>210722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210722</v>
      </c>
      <c r="O10" s="47">
        <f t="shared" si="2"/>
        <v>112.38506666666666</v>
      </c>
      <c r="P10" s="9"/>
    </row>
    <row r="11" spans="1:133">
      <c r="A11" s="12"/>
      <c r="B11" s="25">
        <v>323.10000000000002</v>
      </c>
      <c r="C11" s="20" t="s">
        <v>13</v>
      </c>
      <c r="D11" s="46">
        <v>246086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246086</v>
      </c>
      <c r="O11" s="47">
        <f t="shared" si="2"/>
        <v>131.24586666666667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SUM(D13:D17)</f>
        <v>200960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200960</v>
      </c>
      <c r="O12" s="45">
        <f t="shared" si="2"/>
        <v>107.17866666666667</v>
      </c>
      <c r="P12" s="10"/>
    </row>
    <row r="13" spans="1:133">
      <c r="A13" s="12"/>
      <c r="B13" s="25">
        <v>334.39</v>
      </c>
      <c r="C13" s="20" t="s">
        <v>17</v>
      </c>
      <c r="D13" s="46">
        <v>35239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35239</v>
      </c>
      <c r="O13" s="47">
        <f t="shared" si="2"/>
        <v>18.794133333333335</v>
      </c>
      <c r="P13" s="9"/>
    </row>
    <row r="14" spans="1:133">
      <c r="A14" s="12"/>
      <c r="B14" s="25">
        <v>335.12</v>
      </c>
      <c r="C14" s="20" t="s">
        <v>18</v>
      </c>
      <c r="D14" s="46">
        <v>35713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35713</v>
      </c>
      <c r="O14" s="47">
        <f t="shared" si="2"/>
        <v>19.046933333333332</v>
      </c>
      <c r="P14" s="9"/>
    </row>
    <row r="15" spans="1:133">
      <c r="A15" s="12"/>
      <c r="B15" s="25">
        <v>335.15</v>
      </c>
      <c r="C15" s="20" t="s">
        <v>19</v>
      </c>
      <c r="D15" s="46">
        <v>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636</v>
      </c>
      <c r="O15" s="47">
        <f t="shared" si="2"/>
        <v>0.3392</v>
      </c>
      <c r="P15" s="9"/>
    </row>
    <row r="16" spans="1:133">
      <c r="A16" s="12"/>
      <c r="B16" s="25">
        <v>335.18</v>
      </c>
      <c r="C16" s="20" t="s">
        <v>20</v>
      </c>
      <c r="D16" s="46">
        <v>112264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112264</v>
      </c>
      <c r="O16" s="47">
        <f t="shared" si="2"/>
        <v>59.874133333333333</v>
      </c>
      <c r="P16" s="9"/>
    </row>
    <row r="17" spans="1:119">
      <c r="A17" s="12"/>
      <c r="B17" s="25">
        <v>337.3</v>
      </c>
      <c r="C17" s="20" t="s">
        <v>21</v>
      </c>
      <c r="D17" s="46">
        <v>17108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17108</v>
      </c>
      <c r="O17" s="47">
        <f t="shared" si="2"/>
        <v>9.1242666666666672</v>
      </c>
      <c r="P17" s="9"/>
    </row>
    <row r="18" spans="1:119" ht="15.75">
      <c r="A18" s="29" t="s">
        <v>28</v>
      </c>
      <c r="B18" s="30"/>
      <c r="C18" s="31"/>
      <c r="D18" s="32">
        <f t="shared" ref="D18:M18" si="5">SUM(D19:D19)</f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782637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782637</v>
      </c>
      <c r="O18" s="45">
        <f t="shared" si="2"/>
        <v>417.40640000000002</v>
      </c>
      <c r="P18" s="10"/>
    </row>
    <row r="19" spans="1:119">
      <c r="A19" s="12"/>
      <c r="B19" s="25">
        <v>343.3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782637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782637</v>
      </c>
      <c r="O19" s="47">
        <f t="shared" si="2"/>
        <v>417.40640000000002</v>
      </c>
      <c r="P19" s="9"/>
    </row>
    <row r="20" spans="1:119" ht="15.75">
      <c r="A20" s="29" t="s">
        <v>29</v>
      </c>
      <c r="B20" s="30"/>
      <c r="C20" s="31"/>
      <c r="D20" s="32">
        <f t="shared" ref="D20:M20" si="6">SUM(D21:D21)</f>
        <v>20772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20772</v>
      </c>
      <c r="O20" s="45">
        <f t="shared" si="2"/>
        <v>11.0784</v>
      </c>
      <c r="P20" s="10"/>
    </row>
    <row r="21" spans="1:119">
      <c r="A21" s="13"/>
      <c r="B21" s="39">
        <v>351.1</v>
      </c>
      <c r="C21" s="21" t="s">
        <v>33</v>
      </c>
      <c r="D21" s="46">
        <v>20772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20772</v>
      </c>
      <c r="O21" s="47">
        <f t="shared" si="2"/>
        <v>11.0784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SUM(D23:D25)</f>
        <v>56257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60516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116773</v>
      </c>
      <c r="O22" s="45">
        <f t="shared" si="2"/>
        <v>62.278933333333335</v>
      </c>
      <c r="P22" s="10"/>
    </row>
    <row r="23" spans="1:119">
      <c r="A23" s="12"/>
      <c r="B23" s="25">
        <v>361.1</v>
      </c>
      <c r="C23" s="20" t="s">
        <v>34</v>
      </c>
      <c r="D23" s="46">
        <v>33419</v>
      </c>
      <c r="E23" s="46">
        <v>0</v>
      </c>
      <c r="F23" s="46">
        <v>0</v>
      </c>
      <c r="G23" s="46">
        <v>0</v>
      </c>
      <c r="H23" s="46">
        <v>0</v>
      </c>
      <c r="I23" s="46">
        <v>10921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44340</v>
      </c>
      <c r="O23" s="47">
        <f t="shared" si="2"/>
        <v>23.648</v>
      </c>
      <c r="P23" s="9"/>
    </row>
    <row r="24" spans="1:119">
      <c r="A24" s="12"/>
      <c r="B24" s="25">
        <v>362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49169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49169</v>
      </c>
      <c r="O24" s="47">
        <f t="shared" si="2"/>
        <v>26.223466666666667</v>
      </c>
      <c r="P24" s="9"/>
    </row>
    <row r="25" spans="1:119" ht="15.75" thickBot="1">
      <c r="A25" s="12"/>
      <c r="B25" s="25">
        <v>369.9</v>
      </c>
      <c r="C25" s="20" t="s">
        <v>39</v>
      </c>
      <c r="D25" s="46">
        <v>22838</v>
      </c>
      <c r="E25" s="46">
        <v>0</v>
      </c>
      <c r="F25" s="46">
        <v>0</v>
      </c>
      <c r="G25" s="46">
        <v>0</v>
      </c>
      <c r="H25" s="46">
        <v>0</v>
      </c>
      <c r="I25" s="46">
        <v>426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23264</v>
      </c>
      <c r="O25" s="47">
        <f t="shared" si="2"/>
        <v>12.407466666666666</v>
      </c>
      <c r="P25" s="9"/>
    </row>
    <row r="26" spans="1:119" ht="16.5" thickBot="1">
      <c r="A26" s="14" t="s">
        <v>31</v>
      </c>
      <c r="B26" s="23"/>
      <c r="C26" s="22"/>
      <c r="D26" s="15">
        <f>SUM(D5,D9,D12,D18,D20,D22)</f>
        <v>3797360</v>
      </c>
      <c r="E26" s="15">
        <f t="shared" ref="E26:M26" si="8">SUM(E5,E9,E12,E18,E20,E22)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843153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4640513</v>
      </c>
      <c r="O26" s="38">
        <f t="shared" si="2"/>
        <v>2474.9402666666665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49</v>
      </c>
      <c r="M28" s="118"/>
      <c r="N28" s="118"/>
      <c r="O28" s="43">
        <v>1875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thickBot="1">
      <c r="A30" s="120" t="s">
        <v>50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3044601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3044601</v>
      </c>
      <c r="O5" s="33">
        <f t="shared" ref="O5:O33" si="2">(N5/O$35)</f>
        <v>1361.6283542039355</v>
      </c>
      <c r="P5" s="6"/>
    </row>
    <row r="6" spans="1:133">
      <c r="A6" s="12"/>
      <c r="B6" s="25">
        <v>311</v>
      </c>
      <c r="C6" s="20" t="s">
        <v>2</v>
      </c>
      <c r="D6" s="46">
        <v>2988759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2988759</v>
      </c>
      <c r="O6" s="47">
        <f t="shared" si="2"/>
        <v>1336.6542933810376</v>
      </c>
      <c r="P6" s="9"/>
    </row>
    <row r="7" spans="1:133">
      <c r="A7" s="12"/>
      <c r="B7" s="25">
        <v>312.10000000000002</v>
      </c>
      <c r="C7" s="20" t="s">
        <v>10</v>
      </c>
      <c r="D7" s="46">
        <v>31050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31050</v>
      </c>
      <c r="O7" s="47">
        <f t="shared" si="2"/>
        <v>13.886404293381037</v>
      </c>
      <c r="P7" s="9"/>
    </row>
    <row r="8" spans="1:133">
      <c r="A8" s="12"/>
      <c r="B8" s="25">
        <v>315</v>
      </c>
      <c r="C8" s="20" t="s">
        <v>11</v>
      </c>
      <c r="D8" s="46">
        <v>24792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24792</v>
      </c>
      <c r="O8" s="47">
        <f t="shared" si="2"/>
        <v>11.087656529516995</v>
      </c>
      <c r="P8" s="9"/>
    </row>
    <row r="9" spans="1:133" ht="15.75">
      <c r="A9" s="29" t="s">
        <v>12</v>
      </c>
      <c r="B9" s="30"/>
      <c r="C9" s="31"/>
      <c r="D9" s="32">
        <f t="shared" ref="D9:M9" si="3">SUM(D10:D11)</f>
        <v>287813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287813</v>
      </c>
      <c r="O9" s="45">
        <f t="shared" si="2"/>
        <v>128.71779964221824</v>
      </c>
      <c r="P9" s="10"/>
    </row>
    <row r="10" spans="1:133">
      <c r="A10" s="12"/>
      <c r="B10" s="25">
        <v>322</v>
      </c>
      <c r="C10" s="20" t="s">
        <v>0</v>
      </c>
      <c r="D10" s="46">
        <v>41474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41474</v>
      </c>
      <c r="O10" s="47">
        <f t="shared" si="2"/>
        <v>18.548300536672631</v>
      </c>
      <c r="P10" s="9"/>
    </row>
    <row r="11" spans="1:133">
      <c r="A11" s="12"/>
      <c r="B11" s="25">
        <v>323.10000000000002</v>
      </c>
      <c r="C11" s="20" t="s">
        <v>13</v>
      </c>
      <c r="D11" s="46">
        <v>246339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246339</v>
      </c>
      <c r="O11" s="47">
        <f t="shared" si="2"/>
        <v>110.16949910554561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SUM(D13:D21)</f>
        <v>842602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842602</v>
      </c>
      <c r="O12" s="45">
        <f t="shared" si="2"/>
        <v>376.83452593917713</v>
      </c>
      <c r="P12" s="10"/>
    </row>
    <row r="13" spans="1:133">
      <c r="A13" s="12"/>
      <c r="B13" s="25">
        <v>331.39</v>
      </c>
      <c r="C13" s="20" t="s">
        <v>16</v>
      </c>
      <c r="D13" s="46">
        <v>463922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5">SUM(D13:M13)</f>
        <v>463922</v>
      </c>
      <c r="O13" s="47">
        <f t="shared" si="2"/>
        <v>207.47853309481218</v>
      </c>
      <c r="P13" s="9"/>
    </row>
    <row r="14" spans="1:133">
      <c r="A14" s="12"/>
      <c r="B14" s="25">
        <v>334.2</v>
      </c>
      <c r="C14" s="20" t="s">
        <v>15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1000</v>
      </c>
      <c r="O14" s="47">
        <f t="shared" si="2"/>
        <v>0.44722719141323791</v>
      </c>
      <c r="P14" s="9"/>
    </row>
    <row r="15" spans="1:133">
      <c r="A15" s="12"/>
      <c r="B15" s="25">
        <v>334.39</v>
      </c>
      <c r="C15" s="20" t="s">
        <v>17</v>
      </c>
      <c r="D15" s="46">
        <v>108683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108683</v>
      </c>
      <c r="O15" s="47">
        <f t="shared" si="2"/>
        <v>48.605992844364934</v>
      </c>
      <c r="P15" s="9"/>
    </row>
    <row r="16" spans="1:133">
      <c r="A16" s="12"/>
      <c r="B16" s="25">
        <v>335.12</v>
      </c>
      <c r="C16" s="20" t="s">
        <v>18</v>
      </c>
      <c r="D16" s="46">
        <v>36071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36071</v>
      </c>
      <c r="O16" s="47">
        <f t="shared" si="2"/>
        <v>16.131932021466906</v>
      </c>
      <c r="P16" s="9"/>
    </row>
    <row r="17" spans="1:16">
      <c r="A17" s="12"/>
      <c r="B17" s="25">
        <v>335.15</v>
      </c>
      <c r="C17" s="20" t="s">
        <v>19</v>
      </c>
      <c r="D17" s="46">
        <v>641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641</v>
      </c>
      <c r="O17" s="47">
        <f t="shared" si="2"/>
        <v>0.28667262969588553</v>
      </c>
      <c r="P17" s="9"/>
    </row>
    <row r="18" spans="1:16">
      <c r="A18" s="12"/>
      <c r="B18" s="25">
        <v>335.18</v>
      </c>
      <c r="C18" s="20" t="s">
        <v>20</v>
      </c>
      <c r="D18" s="46">
        <v>130959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130959</v>
      </c>
      <c r="O18" s="47">
        <f t="shared" si="2"/>
        <v>58.568425760286225</v>
      </c>
      <c r="P18" s="9"/>
    </row>
    <row r="19" spans="1:16">
      <c r="A19" s="12"/>
      <c r="B19" s="25">
        <v>337.3</v>
      </c>
      <c r="C19" s="20" t="s">
        <v>21</v>
      </c>
      <c r="D19" s="46">
        <v>42244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3" si="6">SUM(D19:M19)</f>
        <v>42244</v>
      </c>
      <c r="O19" s="47">
        <f t="shared" si="2"/>
        <v>18.892665474060824</v>
      </c>
      <c r="P19" s="9"/>
    </row>
    <row r="20" spans="1:16">
      <c r="A20" s="12"/>
      <c r="B20" s="25">
        <v>337.9</v>
      </c>
      <c r="C20" s="20" t="s">
        <v>22</v>
      </c>
      <c r="D20" s="46">
        <v>58210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58210</v>
      </c>
      <c r="O20" s="47">
        <f t="shared" si="2"/>
        <v>26.033094812164581</v>
      </c>
      <c r="P20" s="9"/>
    </row>
    <row r="21" spans="1:16">
      <c r="A21" s="12"/>
      <c r="B21" s="25">
        <v>338</v>
      </c>
      <c r="C21" s="20" t="s">
        <v>23</v>
      </c>
      <c r="D21" s="46">
        <v>872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872</v>
      </c>
      <c r="O21" s="47">
        <f t="shared" si="2"/>
        <v>0.38998211091234347</v>
      </c>
      <c r="P21" s="9"/>
    </row>
    <row r="22" spans="1:16" ht="15.75">
      <c r="A22" s="29" t="s">
        <v>28</v>
      </c>
      <c r="B22" s="30"/>
      <c r="C22" s="31"/>
      <c r="D22" s="32">
        <f t="shared" ref="D22:M22" si="7">SUM(D23:D23)</f>
        <v>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799934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799934</v>
      </c>
      <c r="O22" s="45">
        <f t="shared" si="2"/>
        <v>357.75223613595705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799934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799934</v>
      </c>
      <c r="O23" s="47">
        <f t="shared" si="2"/>
        <v>357.75223613595705</v>
      </c>
      <c r="P23" s="9"/>
    </row>
    <row r="24" spans="1:16" ht="15.75">
      <c r="A24" s="29" t="s">
        <v>29</v>
      </c>
      <c r="B24" s="30"/>
      <c r="C24" s="31"/>
      <c r="D24" s="32">
        <f t="shared" ref="D24:M24" si="8">SUM(D25:D25)</f>
        <v>16421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6"/>
        <v>16421</v>
      </c>
      <c r="O24" s="45">
        <f t="shared" si="2"/>
        <v>7.3439177101967799</v>
      </c>
      <c r="P24" s="10"/>
    </row>
    <row r="25" spans="1:16">
      <c r="A25" s="13"/>
      <c r="B25" s="39">
        <v>351.1</v>
      </c>
      <c r="C25" s="21" t="s">
        <v>33</v>
      </c>
      <c r="D25" s="46">
        <v>16421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16421</v>
      </c>
      <c r="O25" s="47">
        <f t="shared" si="2"/>
        <v>7.3439177101967799</v>
      </c>
      <c r="P25" s="9"/>
    </row>
    <row r="26" spans="1:16" ht="15.75">
      <c r="A26" s="29" t="s">
        <v>3</v>
      </c>
      <c r="B26" s="30"/>
      <c r="C26" s="31"/>
      <c r="D26" s="32">
        <f t="shared" ref="D26:M26" si="9">SUM(D27:D32)</f>
        <v>72625</v>
      </c>
      <c r="E26" s="32">
        <f t="shared" si="9"/>
        <v>0</v>
      </c>
      <c r="F26" s="32">
        <f t="shared" si="9"/>
        <v>0</v>
      </c>
      <c r="G26" s="32">
        <f t="shared" si="9"/>
        <v>0</v>
      </c>
      <c r="H26" s="32">
        <f t="shared" si="9"/>
        <v>0</v>
      </c>
      <c r="I26" s="32">
        <f t="shared" si="9"/>
        <v>56351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6"/>
        <v>128976</v>
      </c>
      <c r="O26" s="45">
        <f t="shared" si="2"/>
        <v>57.681574239713775</v>
      </c>
      <c r="P26" s="10"/>
    </row>
    <row r="27" spans="1:16">
      <c r="A27" s="12"/>
      <c r="B27" s="25">
        <v>361.1</v>
      </c>
      <c r="C27" s="20" t="s">
        <v>34</v>
      </c>
      <c r="D27" s="46">
        <v>39426</v>
      </c>
      <c r="E27" s="46">
        <v>0</v>
      </c>
      <c r="F27" s="46">
        <v>0</v>
      </c>
      <c r="G27" s="46">
        <v>0</v>
      </c>
      <c r="H27" s="46">
        <v>0</v>
      </c>
      <c r="I27" s="46">
        <v>14979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54405</v>
      </c>
      <c r="O27" s="47">
        <f t="shared" si="2"/>
        <v>24.331395348837209</v>
      </c>
      <c r="P27" s="9"/>
    </row>
    <row r="28" spans="1:16">
      <c r="A28" s="12"/>
      <c r="B28" s="25">
        <v>361.4</v>
      </c>
      <c r="C28" s="20" t="s">
        <v>35</v>
      </c>
      <c r="D28" s="46">
        <v>-23306</v>
      </c>
      <c r="E28" s="46">
        <v>0</v>
      </c>
      <c r="F28" s="46">
        <v>0</v>
      </c>
      <c r="G28" s="46">
        <v>0</v>
      </c>
      <c r="H28" s="46">
        <v>0</v>
      </c>
      <c r="I28" s="46">
        <v>-7967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-31273</v>
      </c>
      <c r="O28" s="47">
        <f t="shared" si="2"/>
        <v>-13.986135957066189</v>
      </c>
      <c r="P28" s="9"/>
    </row>
    <row r="29" spans="1:16">
      <c r="A29" s="12"/>
      <c r="B29" s="25">
        <v>362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46521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46521</v>
      </c>
      <c r="O29" s="47">
        <f t="shared" si="2"/>
        <v>20.805456171735241</v>
      </c>
      <c r="P29" s="9"/>
    </row>
    <row r="30" spans="1:16">
      <c r="A30" s="12"/>
      <c r="B30" s="25">
        <v>365</v>
      </c>
      <c r="C30" s="20" t="s">
        <v>37</v>
      </c>
      <c r="D30" s="46">
        <v>17039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17039</v>
      </c>
      <c r="O30" s="47">
        <f t="shared" si="2"/>
        <v>7.6203041144901613</v>
      </c>
      <c r="P30" s="9"/>
    </row>
    <row r="31" spans="1:16">
      <c r="A31" s="12"/>
      <c r="B31" s="25">
        <v>366</v>
      </c>
      <c r="C31" s="20" t="s">
        <v>38</v>
      </c>
      <c r="D31" s="46">
        <v>18000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18000</v>
      </c>
      <c r="O31" s="47">
        <f t="shared" si="2"/>
        <v>8.0500894454382834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21466</v>
      </c>
      <c r="E32" s="46">
        <v>0</v>
      </c>
      <c r="F32" s="46">
        <v>0</v>
      </c>
      <c r="G32" s="46">
        <v>0</v>
      </c>
      <c r="H32" s="46">
        <v>0</v>
      </c>
      <c r="I32" s="46">
        <v>2818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24284</v>
      </c>
      <c r="O32" s="47">
        <f t="shared" si="2"/>
        <v>10.86046511627907</v>
      </c>
      <c r="P32" s="9"/>
    </row>
    <row r="33" spans="1:119" ht="16.5" thickBot="1">
      <c r="A33" s="14" t="s">
        <v>31</v>
      </c>
      <c r="B33" s="23"/>
      <c r="C33" s="22"/>
      <c r="D33" s="15">
        <f>SUM(D5,D9,D12,D22,D24,D26)</f>
        <v>4264062</v>
      </c>
      <c r="E33" s="15">
        <f t="shared" ref="E33:M33" si="10">SUM(E5,E9,E12,E22,E24,E26)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856285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6"/>
        <v>5120347</v>
      </c>
      <c r="O33" s="38">
        <f t="shared" si="2"/>
        <v>2289.9584078711987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46</v>
      </c>
      <c r="M35" s="118"/>
      <c r="N35" s="118"/>
      <c r="O35" s="43">
        <v>2236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2426693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2426693</v>
      </c>
      <c r="O5" s="33">
        <f t="shared" ref="O5:O32" si="2">(N5/O$34)</f>
        <v>1091.1389388489208</v>
      </c>
      <c r="P5" s="6"/>
    </row>
    <row r="6" spans="1:133">
      <c r="A6" s="12"/>
      <c r="B6" s="25">
        <v>311</v>
      </c>
      <c r="C6" s="20" t="s">
        <v>2</v>
      </c>
      <c r="D6" s="46">
        <v>2367629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2367629</v>
      </c>
      <c r="O6" s="47">
        <f t="shared" si="2"/>
        <v>1064.5813848920864</v>
      </c>
      <c r="P6" s="9"/>
    </row>
    <row r="7" spans="1:133">
      <c r="A7" s="12"/>
      <c r="B7" s="25">
        <v>312.10000000000002</v>
      </c>
      <c r="C7" s="20" t="s">
        <v>10</v>
      </c>
      <c r="D7" s="46">
        <v>40907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40907</v>
      </c>
      <c r="O7" s="47">
        <f t="shared" si="2"/>
        <v>18.393435251798561</v>
      </c>
      <c r="P7" s="9"/>
    </row>
    <row r="8" spans="1:133">
      <c r="A8" s="12"/>
      <c r="B8" s="25">
        <v>315</v>
      </c>
      <c r="C8" s="20" t="s">
        <v>11</v>
      </c>
      <c r="D8" s="46">
        <v>18157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18157</v>
      </c>
      <c r="O8" s="47">
        <f t="shared" si="2"/>
        <v>8.1641187050359711</v>
      </c>
      <c r="P8" s="9"/>
    </row>
    <row r="9" spans="1:133" ht="15.75">
      <c r="A9" s="29" t="s">
        <v>75</v>
      </c>
      <c r="B9" s="30"/>
      <c r="C9" s="31"/>
      <c r="D9" s="32">
        <f t="shared" ref="D9:M9" si="3">SUM(D10:D11)</f>
        <v>336609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336609</v>
      </c>
      <c r="O9" s="45">
        <f t="shared" si="2"/>
        <v>151.35296762589928</v>
      </c>
      <c r="P9" s="10"/>
    </row>
    <row r="10" spans="1:133">
      <c r="A10" s="12"/>
      <c r="B10" s="25">
        <v>322</v>
      </c>
      <c r="C10" s="20" t="s">
        <v>0</v>
      </c>
      <c r="D10" s="46">
        <v>91473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91473</v>
      </c>
      <c r="O10" s="47">
        <f t="shared" si="2"/>
        <v>41.129946043165468</v>
      </c>
      <c r="P10" s="9"/>
    </row>
    <row r="11" spans="1:133">
      <c r="A11" s="12"/>
      <c r="B11" s="25">
        <v>323.10000000000002</v>
      </c>
      <c r="C11" s="20" t="s">
        <v>13</v>
      </c>
      <c r="D11" s="46">
        <v>245136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245136</v>
      </c>
      <c r="O11" s="47">
        <f t="shared" si="2"/>
        <v>110.22302158273381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SUM(D13:D19)</f>
        <v>300217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300217</v>
      </c>
      <c r="O12" s="45">
        <f t="shared" si="2"/>
        <v>134.98965827338131</v>
      </c>
      <c r="P12" s="10"/>
    </row>
    <row r="13" spans="1:133">
      <c r="A13" s="12"/>
      <c r="B13" s="25">
        <v>334.2</v>
      </c>
      <c r="C13" s="20" t="s">
        <v>15</v>
      </c>
      <c r="D13" s="46">
        <v>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1000</v>
      </c>
      <c r="O13" s="47">
        <f t="shared" si="2"/>
        <v>0.44964028776978415</v>
      </c>
      <c r="P13" s="9"/>
    </row>
    <row r="14" spans="1:133">
      <c r="A14" s="12"/>
      <c r="B14" s="25">
        <v>334.39</v>
      </c>
      <c r="C14" s="20" t="s">
        <v>17</v>
      </c>
      <c r="D14" s="46">
        <v>84897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84897</v>
      </c>
      <c r="O14" s="47">
        <f t="shared" si="2"/>
        <v>38.173111510791365</v>
      </c>
      <c r="P14" s="9"/>
    </row>
    <row r="15" spans="1:133">
      <c r="A15" s="12"/>
      <c r="B15" s="25">
        <v>335.12</v>
      </c>
      <c r="C15" s="20" t="s">
        <v>18</v>
      </c>
      <c r="D15" s="46">
        <v>46011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46011</v>
      </c>
      <c r="O15" s="47">
        <f t="shared" si="2"/>
        <v>20.688399280575538</v>
      </c>
      <c r="P15" s="9"/>
    </row>
    <row r="16" spans="1:133">
      <c r="A16" s="12"/>
      <c r="B16" s="25">
        <v>335.15</v>
      </c>
      <c r="C16" s="20" t="s">
        <v>19</v>
      </c>
      <c r="D16" s="46">
        <v>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641</v>
      </c>
      <c r="O16" s="47">
        <f t="shared" si="2"/>
        <v>0.28821942446043164</v>
      </c>
      <c r="P16" s="9"/>
    </row>
    <row r="17" spans="1:119">
      <c r="A17" s="12"/>
      <c r="B17" s="25">
        <v>335.18</v>
      </c>
      <c r="C17" s="20" t="s">
        <v>20</v>
      </c>
      <c r="D17" s="46">
        <v>125985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125985</v>
      </c>
      <c r="O17" s="47">
        <f t="shared" si="2"/>
        <v>56.647931654676256</v>
      </c>
      <c r="P17" s="9"/>
    </row>
    <row r="18" spans="1:119">
      <c r="A18" s="12"/>
      <c r="B18" s="25">
        <v>337.4</v>
      </c>
      <c r="C18" s="20" t="s">
        <v>70</v>
      </c>
      <c r="D18" s="46">
        <v>41654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41654</v>
      </c>
      <c r="O18" s="47">
        <f t="shared" si="2"/>
        <v>18.72931654676259</v>
      </c>
      <c r="P18" s="9"/>
    </row>
    <row r="19" spans="1:119">
      <c r="A19" s="12"/>
      <c r="B19" s="25">
        <v>338</v>
      </c>
      <c r="C19" s="20" t="s">
        <v>23</v>
      </c>
      <c r="D19" s="46">
        <v>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</v>
      </c>
      <c r="O19" s="47">
        <f t="shared" si="2"/>
        <v>1.3039568345323741E-2</v>
      </c>
      <c r="P19" s="9"/>
    </row>
    <row r="20" spans="1:119" ht="15.75">
      <c r="A20" s="29" t="s">
        <v>28</v>
      </c>
      <c r="B20" s="30"/>
      <c r="C20" s="31"/>
      <c r="D20" s="32">
        <f t="shared" ref="D20:M20" si="5">SUM(D21:D21)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578296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578296</v>
      </c>
      <c r="O20" s="45">
        <f t="shared" si="2"/>
        <v>260.02517985611513</v>
      </c>
      <c r="P20" s="10"/>
    </row>
    <row r="21" spans="1:119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578296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578296</v>
      </c>
      <c r="O21" s="47">
        <f t="shared" si="2"/>
        <v>260.02517985611513</v>
      </c>
      <c r="P21" s="9"/>
    </row>
    <row r="22" spans="1:119" ht="15.75">
      <c r="A22" s="29" t="s">
        <v>29</v>
      </c>
      <c r="B22" s="30"/>
      <c r="C22" s="31"/>
      <c r="D22" s="32">
        <f t="shared" ref="D22:M22" si="6">SUM(D23:D24)</f>
        <v>12361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12361</v>
      </c>
      <c r="O22" s="45">
        <f t="shared" si="2"/>
        <v>5.5580035971223021</v>
      </c>
      <c r="P22" s="10"/>
    </row>
    <row r="23" spans="1:119">
      <c r="A23" s="13"/>
      <c r="B23" s="39">
        <v>351.1</v>
      </c>
      <c r="C23" s="21" t="s">
        <v>33</v>
      </c>
      <c r="D23" s="46">
        <v>11661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11661</v>
      </c>
      <c r="O23" s="47">
        <f t="shared" si="2"/>
        <v>5.2432553956834536</v>
      </c>
      <c r="P23" s="9"/>
    </row>
    <row r="24" spans="1:119">
      <c r="A24" s="13"/>
      <c r="B24" s="39">
        <v>351.3</v>
      </c>
      <c r="C24" s="21" t="s">
        <v>76</v>
      </c>
      <c r="D24" s="46">
        <v>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700</v>
      </c>
      <c r="O24" s="47">
        <f t="shared" si="2"/>
        <v>0.31474820143884891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SUM(D26:D31)</f>
        <v>227396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61457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288853</v>
      </c>
      <c r="O25" s="45">
        <f t="shared" si="2"/>
        <v>129.87994604316546</v>
      </c>
      <c r="P25" s="10"/>
    </row>
    <row r="26" spans="1:119">
      <c r="A26" s="12"/>
      <c r="B26" s="25">
        <v>361.1</v>
      </c>
      <c r="C26" s="20" t="s">
        <v>34</v>
      </c>
      <c r="D26" s="46">
        <v>63271</v>
      </c>
      <c r="E26" s="46">
        <v>0</v>
      </c>
      <c r="F26" s="46">
        <v>0</v>
      </c>
      <c r="G26" s="46">
        <v>0</v>
      </c>
      <c r="H26" s="46">
        <v>0</v>
      </c>
      <c r="I26" s="46">
        <v>24021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87292</v>
      </c>
      <c r="O26" s="47">
        <f t="shared" si="2"/>
        <v>39.25</v>
      </c>
      <c r="P26" s="9"/>
    </row>
    <row r="27" spans="1:119">
      <c r="A27" s="12"/>
      <c r="B27" s="25">
        <v>361.4</v>
      </c>
      <c r="C27" s="20" t="s">
        <v>35</v>
      </c>
      <c r="D27" s="46">
        <v>-27471</v>
      </c>
      <c r="E27" s="46">
        <v>0</v>
      </c>
      <c r="F27" s="46">
        <v>0</v>
      </c>
      <c r="G27" s="46">
        <v>0</v>
      </c>
      <c r="H27" s="46">
        <v>0</v>
      </c>
      <c r="I27" s="46">
        <v>-9391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-36862</v>
      </c>
      <c r="O27" s="47">
        <f t="shared" si="2"/>
        <v>-16.574640287769785</v>
      </c>
      <c r="P27" s="9"/>
    </row>
    <row r="28" spans="1:119">
      <c r="A28" s="12"/>
      <c r="B28" s="25">
        <v>362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45443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45443</v>
      </c>
      <c r="O28" s="47">
        <f t="shared" si="2"/>
        <v>20.433003597122301</v>
      </c>
      <c r="P28" s="9"/>
    </row>
    <row r="29" spans="1:119">
      <c r="A29" s="12"/>
      <c r="B29" s="25">
        <v>365</v>
      </c>
      <c r="C29" s="20" t="s">
        <v>37</v>
      </c>
      <c r="D29" s="46">
        <v>8300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8300</v>
      </c>
      <c r="O29" s="47">
        <f t="shared" si="2"/>
        <v>3.7320143884892087</v>
      </c>
      <c r="P29" s="9"/>
    </row>
    <row r="30" spans="1:119">
      <c r="A30" s="12"/>
      <c r="B30" s="25">
        <v>366</v>
      </c>
      <c r="C30" s="20" t="s">
        <v>38</v>
      </c>
      <c r="D30" s="46">
        <v>133088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133088</v>
      </c>
      <c r="O30" s="47">
        <f t="shared" si="2"/>
        <v>59.841726618705039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50208</v>
      </c>
      <c r="E31" s="46">
        <v>0</v>
      </c>
      <c r="F31" s="46">
        <v>0</v>
      </c>
      <c r="G31" s="46">
        <v>0</v>
      </c>
      <c r="H31" s="46">
        <v>0</v>
      </c>
      <c r="I31" s="46">
        <v>1384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51592</v>
      </c>
      <c r="O31" s="47">
        <f t="shared" si="2"/>
        <v>23.197841726618705</v>
      </c>
      <c r="P31" s="9"/>
    </row>
    <row r="32" spans="1:119" ht="16.5" thickBot="1">
      <c r="A32" s="14" t="s">
        <v>31</v>
      </c>
      <c r="B32" s="23"/>
      <c r="C32" s="22"/>
      <c r="D32" s="15">
        <f>SUM(D5,D9,D12,D20,D22,D25)</f>
        <v>3303276</v>
      </c>
      <c r="E32" s="15">
        <f t="shared" ref="E32:M32" si="8">SUM(E5,E9,E12,E20,E22,E25)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639753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3943029</v>
      </c>
      <c r="O32" s="38">
        <f t="shared" si="2"/>
        <v>1772.9446942446043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77</v>
      </c>
      <c r="M34" s="118"/>
      <c r="N34" s="118"/>
      <c r="O34" s="43">
        <v>2224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98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99</v>
      </c>
      <c r="N4" s="35" t="s">
        <v>9</v>
      </c>
      <c r="O4" s="35" t="s">
        <v>100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101</v>
      </c>
      <c r="B5" s="26"/>
      <c r="C5" s="26"/>
      <c r="D5" s="27">
        <f t="shared" ref="D5:N5" si="0">SUM(D6:D9)</f>
        <v>5189012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5189012</v>
      </c>
      <c r="P5" s="33">
        <f t="shared" ref="P5:P36" si="1">(O5/P$38)</f>
        <v>2619.3902069661785</v>
      </c>
      <c r="Q5" s="6"/>
    </row>
    <row r="6" spans="1:134">
      <c r="A6" s="12"/>
      <c r="B6" s="25">
        <v>311</v>
      </c>
      <c r="C6" s="20" t="s">
        <v>2</v>
      </c>
      <c r="D6" s="46">
        <v>5125075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5125075</v>
      </c>
      <c r="P6" s="47">
        <f t="shared" si="1"/>
        <v>2587.1150933871781</v>
      </c>
      <c r="Q6" s="9"/>
    </row>
    <row r="7" spans="1:134">
      <c r="A7" s="12"/>
      <c r="B7" s="25">
        <v>312.41000000000003</v>
      </c>
      <c r="C7" s="20" t="s">
        <v>102</v>
      </c>
      <c r="D7" s="46">
        <v>33555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33555</v>
      </c>
      <c r="P7" s="47">
        <f t="shared" si="1"/>
        <v>16.938414941948512</v>
      </c>
      <c r="Q7" s="9"/>
    </row>
    <row r="8" spans="1:134">
      <c r="A8" s="12"/>
      <c r="B8" s="25">
        <v>315.10000000000002</v>
      </c>
      <c r="C8" s="20" t="s">
        <v>103</v>
      </c>
      <c r="D8" s="46">
        <v>29145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29145</v>
      </c>
      <c r="P8" s="47">
        <f t="shared" si="1"/>
        <v>14.712266532054517</v>
      </c>
      <c r="Q8" s="9"/>
    </row>
    <row r="9" spans="1:134">
      <c r="A9" s="12"/>
      <c r="B9" s="25">
        <v>316</v>
      </c>
      <c r="C9" s="20" t="s">
        <v>82</v>
      </c>
      <c r="D9" s="46">
        <v>1237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1237</v>
      </c>
      <c r="P9" s="47">
        <f t="shared" si="1"/>
        <v>0.62443210499747603</v>
      </c>
      <c r="Q9" s="9"/>
    </row>
    <row r="10" spans="1:134" ht="15.75">
      <c r="A10" s="29" t="s">
        <v>12</v>
      </c>
      <c r="B10" s="30"/>
      <c r="C10" s="31"/>
      <c r="D10" s="32">
        <f t="shared" ref="D10:N10" si="3">SUM(D11:D12)</f>
        <v>271235</v>
      </c>
      <c r="E10" s="32">
        <f t="shared" si="3"/>
        <v>992702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1263937</v>
      </c>
      <c r="P10" s="45">
        <f t="shared" si="1"/>
        <v>638.02978293791011</v>
      </c>
      <c r="Q10" s="10"/>
    </row>
    <row r="11" spans="1:134">
      <c r="A11" s="12"/>
      <c r="B11" s="25">
        <v>322</v>
      </c>
      <c r="C11" s="20" t="s">
        <v>104</v>
      </c>
      <c r="D11" s="46">
        <v>0</v>
      </c>
      <c r="E11" s="46">
        <v>992702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992702</v>
      </c>
      <c r="P11" s="47">
        <f t="shared" si="1"/>
        <v>501.11155981827358</v>
      </c>
      <c r="Q11" s="9"/>
    </row>
    <row r="12" spans="1:134">
      <c r="A12" s="12"/>
      <c r="B12" s="25">
        <v>323.10000000000002</v>
      </c>
      <c r="C12" s="20" t="s">
        <v>13</v>
      </c>
      <c r="D12" s="46">
        <v>271235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271235</v>
      </c>
      <c r="P12" s="47">
        <f t="shared" si="1"/>
        <v>136.91822311963654</v>
      </c>
      <c r="Q12" s="9"/>
    </row>
    <row r="13" spans="1:134" ht="15.75">
      <c r="A13" s="29" t="s">
        <v>105</v>
      </c>
      <c r="B13" s="30"/>
      <c r="C13" s="31"/>
      <c r="D13" s="32">
        <f t="shared" ref="D13:N13" si="5">SUM(D14:D21)</f>
        <v>395184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1007718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44">
        <f>SUM(D13:N13)</f>
        <v>1402902</v>
      </c>
      <c r="P13" s="45">
        <f t="shared" si="1"/>
        <v>708.17869762746091</v>
      </c>
      <c r="Q13" s="10"/>
    </row>
    <row r="14" spans="1:134">
      <c r="A14" s="12"/>
      <c r="B14" s="25">
        <v>331.39</v>
      </c>
      <c r="C14" s="20" t="s">
        <v>16</v>
      </c>
      <c r="D14" s="46">
        <v>63092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6">SUM(D14:N14)</f>
        <v>63092</v>
      </c>
      <c r="P14" s="47">
        <f t="shared" si="1"/>
        <v>31.848561332660271</v>
      </c>
      <c r="Q14" s="9"/>
    </row>
    <row r="15" spans="1:134">
      <c r="A15" s="12"/>
      <c r="B15" s="25">
        <v>334.1</v>
      </c>
      <c r="C15" s="20" t="s">
        <v>60</v>
      </c>
      <c r="D15" s="46">
        <v>2704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2704</v>
      </c>
      <c r="P15" s="47">
        <f t="shared" si="1"/>
        <v>1.3649671882887431</v>
      </c>
      <c r="Q15" s="9"/>
    </row>
    <row r="16" spans="1:134">
      <c r="A16" s="12"/>
      <c r="B16" s="25">
        <v>334.9</v>
      </c>
      <c r="C16" s="20" t="s">
        <v>110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1007718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1007718</v>
      </c>
      <c r="P16" s="47">
        <f t="shared" si="1"/>
        <v>508.69156991418475</v>
      </c>
      <c r="Q16" s="9"/>
    </row>
    <row r="17" spans="1:17">
      <c r="A17" s="12"/>
      <c r="B17" s="25">
        <v>335.125</v>
      </c>
      <c r="C17" s="20" t="s">
        <v>106</v>
      </c>
      <c r="D17" s="46">
        <v>61352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61352</v>
      </c>
      <c r="P17" s="47">
        <f t="shared" si="1"/>
        <v>30.970217062089855</v>
      </c>
      <c r="Q17" s="9"/>
    </row>
    <row r="18" spans="1:17">
      <c r="A18" s="12"/>
      <c r="B18" s="25">
        <v>335.15</v>
      </c>
      <c r="C18" s="20" t="s">
        <v>68</v>
      </c>
      <c r="D18" s="46">
        <v>1273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1273</v>
      </c>
      <c r="P18" s="47">
        <f t="shared" si="1"/>
        <v>0.64260474507824328</v>
      </c>
      <c r="Q18" s="9"/>
    </row>
    <row r="19" spans="1:17">
      <c r="A19" s="12"/>
      <c r="B19" s="25">
        <v>335.18</v>
      </c>
      <c r="C19" s="20" t="s">
        <v>107</v>
      </c>
      <c r="D19" s="46">
        <v>160142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160142</v>
      </c>
      <c r="P19" s="47">
        <f t="shared" si="1"/>
        <v>80.838970217062084</v>
      </c>
      <c r="Q19" s="9"/>
    </row>
    <row r="20" spans="1:17">
      <c r="A20" s="12"/>
      <c r="B20" s="25">
        <v>337.4</v>
      </c>
      <c r="C20" s="20" t="s">
        <v>70</v>
      </c>
      <c r="D20" s="46">
        <v>71341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1" si="7">SUM(D20:N20)</f>
        <v>71341</v>
      </c>
      <c r="P20" s="47">
        <f t="shared" si="1"/>
        <v>36.012619888944975</v>
      </c>
      <c r="Q20" s="9"/>
    </row>
    <row r="21" spans="1:17">
      <c r="A21" s="12"/>
      <c r="B21" s="25">
        <v>337.9</v>
      </c>
      <c r="C21" s="20" t="s">
        <v>22</v>
      </c>
      <c r="D21" s="46">
        <v>35280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35280</v>
      </c>
      <c r="P21" s="47">
        <f t="shared" si="1"/>
        <v>17.809187279151942</v>
      </c>
      <c r="Q21" s="9"/>
    </row>
    <row r="22" spans="1:17" ht="15.75">
      <c r="A22" s="29" t="s">
        <v>28</v>
      </c>
      <c r="B22" s="30"/>
      <c r="C22" s="31"/>
      <c r="D22" s="32">
        <f t="shared" ref="D22:N22" si="8">SUM(D23:D23)</f>
        <v>0</v>
      </c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1690065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8"/>
        <v>0</v>
      </c>
      <c r="O22" s="32">
        <f>SUM(D22:N22)</f>
        <v>1690065</v>
      </c>
      <c r="P22" s="45">
        <f t="shared" si="1"/>
        <v>853.13730439172139</v>
      </c>
      <c r="Q22" s="10"/>
    </row>
    <row r="23" spans="1:17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1690065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9">SUM(D23:N23)</f>
        <v>1690065</v>
      </c>
      <c r="P23" s="47">
        <f t="shared" si="1"/>
        <v>853.13730439172139</v>
      </c>
      <c r="Q23" s="9"/>
    </row>
    <row r="24" spans="1:17" ht="15.75">
      <c r="A24" s="29" t="s">
        <v>29</v>
      </c>
      <c r="B24" s="30"/>
      <c r="C24" s="31"/>
      <c r="D24" s="32">
        <f t="shared" ref="D24:N24" si="10">SUM(D25:D26)</f>
        <v>1776</v>
      </c>
      <c r="E24" s="32">
        <f t="shared" si="10"/>
        <v>521550</v>
      </c>
      <c r="F24" s="32">
        <f t="shared" si="10"/>
        <v>0</v>
      </c>
      <c r="G24" s="32">
        <f t="shared" si="10"/>
        <v>0</v>
      </c>
      <c r="H24" s="32">
        <f t="shared" si="10"/>
        <v>0</v>
      </c>
      <c r="I24" s="32">
        <f t="shared" si="10"/>
        <v>0</v>
      </c>
      <c r="J24" s="32">
        <f t="shared" si="10"/>
        <v>0</v>
      </c>
      <c r="K24" s="32">
        <f t="shared" si="10"/>
        <v>0</v>
      </c>
      <c r="L24" s="32">
        <f t="shared" si="10"/>
        <v>0</v>
      </c>
      <c r="M24" s="32">
        <f t="shared" si="10"/>
        <v>0</v>
      </c>
      <c r="N24" s="32">
        <f t="shared" si="10"/>
        <v>0</v>
      </c>
      <c r="O24" s="32">
        <f>SUM(D24:N24)</f>
        <v>523326</v>
      </c>
      <c r="P24" s="45">
        <f t="shared" si="1"/>
        <v>264.17264008076728</v>
      </c>
      <c r="Q24" s="10"/>
    </row>
    <row r="25" spans="1:17">
      <c r="A25" s="13"/>
      <c r="B25" s="39">
        <v>351.5</v>
      </c>
      <c r="C25" s="21" t="s">
        <v>71</v>
      </c>
      <c r="D25" s="46">
        <v>1776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11">SUM(D25:N25)</f>
        <v>1776</v>
      </c>
      <c r="P25" s="47">
        <f t="shared" si="1"/>
        <v>0.89651691065118622</v>
      </c>
      <c r="Q25" s="9"/>
    </row>
    <row r="26" spans="1:17">
      <c r="A26" s="13"/>
      <c r="B26" s="39">
        <v>359</v>
      </c>
      <c r="C26" s="21" t="s">
        <v>52</v>
      </c>
      <c r="D26" s="46">
        <v>0</v>
      </c>
      <c r="E26" s="46">
        <v>521550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1"/>
        <v>521550</v>
      </c>
      <c r="P26" s="47">
        <f t="shared" si="1"/>
        <v>263.27612317011608</v>
      </c>
      <c r="Q26" s="9"/>
    </row>
    <row r="27" spans="1:17" ht="15.75">
      <c r="A27" s="29" t="s">
        <v>3</v>
      </c>
      <c r="B27" s="30"/>
      <c r="C27" s="31"/>
      <c r="D27" s="32">
        <f t="shared" ref="D27:N27" si="12">SUM(D28:D33)</f>
        <v>-57524</v>
      </c>
      <c r="E27" s="32">
        <f t="shared" si="12"/>
        <v>649</v>
      </c>
      <c r="F27" s="32">
        <f t="shared" si="12"/>
        <v>0</v>
      </c>
      <c r="G27" s="32">
        <f t="shared" si="12"/>
        <v>0</v>
      </c>
      <c r="H27" s="32">
        <f t="shared" si="12"/>
        <v>0</v>
      </c>
      <c r="I27" s="32">
        <f t="shared" si="12"/>
        <v>15497</v>
      </c>
      <c r="J27" s="32">
        <f t="shared" si="12"/>
        <v>0</v>
      </c>
      <c r="K27" s="32">
        <f t="shared" si="12"/>
        <v>0</v>
      </c>
      <c r="L27" s="32">
        <f t="shared" si="12"/>
        <v>0</v>
      </c>
      <c r="M27" s="32">
        <f t="shared" si="12"/>
        <v>0</v>
      </c>
      <c r="N27" s="32">
        <f t="shared" si="12"/>
        <v>0</v>
      </c>
      <c r="O27" s="32">
        <f>SUM(D27:N27)</f>
        <v>-41378</v>
      </c>
      <c r="P27" s="45">
        <f t="shared" si="1"/>
        <v>-20.887430590610801</v>
      </c>
      <c r="Q27" s="10"/>
    </row>
    <row r="28" spans="1:17">
      <c r="A28" s="12"/>
      <c r="B28" s="25">
        <v>361.1</v>
      </c>
      <c r="C28" s="20" t="s">
        <v>34</v>
      </c>
      <c r="D28" s="46">
        <v>34377</v>
      </c>
      <c r="E28" s="46">
        <v>649</v>
      </c>
      <c r="F28" s="46">
        <v>0</v>
      </c>
      <c r="G28" s="46">
        <v>0</v>
      </c>
      <c r="H28" s="46">
        <v>0</v>
      </c>
      <c r="I28" s="46">
        <v>28342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63368</v>
      </c>
      <c r="P28" s="47">
        <f t="shared" si="1"/>
        <v>31.987884906612823</v>
      </c>
      <c r="Q28" s="9"/>
    </row>
    <row r="29" spans="1:17">
      <c r="A29" s="12"/>
      <c r="B29" s="25">
        <v>361.3</v>
      </c>
      <c r="C29" s="20" t="s">
        <v>111</v>
      </c>
      <c r="D29" s="46">
        <v>-141779</v>
      </c>
      <c r="E29" s="46">
        <v>0</v>
      </c>
      <c r="F29" s="46">
        <v>0</v>
      </c>
      <c r="G29" s="46">
        <v>0</v>
      </c>
      <c r="H29" s="46">
        <v>0</v>
      </c>
      <c r="I29" s="46">
        <v>-101270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13">SUM(D29:N29)</f>
        <v>-243049</v>
      </c>
      <c r="P29" s="47">
        <f t="shared" si="1"/>
        <v>-122.69005552751136</v>
      </c>
      <c r="Q29" s="9"/>
    </row>
    <row r="30" spans="1:17">
      <c r="A30" s="12"/>
      <c r="B30" s="25">
        <v>362</v>
      </c>
      <c r="C30" s="20" t="s">
        <v>36</v>
      </c>
      <c r="D30" s="46">
        <v>2250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3"/>
        <v>2250</v>
      </c>
      <c r="P30" s="47">
        <f t="shared" si="1"/>
        <v>1.1357900050479557</v>
      </c>
      <c r="Q30" s="9"/>
    </row>
    <row r="31" spans="1:17">
      <c r="A31" s="12"/>
      <c r="B31" s="25">
        <v>364</v>
      </c>
      <c r="C31" s="20" t="s">
        <v>112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-4125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3"/>
        <v>-4125</v>
      </c>
      <c r="P31" s="47">
        <f t="shared" si="1"/>
        <v>-2.0822816759212519</v>
      </c>
      <c r="Q31" s="9"/>
    </row>
    <row r="32" spans="1:17">
      <c r="A32" s="12"/>
      <c r="B32" s="25">
        <v>365</v>
      </c>
      <c r="C32" s="20" t="s">
        <v>72</v>
      </c>
      <c r="D32" s="46">
        <v>1915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1915</v>
      </c>
      <c r="P32" s="47">
        <f t="shared" si="1"/>
        <v>0.96668349318525992</v>
      </c>
      <c r="Q32" s="9"/>
    </row>
    <row r="33" spans="1:120">
      <c r="A33" s="12"/>
      <c r="B33" s="25">
        <v>369.9</v>
      </c>
      <c r="C33" s="20" t="s">
        <v>39</v>
      </c>
      <c r="D33" s="46">
        <v>45713</v>
      </c>
      <c r="E33" s="46">
        <v>0</v>
      </c>
      <c r="F33" s="46">
        <v>0</v>
      </c>
      <c r="G33" s="46">
        <v>0</v>
      </c>
      <c r="H33" s="46">
        <v>0</v>
      </c>
      <c r="I33" s="46">
        <v>92550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3"/>
        <v>138263</v>
      </c>
      <c r="P33" s="47">
        <f t="shared" si="1"/>
        <v>69.794548207975765</v>
      </c>
      <c r="Q33" s="9"/>
    </row>
    <row r="34" spans="1:120" ht="15.75">
      <c r="A34" s="29" t="s">
        <v>54</v>
      </c>
      <c r="B34" s="30"/>
      <c r="C34" s="31"/>
      <c r="D34" s="32">
        <f t="shared" ref="D34:N34" si="14">SUM(D35:D35)</f>
        <v>50000</v>
      </c>
      <c r="E34" s="32">
        <f t="shared" si="14"/>
        <v>76696</v>
      </c>
      <c r="F34" s="32">
        <f t="shared" si="14"/>
        <v>0</v>
      </c>
      <c r="G34" s="32">
        <f t="shared" si="14"/>
        <v>0</v>
      </c>
      <c r="H34" s="32">
        <f t="shared" si="14"/>
        <v>0</v>
      </c>
      <c r="I34" s="32">
        <f t="shared" si="14"/>
        <v>0</v>
      </c>
      <c r="J34" s="32">
        <f t="shared" si="14"/>
        <v>0</v>
      </c>
      <c r="K34" s="32">
        <f t="shared" si="14"/>
        <v>0</v>
      </c>
      <c r="L34" s="32">
        <f t="shared" si="14"/>
        <v>0</v>
      </c>
      <c r="M34" s="32">
        <f t="shared" si="14"/>
        <v>0</v>
      </c>
      <c r="N34" s="32">
        <f t="shared" si="14"/>
        <v>0</v>
      </c>
      <c r="O34" s="32">
        <f t="shared" si="13"/>
        <v>126696</v>
      </c>
      <c r="P34" s="45">
        <f t="shared" si="1"/>
        <v>63.955577990913682</v>
      </c>
      <c r="Q34" s="9"/>
    </row>
    <row r="35" spans="1:120" ht="15.75" thickBot="1">
      <c r="A35" s="12"/>
      <c r="B35" s="25">
        <v>381</v>
      </c>
      <c r="C35" s="20" t="s">
        <v>62</v>
      </c>
      <c r="D35" s="46">
        <v>50000</v>
      </c>
      <c r="E35" s="46">
        <v>76696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3"/>
        <v>126696</v>
      </c>
      <c r="P35" s="47">
        <f t="shared" si="1"/>
        <v>63.955577990913682</v>
      </c>
      <c r="Q35" s="9"/>
    </row>
    <row r="36" spans="1:120" ht="16.5" thickBot="1">
      <c r="A36" s="14" t="s">
        <v>31</v>
      </c>
      <c r="B36" s="23"/>
      <c r="C36" s="22"/>
      <c r="D36" s="15">
        <f t="shared" ref="D36:N36" si="15">SUM(D5,D10,D13,D22,D24,D27,D34)</f>
        <v>5849683</v>
      </c>
      <c r="E36" s="15">
        <f t="shared" si="15"/>
        <v>1591597</v>
      </c>
      <c r="F36" s="15">
        <f t="shared" si="15"/>
        <v>0</v>
      </c>
      <c r="G36" s="15">
        <f t="shared" si="15"/>
        <v>0</v>
      </c>
      <c r="H36" s="15">
        <f t="shared" si="15"/>
        <v>0</v>
      </c>
      <c r="I36" s="15">
        <f t="shared" si="15"/>
        <v>2713280</v>
      </c>
      <c r="J36" s="15">
        <f t="shared" si="15"/>
        <v>0</v>
      </c>
      <c r="K36" s="15">
        <f t="shared" si="15"/>
        <v>0</v>
      </c>
      <c r="L36" s="15">
        <f t="shared" si="15"/>
        <v>0</v>
      </c>
      <c r="M36" s="15">
        <f t="shared" si="15"/>
        <v>0</v>
      </c>
      <c r="N36" s="15">
        <f t="shared" si="15"/>
        <v>0</v>
      </c>
      <c r="O36" s="15">
        <f>SUM(D36:N36)</f>
        <v>10154560</v>
      </c>
      <c r="P36" s="38">
        <f t="shared" si="1"/>
        <v>5125.976779404341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118" t="s">
        <v>113</v>
      </c>
      <c r="N38" s="118"/>
      <c r="O38" s="118"/>
      <c r="P38" s="43">
        <v>1981</v>
      </c>
    </row>
    <row r="39" spans="1:120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1:120" ht="15.75" customHeight="1" thickBot="1">
      <c r="A40" s="120" t="s">
        <v>50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98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99</v>
      </c>
      <c r="N4" s="35" t="s">
        <v>9</v>
      </c>
      <c r="O4" s="35" t="s">
        <v>100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101</v>
      </c>
      <c r="B5" s="26"/>
      <c r="C5" s="26"/>
      <c r="D5" s="27">
        <f t="shared" ref="D5:N5" si="0">SUM(D6:D9)</f>
        <v>4953065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4" si="1">SUM(D5:N5)</f>
        <v>4953065</v>
      </c>
      <c r="P5" s="33">
        <f t="shared" ref="P5:P34" si="2">(O5/P$36)</f>
        <v>2493.9904330312183</v>
      </c>
      <c r="Q5" s="6"/>
    </row>
    <row r="6" spans="1:134">
      <c r="A6" s="12"/>
      <c r="B6" s="25">
        <v>311</v>
      </c>
      <c r="C6" s="20" t="s">
        <v>2</v>
      </c>
      <c r="D6" s="46">
        <v>4885850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4885850</v>
      </c>
      <c r="P6" s="47">
        <f t="shared" si="2"/>
        <v>2460.1460221550856</v>
      </c>
      <c r="Q6" s="9"/>
    </row>
    <row r="7" spans="1:134">
      <c r="A7" s="12"/>
      <c r="B7" s="25">
        <v>312.41000000000003</v>
      </c>
      <c r="C7" s="20" t="s">
        <v>102</v>
      </c>
      <c r="D7" s="46">
        <v>31274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31274</v>
      </c>
      <c r="P7" s="47">
        <f t="shared" si="2"/>
        <v>15.747230614300101</v>
      </c>
      <c r="Q7" s="9"/>
    </row>
    <row r="8" spans="1:134">
      <c r="A8" s="12"/>
      <c r="B8" s="25">
        <v>315.10000000000002</v>
      </c>
      <c r="C8" s="20" t="s">
        <v>103</v>
      </c>
      <c r="D8" s="46">
        <v>33834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33834</v>
      </c>
      <c r="P8" s="47">
        <f t="shared" si="2"/>
        <v>17.036253776435046</v>
      </c>
      <c r="Q8" s="9"/>
    </row>
    <row r="9" spans="1:134">
      <c r="A9" s="12"/>
      <c r="B9" s="25">
        <v>316</v>
      </c>
      <c r="C9" s="20" t="s">
        <v>82</v>
      </c>
      <c r="D9" s="46">
        <v>2107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2107</v>
      </c>
      <c r="P9" s="47">
        <f t="shared" si="2"/>
        <v>1.0609264853977844</v>
      </c>
      <c r="Q9" s="9"/>
    </row>
    <row r="10" spans="1:134" ht="15.75">
      <c r="A10" s="29" t="s">
        <v>12</v>
      </c>
      <c r="B10" s="30"/>
      <c r="C10" s="31"/>
      <c r="D10" s="32">
        <f t="shared" ref="D10:N10" si="3">SUM(D11:D12)</f>
        <v>236050</v>
      </c>
      <c r="E10" s="32">
        <f t="shared" si="3"/>
        <v>540233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776283</v>
      </c>
      <c r="P10" s="45">
        <f t="shared" si="2"/>
        <v>390.8776435045317</v>
      </c>
      <c r="Q10" s="10"/>
    </row>
    <row r="11" spans="1:134">
      <c r="A11" s="12"/>
      <c r="B11" s="25">
        <v>322</v>
      </c>
      <c r="C11" s="20" t="s">
        <v>104</v>
      </c>
      <c r="D11" s="46">
        <v>0</v>
      </c>
      <c r="E11" s="46">
        <v>540233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540233</v>
      </c>
      <c r="P11" s="47">
        <f t="shared" si="2"/>
        <v>272.02064451158105</v>
      </c>
      <c r="Q11" s="9"/>
    </row>
    <row r="12" spans="1:134">
      <c r="A12" s="12"/>
      <c r="B12" s="25">
        <v>323.10000000000002</v>
      </c>
      <c r="C12" s="20" t="s">
        <v>13</v>
      </c>
      <c r="D12" s="46">
        <v>236050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236050</v>
      </c>
      <c r="P12" s="47">
        <f t="shared" si="2"/>
        <v>118.85699899295065</v>
      </c>
      <c r="Q12" s="9"/>
    </row>
    <row r="13" spans="1:134" ht="15.75">
      <c r="A13" s="29" t="s">
        <v>105</v>
      </c>
      <c r="B13" s="30"/>
      <c r="C13" s="31"/>
      <c r="D13" s="32">
        <f t="shared" ref="D13:N13" si="4">SUM(D14:D21)</f>
        <v>820592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820592</v>
      </c>
      <c r="P13" s="45">
        <f t="shared" si="2"/>
        <v>413.18831822759313</v>
      </c>
      <c r="Q13" s="10"/>
    </row>
    <row r="14" spans="1:134">
      <c r="A14" s="12"/>
      <c r="B14" s="25">
        <v>331.39</v>
      </c>
      <c r="C14" s="20" t="s">
        <v>16</v>
      </c>
      <c r="D14" s="46">
        <v>372471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372471</v>
      </c>
      <c r="P14" s="47">
        <f t="shared" si="2"/>
        <v>187.54833836858006</v>
      </c>
      <c r="Q14" s="9"/>
    </row>
    <row r="15" spans="1:134">
      <c r="A15" s="12"/>
      <c r="B15" s="25">
        <v>334.1</v>
      </c>
      <c r="C15" s="20" t="s">
        <v>60</v>
      </c>
      <c r="D15" s="46">
        <v>752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752</v>
      </c>
      <c r="P15" s="47">
        <f t="shared" si="2"/>
        <v>0.37865055387713997</v>
      </c>
      <c r="Q15" s="9"/>
    </row>
    <row r="16" spans="1:134">
      <c r="A16" s="12"/>
      <c r="B16" s="25">
        <v>335.125</v>
      </c>
      <c r="C16" s="20" t="s">
        <v>106</v>
      </c>
      <c r="D16" s="46">
        <v>49752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49752</v>
      </c>
      <c r="P16" s="47">
        <f t="shared" si="2"/>
        <v>25.051359516616316</v>
      </c>
      <c r="Q16" s="9"/>
    </row>
    <row r="17" spans="1:17">
      <c r="A17" s="12"/>
      <c r="B17" s="25">
        <v>335.15</v>
      </c>
      <c r="C17" s="20" t="s">
        <v>68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636</v>
      </c>
      <c r="P17" s="47">
        <f t="shared" si="2"/>
        <v>0.3202416918429003</v>
      </c>
      <c r="Q17" s="9"/>
    </row>
    <row r="18" spans="1:17">
      <c r="A18" s="12"/>
      <c r="B18" s="25">
        <v>335.18</v>
      </c>
      <c r="C18" s="20" t="s">
        <v>107</v>
      </c>
      <c r="D18" s="46">
        <v>138194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138194</v>
      </c>
      <c r="P18" s="47">
        <f t="shared" si="2"/>
        <v>69.584088620342399</v>
      </c>
      <c r="Q18" s="9"/>
    </row>
    <row r="19" spans="1:17">
      <c r="A19" s="12"/>
      <c r="B19" s="25">
        <v>337.4</v>
      </c>
      <c r="C19" s="20" t="s">
        <v>70</v>
      </c>
      <c r="D19" s="46">
        <v>71602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71602</v>
      </c>
      <c r="P19" s="47">
        <f t="shared" si="2"/>
        <v>36.053373615307152</v>
      </c>
      <c r="Q19" s="9"/>
    </row>
    <row r="20" spans="1:17">
      <c r="A20" s="12"/>
      <c r="B20" s="25">
        <v>337.9</v>
      </c>
      <c r="C20" s="20" t="s">
        <v>22</v>
      </c>
      <c r="D20" s="46">
        <v>112779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112779</v>
      </c>
      <c r="P20" s="47">
        <f t="shared" si="2"/>
        <v>56.78700906344411</v>
      </c>
      <c r="Q20" s="9"/>
    </row>
    <row r="21" spans="1:17">
      <c r="A21" s="12"/>
      <c r="B21" s="25">
        <v>338</v>
      </c>
      <c r="C21" s="20" t="s">
        <v>23</v>
      </c>
      <c r="D21" s="46">
        <v>74406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74406</v>
      </c>
      <c r="P21" s="47">
        <f t="shared" si="2"/>
        <v>37.465256797583081</v>
      </c>
      <c r="Q21" s="9"/>
    </row>
    <row r="22" spans="1:17" ht="15.75">
      <c r="A22" s="29" t="s">
        <v>28</v>
      </c>
      <c r="B22" s="30"/>
      <c r="C22" s="31"/>
      <c r="D22" s="32">
        <f t="shared" ref="D22:N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1672602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32">
        <f t="shared" si="1"/>
        <v>1672602</v>
      </c>
      <c r="P22" s="45">
        <f t="shared" si="2"/>
        <v>842.19637462235653</v>
      </c>
      <c r="Q22" s="10"/>
    </row>
    <row r="23" spans="1:17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1672602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1672602</v>
      </c>
      <c r="P23" s="47">
        <f t="shared" si="2"/>
        <v>842.19637462235653</v>
      </c>
      <c r="Q23" s="9"/>
    </row>
    <row r="24" spans="1:17" ht="15.75">
      <c r="A24" s="29" t="s">
        <v>29</v>
      </c>
      <c r="B24" s="30"/>
      <c r="C24" s="31"/>
      <c r="D24" s="32">
        <f t="shared" ref="D24:N24" si="6">SUM(D25:D26)</f>
        <v>3339</v>
      </c>
      <c r="E24" s="32">
        <f t="shared" si="6"/>
        <v>77517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si="1"/>
        <v>80856</v>
      </c>
      <c r="P24" s="45">
        <f t="shared" si="2"/>
        <v>40.71299093655589</v>
      </c>
      <c r="Q24" s="10"/>
    </row>
    <row r="25" spans="1:17">
      <c r="A25" s="13"/>
      <c r="B25" s="39">
        <v>351.5</v>
      </c>
      <c r="C25" s="21" t="s">
        <v>71</v>
      </c>
      <c r="D25" s="46">
        <v>3289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3289</v>
      </c>
      <c r="P25" s="47">
        <f t="shared" si="2"/>
        <v>1.6560926485397784</v>
      </c>
      <c r="Q25" s="9"/>
    </row>
    <row r="26" spans="1:17">
      <c r="A26" s="13"/>
      <c r="B26" s="39">
        <v>359</v>
      </c>
      <c r="C26" s="21" t="s">
        <v>52</v>
      </c>
      <c r="D26" s="46">
        <v>50</v>
      </c>
      <c r="E26" s="46">
        <v>77517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77567</v>
      </c>
      <c r="P26" s="47">
        <f t="shared" si="2"/>
        <v>39.056898288016114</v>
      </c>
      <c r="Q26" s="9"/>
    </row>
    <row r="27" spans="1:17" ht="15.75">
      <c r="A27" s="29" t="s">
        <v>3</v>
      </c>
      <c r="B27" s="30"/>
      <c r="C27" s="31"/>
      <c r="D27" s="32">
        <f t="shared" ref="D27:N27" si="7">SUM(D28:D31)</f>
        <v>128040</v>
      </c>
      <c r="E27" s="32">
        <f t="shared" si="7"/>
        <v>301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124467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1"/>
        <v>252808</v>
      </c>
      <c r="P27" s="45">
        <f t="shared" si="2"/>
        <v>127.29506545820745</v>
      </c>
      <c r="Q27" s="10"/>
    </row>
    <row r="28" spans="1:17">
      <c r="A28" s="12"/>
      <c r="B28" s="25">
        <v>361.1</v>
      </c>
      <c r="C28" s="20" t="s">
        <v>34</v>
      </c>
      <c r="D28" s="46">
        <v>31340</v>
      </c>
      <c r="E28" s="46">
        <v>301</v>
      </c>
      <c r="F28" s="46">
        <v>0</v>
      </c>
      <c r="G28" s="46">
        <v>0</v>
      </c>
      <c r="H28" s="46">
        <v>0</v>
      </c>
      <c r="I28" s="46">
        <v>11901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43542</v>
      </c>
      <c r="P28" s="47">
        <f t="shared" si="2"/>
        <v>21.924471299093657</v>
      </c>
      <c r="Q28" s="9"/>
    </row>
    <row r="29" spans="1:17">
      <c r="A29" s="12"/>
      <c r="B29" s="25">
        <v>362</v>
      </c>
      <c r="C29" s="20" t="s">
        <v>36</v>
      </c>
      <c r="D29" s="46">
        <v>1500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1500</v>
      </c>
      <c r="P29" s="47">
        <f t="shared" si="2"/>
        <v>0.75528700906344415</v>
      </c>
      <c r="Q29" s="9"/>
    </row>
    <row r="30" spans="1:17">
      <c r="A30" s="12"/>
      <c r="B30" s="25">
        <v>365</v>
      </c>
      <c r="C30" s="20" t="s">
        <v>72</v>
      </c>
      <c r="D30" s="46">
        <v>8400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8400</v>
      </c>
      <c r="P30" s="47">
        <f t="shared" si="2"/>
        <v>4.2296072507552873</v>
      </c>
      <c r="Q30" s="9"/>
    </row>
    <row r="31" spans="1:17">
      <c r="A31" s="12"/>
      <c r="B31" s="25">
        <v>369.9</v>
      </c>
      <c r="C31" s="20" t="s">
        <v>39</v>
      </c>
      <c r="D31" s="46">
        <v>86800</v>
      </c>
      <c r="E31" s="46">
        <v>0</v>
      </c>
      <c r="F31" s="46">
        <v>0</v>
      </c>
      <c r="G31" s="46">
        <v>0</v>
      </c>
      <c r="H31" s="46">
        <v>0</v>
      </c>
      <c r="I31" s="46">
        <v>112566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199366</v>
      </c>
      <c r="P31" s="47">
        <f t="shared" si="2"/>
        <v>100.38569989929506</v>
      </c>
      <c r="Q31" s="9"/>
    </row>
    <row r="32" spans="1:17" ht="15.75">
      <c r="A32" s="29" t="s">
        <v>54</v>
      </c>
      <c r="B32" s="30"/>
      <c r="C32" s="31"/>
      <c r="D32" s="32">
        <f t="shared" ref="D32:N32" si="8">SUM(D33:D33)</f>
        <v>304447</v>
      </c>
      <c r="E32" s="32">
        <f t="shared" si="8"/>
        <v>56431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1100434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1"/>
        <v>1461312</v>
      </c>
      <c r="P32" s="45">
        <f t="shared" si="2"/>
        <v>735.80664652567975</v>
      </c>
      <c r="Q32" s="9"/>
    </row>
    <row r="33" spans="1:120" ht="15.75" thickBot="1">
      <c r="A33" s="12"/>
      <c r="B33" s="25">
        <v>381</v>
      </c>
      <c r="C33" s="20" t="s">
        <v>62</v>
      </c>
      <c r="D33" s="46">
        <v>304447</v>
      </c>
      <c r="E33" s="46">
        <v>56431</v>
      </c>
      <c r="F33" s="46">
        <v>0</v>
      </c>
      <c r="G33" s="46">
        <v>0</v>
      </c>
      <c r="H33" s="46">
        <v>0</v>
      </c>
      <c r="I33" s="46">
        <v>1100434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1461312</v>
      </c>
      <c r="P33" s="47">
        <f t="shared" si="2"/>
        <v>735.80664652567975</v>
      </c>
      <c r="Q33" s="9"/>
    </row>
    <row r="34" spans="1:120" ht="16.5" thickBot="1">
      <c r="A34" s="14" t="s">
        <v>31</v>
      </c>
      <c r="B34" s="23"/>
      <c r="C34" s="22"/>
      <c r="D34" s="15">
        <f t="shared" ref="D34:N34" si="9">SUM(D5,D10,D13,D22,D24,D27,D32)</f>
        <v>6445533</v>
      </c>
      <c r="E34" s="15">
        <f t="shared" si="9"/>
        <v>674482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2897503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9"/>
        <v>0</v>
      </c>
      <c r="O34" s="15">
        <f t="shared" si="1"/>
        <v>10017518</v>
      </c>
      <c r="P34" s="38">
        <f t="shared" si="2"/>
        <v>5044.0674723061429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8" t="s">
        <v>108</v>
      </c>
      <c r="N36" s="118"/>
      <c r="O36" s="118"/>
      <c r="P36" s="43">
        <v>1986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50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4772700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4772700</v>
      </c>
      <c r="O5" s="33">
        <f t="shared" ref="O5:O36" si="2">(N5/O$38)</f>
        <v>2463.9648941662363</v>
      </c>
      <c r="P5" s="6"/>
    </row>
    <row r="6" spans="1:133">
      <c r="A6" s="12"/>
      <c r="B6" s="25">
        <v>311</v>
      </c>
      <c r="C6" s="20" t="s">
        <v>2</v>
      </c>
      <c r="D6" s="46">
        <v>4699652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4699652</v>
      </c>
      <c r="O6" s="47">
        <f t="shared" si="2"/>
        <v>2426.2529685080021</v>
      </c>
      <c r="P6" s="9"/>
    </row>
    <row r="7" spans="1:133">
      <c r="A7" s="12"/>
      <c r="B7" s="25">
        <v>312.41000000000003</v>
      </c>
      <c r="C7" s="20" t="s">
        <v>95</v>
      </c>
      <c r="D7" s="46">
        <v>30829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30829</v>
      </c>
      <c r="O7" s="47">
        <f t="shared" si="2"/>
        <v>15.915849251419722</v>
      </c>
      <c r="P7" s="9"/>
    </row>
    <row r="8" spans="1:133">
      <c r="A8" s="12"/>
      <c r="B8" s="25">
        <v>315</v>
      </c>
      <c r="C8" s="20" t="s">
        <v>65</v>
      </c>
      <c r="D8" s="46">
        <v>40148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40148</v>
      </c>
      <c r="O8" s="47">
        <f t="shared" si="2"/>
        <v>20.726897263810017</v>
      </c>
      <c r="P8" s="9"/>
    </row>
    <row r="9" spans="1:133">
      <c r="A9" s="12"/>
      <c r="B9" s="25">
        <v>316</v>
      </c>
      <c r="C9" s="20" t="s">
        <v>82</v>
      </c>
      <c r="D9" s="46">
        <v>2071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2071</v>
      </c>
      <c r="O9" s="47">
        <f t="shared" si="2"/>
        <v>1.0691791430046464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976566</v>
      </c>
      <c r="E10" s="32">
        <f t="shared" si="3"/>
        <v>339735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1316301</v>
      </c>
      <c r="O10" s="45">
        <f t="shared" si="2"/>
        <v>679.55653071760457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339735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339735</v>
      </c>
      <c r="O11" s="47">
        <f t="shared" si="2"/>
        <v>175.39235931853381</v>
      </c>
      <c r="P11" s="9"/>
    </row>
    <row r="12" spans="1:133">
      <c r="A12" s="12"/>
      <c r="B12" s="25">
        <v>323.10000000000002</v>
      </c>
      <c r="C12" s="20" t="s">
        <v>13</v>
      </c>
      <c r="D12" s="46">
        <v>223730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223730</v>
      </c>
      <c r="O12" s="47">
        <f t="shared" si="2"/>
        <v>115.50335570469798</v>
      </c>
      <c r="P12" s="9"/>
    </row>
    <row r="13" spans="1:133">
      <c r="A13" s="12"/>
      <c r="B13" s="25">
        <v>325.10000000000002</v>
      </c>
      <c r="C13" s="20" t="s">
        <v>58</v>
      </c>
      <c r="D13" s="46">
        <v>752836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752836</v>
      </c>
      <c r="O13" s="47">
        <f t="shared" si="2"/>
        <v>388.66081569437273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SUM(D15:D22)</f>
        <v>3522854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3522854</v>
      </c>
      <c r="O14" s="45">
        <f t="shared" si="2"/>
        <v>1818.7165720185853</v>
      </c>
      <c r="P14" s="10"/>
    </row>
    <row r="15" spans="1:133">
      <c r="A15" s="12"/>
      <c r="B15" s="25">
        <v>331.9</v>
      </c>
      <c r="C15" s="20" t="s">
        <v>66</v>
      </c>
      <c r="D15" s="46">
        <v>3252631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3252631</v>
      </c>
      <c r="O15" s="47">
        <f t="shared" si="2"/>
        <v>1679.2106350025813</v>
      </c>
      <c r="P15" s="9"/>
    </row>
    <row r="16" spans="1:133">
      <c r="A16" s="12"/>
      <c r="B16" s="25">
        <v>334.1</v>
      </c>
      <c r="C16" s="20" t="s">
        <v>60</v>
      </c>
      <c r="D16" s="46">
        <v>2613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2613</v>
      </c>
      <c r="O16" s="47">
        <f t="shared" si="2"/>
        <v>1.348993288590604</v>
      </c>
      <c r="P16" s="9"/>
    </row>
    <row r="17" spans="1:16">
      <c r="A17" s="12"/>
      <c r="B17" s="25">
        <v>335.12</v>
      </c>
      <c r="C17" s="20" t="s">
        <v>67</v>
      </c>
      <c r="D17" s="46">
        <v>43876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43876</v>
      </c>
      <c r="O17" s="47">
        <f t="shared" si="2"/>
        <v>22.651522973670623</v>
      </c>
      <c r="P17" s="9"/>
    </row>
    <row r="18" spans="1:16">
      <c r="A18" s="12"/>
      <c r="B18" s="25">
        <v>335.15</v>
      </c>
      <c r="C18" s="20" t="s">
        <v>68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0.32834279814145584</v>
      </c>
      <c r="P18" s="9"/>
    </row>
    <row r="19" spans="1:16">
      <c r="A19" s="12"/>
      <c r="B19" s="25">
        <v>335.18</v>
      </c>
      <c r="C19" s="20" t="s">
        <v>69</v>
      </c>
      <c r="D19" s="46">
        <v>117240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117240</v>
      </c>
      <c r="O19" s="47">
        <f t="shared" si="2"/>
        <v>60.526587506453275</v>
      </c>
      <c r="P19" s="9"/>
    </row>
    <row r="20" spans="1:16">
      <c r="A20" s="12"/>
      <c r="B20" s="25">
        <v>337.4</v>
      </c>
      <c r="C20" s="20" t="s">
        <v>70</v>
      </c>
      <c r="D20" s="46">
        <v>72874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72874</v>
      </c>
      <c r="O20" s="47">
        <f t="shared" si="2"/>
        <v>37.622096024780589</v>
      </c>
      <c r="P20" s="9"/>
    </row>
    <row r="21" spans="1:16">
      <c r="A21" s="12"/>
      <c r="B21" s="25">
        <v>337.9</v>
      </c>
      <c r="C21" s="20" t="s">
        <v>22</v>
      </c>
      <c r="D21" s="46">
        <v>30184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30184</v>
      </c>
      <c r="O21" s="47">
        <f t="shared" si="2"/>
        <v>15.582860092927207</v>
      </c>
      <c r="P21" s="9"/>
    </row>
    <row r="22" spans="1:16">
      <c r="A22" s="12"/>
      <c r="B22" s="25">
        <v>338</v>
      </c>
      <c r="C22" s="20" t="s">
        <v>23</v>
      </c>
      <c r="D22" s="46">
        <v>2800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2800</v>
      </c>
      <c r="O22" s="47">
        <f t="shared" si="2"/>
        <v>1.4455343314403717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1717657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1717657</v>
      </c>
      <c r="O23" s="45">
        <f t="shared" si="2"/>
        <v>886.76148683531233</v>
      </c>
      <c r="P23" s="10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1717657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1717657</v>
      </c>
      <c r="O24" s="47">
        <f t="shared" si="2"/>
        <v>886.76148683531233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SUM(D26:D27)</f>
        <v>2712</v>
      </c>
      <c r="E25" s="32">
        <f t="shared" si="6"/>
        <v>117170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119882</v>
      </c>
      <c r="O25" s="45">
        <f t="shared" si="2"/>
        <v>61.890552400619512</v>
      </c>
      <c r="P25" s="10"/>
    </row>
    <row r="26" spans="1:16">
      <c r="A26" s="13"/>
      <c r="B26" s="39">
        <v>351.5</v>
      </c>
      <c r="C26" s="21" t="s">
        <v>71</v>
      </c>
      <c r="D26" s="46">
        <v>2712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2712</v>
      </c>
      <c r="O26" s="47">
        <f t="shared" si="2"/>
        <v>1.4001032524522457</v>
      </c>
      <c r="P26" s="9"/>
    </row>
    <row r="27" spans="1:16">
      <c r="A27" s="13"/>
      <c r="B27" s="39">
        <v>359</v>
      </c>
      <c r="C27" s="21" t="s">
        <v>52</v>
      </c>
      <c r="D27" s="46">
        <v>0</v>
      </c>
      <c r="E27" s="46">
        <v>117170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117170</v>
      </c>
      <c r="O27" s="47">
        <f t="shared" si="2"/>
        <v>60.490449148167272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SUM(D29:D31)</f>
        <v>172818</v>
      </c>
      <c r="E28" s="32">
        <f t="shared" si="7"/>
        <v>2334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136759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311911</v>
      </c>
      <c r="O28" s="45">
        <f t="shared" si="2"/>
        <v>161.02787816210636</v>
      </c>
      <c r="P28" s="10"/>
    </row>
    <row r="29" spans="1:16">
      <c r="A29" s="12"/>
      <c r="B29" s="25">
        <v>361.1</v>
      </c>
      <c r="C29" s="20" t="s">
        <v>34</v>
      </c>
      <c r="D29" s="46">
        <v>101488</v>
      </c>
      <c r="E29" s="46">
        <v>2334</v>
      </c>
      <c r="F29" s="46">
        <v>0</v>
      </c>
      <c r="G29" s="46">
        <v>0</v>
      </c>
      <c r="H29" s="46">
        <v>0</v>
      </c>
      <c r="I29" s="46">
        <v>31809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135631</v>
      </c>
      <c r="O29" s="47">
        <f t="shared" si="2"/>
        <v>70.021166752710371</v>
      </c>
      <c r="P29" s="9"/>
    </row>
    <row r="30" spans="1:16">
      <c r="A30" s="12"/>
      <c r="B30" s="25">
        <v>365</v>
      </c>
      <c r="C30" s="20" t="s">
        <v>72</v>
      </c>
      <c r="D30" s="46">
        <v>6591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6591</v>
      </c>
      <c r="O30" s="47">
        <f t="shared" si="2"/>
        <v>3.4026845637583891</v>
      </c>
      <c r="P30" s="9"/>
    </row>
    <row r="31" spans="1:16">
      <c r="A31" s="12"/>
      <c r="B31" s="25">
        <v>369.9</v>
      </c>
      <c r="C31" s="20" t="s">
        <v>39</v>
      </c>
      <c r="D31" s="46">
        <v>64739</v>
      </c>
      <c r="E31" s="46">
        <v>0</v>
      </c>
      <c r="F31" s="46">
        <v>0</v>
      </c>
      <c r="G31" s="46">
        <v>0</v>
      </c>
      <c r="H31" s="46">
        <v>0</v>
      </c>
      <c r="I31" s="46">
        <v>104950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169689</v>
      </c>
      <c r="O31" s="47">
        <f t="shared" si="2"/>
        <v>87.604026845637577</v>
      </c>
      <c r="P31" s="9"/>
    </row>
    <row r="32" spans="1:16" ht="15.75">
      <c r="A32" s="29" t="s">
        <v>54</v>
      </c>
      <c r="B32" s="30"/>
      <c r="C32" s="31"/>
      <c r="D32" s="32">
        <f t="shared" ref="D32:M32" si="8">SUM(D33:D35)</f>
        <v>3656672</v>
      </c>
      <c r="E32" s="32">
        <f t="shared" si="8"/>
        <v>22507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3679179</v>
      </c>
      <c r="O32" s="45">
        <f t="shared" si="2"/>
        <v>1899.4212700051626</v>
      </c>
      <c r="P32" s="9"/>
    </row>
    <row r="33" spans="1:119">
      <c r="A33" s="12"/>
      <c r="B33" s="25">
        <v>381</v>
      </c>
      <c r="C33" s="20" t="s">
        <v>62</v>
      </c>
      <c r="D33" s="46">
        <v>27493</v>
      </c>
      <c r="E33" s="46">
        <v>22507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50000</v>
      </c>
      <c r="O33" s="47">
        <f t="shared" si="2"/>
        <v>25.81311306143521</v>
      </c>
      <c r="P33" s="9"/>
    </row>
    <row r="34" spans="1:119">
      <c r="A34" s="12"/>
      <c r="B34" s="25">
        <v>384</v>
      </c>
      <c r="C34" s="20" t="s">
        <v>55</v>
      </c>
      <c r="D34" s="46">
        <v>3621979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3621979</v>
      </c>
      <c r="O34" s="47">
        <f t="shared" si="2"/>
        <v>1869.8910686628808</v>
      </c>
      <c r="P34" s="9"/>
    </row>
    <row r="35" spans="1:119" ht="15.75" thickBot="1">
      <c r="A35" s="12"/>
      <c r="B35" s="25">
        <v>388.1</v>
      </c>
      <c r="C35" s="20" t="s">
        <v>92</v>
      </c>
      <c r="D35" s="46">
        <v>7200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7200</v>
      </c>
      <c r="O35" s="47">
        <f t="shared" si="2"/>
        <v>3.7170882808466703</v>
      </c>
      <c r="P35" s="9"/>
    </row>
    <row r="36" spans="1:119" ht="16.5" thickBot="1">
      <c r="A36" s="14" t="s">
        <v>31</v>
      </c>
      <c r="B36" s="23"/>
      <c r="C36" s="22"/>
      <c r="D36" s="15">
        <f t="shared" ref="D36:M36" si="9">SUM(D5,D10,D14,D23,D25,D28,D32)</f>
        <v>13104322</v>
      </c>
      <c r="E36" s="15">
        <f t="shared" si="9"/>
        <v>481746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1854416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15440484</v>
      </c>
      <c r="O36" s="38">
        <f t="shared" si="2"/>
        <v>7971.339184305627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96</v>
      </c>
      <c r="M38" s="118"/>
      <c r="N38" s="118"/>
      <c r="O38" s="43">
        <v>1937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4694659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4694659</v>
      </c>
      <c r="O5" s="33">
        <f t="shared" ref="O5:O33" si="2">(N5/O$35)</f>
        <v>2421.1753481175865</v>
      </c>
      <c r="P5" s="6"/>
    </row>
    <row r="6" spans="1:133">
      <c r="A6" s="12"/>
      <c r="B6" s="25">
        <v>311</v>
      </c>
      <c r="C6" s="20" t="s">
        <v>2</v>
      </c>
      <c r="D6" s="46">
        <v>4617684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4617684</v>
      </c>
      <c r="O6" s="47">
        <f t="shared" si="2"/>
        <v>2381.4770500257864</v>
      </c>
      <c r="P6" s="9"/>
    </row>
    <row r="7" spans="1:133">
      <c r="A7" s="12"/>
      <c r="B7" s="25">
        <v>312.10000000000002</v>
      </c>
      <c r="C7" s="20" t="s">
        <v>10</v>
      </c>
      <c r="D7" s="46">
        <v>35014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35014</v>
      </c>
      <c r="O7" s="47">
        <f t="shared" si="2"/>
        <v>18.057761732851986</v>
      </c>
      <c r="P7" s="9"/>
    </row>
    <row r="8" spans="1:133">
      <c r="A8" s="12"/>
      <c r="B8" s="25">
        <v>315</v>
      </c>
      <c r="C8" s="20" t="s">
        <v>65</v>
      </c>
      <c r="D8" s="46">
        <v>39967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39967</v>
      </c>
      <c r="O8" s="47">
        <f t="shared" si="2"/>
        <v>20.612171222279525</v>
      </c>
      <c r="P8" s="9"/>
    </row>
    <row r="9" spans="1:133">
      <c r="A9" s="12"/>
      <c r="B9" s="25">
        <v>316</v>
      </c>
      <c r="C9" s="20" t="s">
        <v>82</v>
      </c>
      <c r="D9" s="46">
        <v>1994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1994</v>
      </c>
      <c r="O9" s="47">
        <f t="shared" si="2"/>
        <v>1.0283651366683857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979916</v>
      </c>
      <c r="E10" s="32">
        <f t="shared" si="3"/>
        <v>309442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1289358</v>
      </c>
      <c r="O10" s="45">
        <f t="shared" si="2"/>
        <v>664.96028880866425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309442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309442</v>
      </c>
      <c r="O11" s="47">
        <f t="shared" si="2"/>
        <v>159.5884476534296</v>
      </c>
      <c r="P11" s="9"/>
    </row>
    <row r="12" spans="1:133">
      <c r="A12" s="12"/>
      <c r="B12" s="25">
        <v>323.10000000000002</v>
      </c>
      <c r="C12" s="20" t="s">
        <v>13</v>
      </c>
      <c r="D12" s="46">
        <v>226894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226894</v>
      </c>
      <c r="O12" s="47">
        <f t="shared" si="2"/>
        <v>117.01598762248582</v>
      </c>
      <c r="P12" s="9"/>
    </row>
    <row r="13" spans="1:133">
      <c r="A13" s="12"/>
      <c r="B13" s="25">
        <v>325.10000000000002</v>
      </c>
      <c r="C13" s="20" t="s">
        <v>58</v>
      </c>
      <c r="D13" s="46">
        <v>753022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753022</v>
      </c>
      <c r="O13" s="47">
        <f t="shared" si="2"/>
        <v>388.35585353274882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SUM(D15:D21)</f>
        <v>2197162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2197162</v>
      </c>
      <c r="O14" s="45">
        <f t="shared" si="2"/>
        <v>1133.1418256833419</v>
      </c>
      <c r="P14" s="10"/>
    </row>
    <row r="15" spans="1:133">
      <c r="A15" s="12"/>
      <c r="B15" s="25">
        <v>331.9</v>
      </c>
      <c r="C15" s="20" t="s">
        <v>66</v>
      </c>
      <c r="D15" s="46">
        <v>1971445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1971445</v>
      </c>
      <c r="O15" s="47">
        <f t="shared" si="2"/>
        <v>1016.7328519855596</v>
      </c>
      <c r="P15" s="9"/>
    </row>
    <row r="16" spans="1:133">
      <c r="A16" s="12"/>
      <c r="B16" s="25">
        <v>334.1</v>
      </c>
      <c r="C16" s="20" t="s">
        <v>60</v>
      </c>
      <c r="D16" s="46">
        <v>1011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1011</v>
      </c>
      <c r="O16" s="47">
        <f t="shared" si="2"/>
        <v>0.52140278494069103</v>
      </c>
      <c r="P16" s="9"/>
    </row>
    <row r="17" spans="1:16">
      <c r="A17" s="12"/>
      <c r="B17" s="25">
        <v>335.12</v>
      </c>
      <c r="C17" s="20" t="s">
        <v>67</v>
      </c>
      <c r="D17" s="46">
        <v>47669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47669</v>
      </c>
      <c r="O17" s="47">
        <f t="shared" si="2"/>
        <v>24.584321815368746</v>
      </c>
      <c r="P17" s="9"/>
    </row>
    <row r="18" spans="1:16">
      <c r="A18" s="12"/>
      <c r="B18" s="25">
        <v>335.15</v>
      </c>
      <c r="C18" s="20" t="s">
        <v>68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0.32800412583806088</v>
      </c>
      <c r="P18" s="9"/>
    </row>
    <row r="19" spans="1:16">
      <c r="A19" s="12"/>
      <c r="B19" s="25">
        <v>335.18</v>
      </c>
      <c r="C19" s="20" t="s">
        <v>69</v>
      </c>
      <c r="D19" s="46">
        <v>130833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130833</v>
      </c>
      <c r="O19" s="47">
        <f t="shared" si="2"/>
        <v>67.474471376998451</v>
      </c>
      <c r="P19" s="9"/>
    </row>
    <row r="20" spans="1:16">
      <c r="A20" s="12"/>
      <c r="B20" s="25">
        <v>337.4</v>
      </c>
      <c r="C20" s="20" t="s">
        <v>70</v>
      </c>
      <c r="D20" s="46">
        <v>20662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20662</v>
      </c>
      <c r="O20" s="47">
        <f t="shared" si="2"/>
        <v>10.656008251676122</v>
      </c>
      <c r="P20" s="9"/>
    </row>
    <row r="21" spans="1:16">
      <c r="A21" s="12"/>
      <c r="B21" s="25">
        <v>337.9</v>
      </c>
      <c r="C21" s="20" t="s">
        <v>22</v>
      </c>
      <c r="D21" s="46">
        <v>24906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24906</v>
      </c>
      <c r="O21" s="47">
        <f t="shared" si="2"/>
        <v>12.844765342960288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SUM(D23:D23)</f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1659191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1659191</v>
      </c>
      <c r="O22" s="45">
        <f t="shared" si="2"/>
        <v>855.694172253739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1659191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1659191</v>
      </c>
      <c r="O23" s="47">
        <f t="shared" si="2"/>
        <v>855.694172253739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SUM(D25:D26)</f>
        <v>16642</v>
      </c>
      <c r="E24" s="32">
        <f t="shared" si="6"/>
        <v>285849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302491</v>
      </c>
      <c r="O24" s="45">
        <f t="shared" si="2"/>
        <v>156.00361010830323</v>
      </c>
      <c r="P24" s="10"/>
    </row>
    <row r="25" spans="1:16">
      <c r="A25" s="13"/>
      <c r="B25" s="39">
        <v>351.5</v>
      </c>
      <c r="C25" s="21" t="s">
        <v>71</v>
      </c>
      <c r="D25" s="46">
        <v>3395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3395</v>
      </c>
      <c r="O25" s="47">
        <f t="shared" si="2"/>
        <v>1.7509025270758123</v>
      </c>
      <c r="P25" s="9"/>
    </row>
    <row r="26" spans="1:16">
      <c r="A26" s="13"/>
      <c r="B26" s="39">
        <v>359</v>
      </c>
      <c r="C26" s="21" t="s">
        <v>52</v>
      </c>
      <c r="D26" s="46">
        <v>13247</v>
      </c>
      <c r="E26" s="46">
        <v>285849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299096</v>
      </c>
      <c r="O26" s="47">
        <f t="shared" si="2"/>
        <v>154.25270758122744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SUM(D28:D29)</f>
        <v>150701</v>
      </c>
      <c r="E27" s="32">
        <f t="shared" si="7"/>
        <v>1444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130735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282880</v>
      </c>
      <c r="O27" s="45">
        <f t="shared" si="2"/>
        <v>145.88963383187209</v>
      </c>
      <c r="P27" s="10"/>
    </row>
    <row r="28" spans="1:16">
      <c r="A28" s="12"/>
      <c r="B28" s="25">
        <v>361.1</v>
      </c>
      <c r="C28" s="20" t="s">
        <v>34</v>
      </c>
      <c r="D28" s="46">
        <v>126278</v>
      </c>
      <c r="E28" s="46">
        <v>1444</v>
      </c>
      <c r="F28" s="46">
        <v>0</v>
      </c>
      <c r="G28" s="46">
        <v>0</v>
      </c>
      <c r="H28" s="46">
        <v>0</v>
      </c>
      <c r="I28" s="46">
        <v>38880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166602</v>
      </c>
      <c r="O28" s="47">
        <f t="shared" si="2"/>
        <v>85.921609076843737</v>
      </c>
      <c r="P28" s="9"/>
    </row>
    <row r="29" spans="1:16">
      <c r="A29" s="12"/>
      <c r="B29" s="25">
        <v>369.9</v>
      </c>
      <c r="C29" s="20" t="s">
        <v>39</v>
      </c>
      <c r="D29" s="46">
        <v>24423</v>
      </c>
      <c r="E29" s="46">
        <v>0</v>
      </c>
      <c r="F29" s="46">
        <v>0</v>
      </c>
      <c r="G29" s="46">
        <v>0</v>
      </c>
      <c r="H29" s="46">
        <v>0</v>
      </c>
      <c r="I29" s="46">
        <v>91855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116278</v>
      </c>
      <c r="O29" s="47">
        <f t="shared" si="2"/>
        <v>59.968024755028367</v>
      </c>
      <c r="P29" s="9"/>
    </row>
    <row r="30" spans="1:16" ht="15.75">
      <c r="A30" s="29" t="s">
        <v>54</v>
      </c>
      <c r="B30" s="30"/>
      <c r="C30" s="31"/>
      <c r="D30" s="32">
        <f t="shared" ref="D30:M30" si="8">SUM(D31:D32)</f>
        <v>84744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84744</v>
      </c>
      <c r="O30" s="45">
        <f t="shared" si="2"/>
        <v>43.705002578648788</v>
      </c>
      <c r="P30" s="9"/>
    </row>
    <row r="31" spans="1:16">
      <c r="A31" s="12"/>
      <c r="B31" s="25">
        <v>381</v>
      </c>
      <c r="C31" s="20" t="s">
        <v>62</v>
      </c>
      <c r="D31" s="46">
        <v>79244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79244</v>
      </c>
      <c r="O31" s="47">
        <f t="shared" si="2"/>
        <v>40.868488911810211</v>
      </c>
      <c r="P31" s="9"/>
    </row>
    <row r="32" spans="1:16" ht="15.75" thickBot="1">
      <c r="A32" s="12"/>
      <c r="B32" s="25">
        <v>388.1</v>
      </c>
      <c r="C32" s="20" t="s">
        <v>92</v>
      </c>
      <c r="D32" s="46">
        <v>5500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5500</v>
      </c>
      <c r="O32" s="47">
        <f t="shared" si="2"/>
        <v>2.8365136668385764</v>
      </c>
      <c r="P32" s="9"/>
    </row>
    <row r="33" spans="1:119" ht="16.5" thickBot="1">
      <c r="A33" s="14" t="s">
        <v>31</v>
      </c>
      <c r="B33" s="23"/>
      <c r="C33" s="22"/>
      <c r="D33" s="15">
        <f t="shared" ref="D33:M33" si="9">SUM(D5,D10,D14,D22,D24,D27,D30)</f>
        <v>8123824</v>
      </c>
      <c r="E33" s="15">
        <f t="shared" si="9"/>
        <v>596735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1789926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10510485</v>
      </c>
      <c r="O33" s="38">
        <f t="shared" si="2"/>
        <v>5420.5698813821555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93</v>
      </c>
      <c r="M35" s="118"/>
      <c r="N35" s="118"/>
      <c r="O35" s="43">
        <v>1939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4311930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4311930</v>
      </c>
      <c r="O5" s="33">
        <f t="shared" ref="O5:O33" si="2">(N5/O$35)</f>
        <v>2248.1386861313867</v>
      </c>
      <c r="P5" s="6"/>
    </row>
    <row r="6" spans="1:133">
      <c r="A6" s="12"/>
      <c r="B6" s="25">
        <v>311</v>
      </c>
      <c r="C6" s="20" t="s">
        <v>2</v>
      </c>
      <c r="D6" s="46">
        <v>4234590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4234590</v>
      </c>
      <c r="O6" s="47">
        <f t="shared" si="2"/>
        <v>2207.81543274244</v>
      </c>
      <c r="P6" s="9"/>
    </row>
    <row r="7" spans="1:133">
      <c r="A7" s="12"/>
      <c r="B7" s="25">
        <v>312.10000000000002</v>
      </c>
      <c r="C7" s="20" t="s">
        <v>10</v>
      </c>
      <c r="D7" s="46">
        <v>34979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34979</v>
      </c>
      <c r="O7" s="47">
        <f t="shared" si="2"/>
        <v>18.237226277372262</v>
      </c>
      <c r="P7" s="9"/>
    </row>
    <row r="8" spans="1:133">
      <c r="A8" s="12"/>
      <c r="B8" s="25">
        <v>315</v>
      </c>
      <c r="C8" s="20" t="s">
        <v>65</v>
      </c>
      <c r="D8" s="46">
        <v>40322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40322</v>
      </c>
      <c r="O8" s="47">
        <f t="shared" si="2"/>
        <v>21.02294056308655</v>
      </c>
      <c r="P8" s="9"/>
    </row>
    <row r="9" spans="1:133">
      <c r="A9" s="12"/>
      <c r="B9" s="25">
        <v>316</v>
      </c>
      <c r="C9" s="20" t="s">
        <v>82</v>
      </c>
      <c r="D9" s="46">
        <v>2039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2039</v>
      </c>
      <c r="O9" s="47">
        <f t="shared" si="2"/>
        <v>1.0630865484880083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1483136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1483136</v>
      </c>
      <c r="O10" s="45">
        <f t="shared" si="2"/>
        <v>773.27215849843583</v>
      </c>
      <c r="P10" s="10"/>
    </row>
    <row r="11" spans="1:133">
      <c r="A11" s="12"/>
      <c r="B11" s="25">
        <v>322</v>
      </c>
      <c r="C11" s="20" t="s">
        <v>0</v>
      </c>
      <c r="D11" s="46">
        <v>508648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508648</v>
      </c>
      <c r="O11" s="47">
        <f t="shared" si="2"/>
        <v>265.19708029197079</v>
      </c>
      <c r="P11" s="9"/>
    </row>
    <row r="12" spans="1:133">
      <c r="A12" s="12"/>
      <c r="B12" s="25">
        <v>323.10000000000002</v>
      </c>
      <c r="C12" s="20" t="s">
        <v>13</v>
      </c>
      <c r="D12" s="46">
        <v>224311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224311</v>
      </c>
      <c r="O12" s="47">
        <f t="shared" si="2"/>
        <v>116.9504692387904</v>
      </c>
      <c r="P12" s="9"/>
    </row>
    <row r="13" spans="1:133">
      <c r="A13" s="12"/>
      <c r="B13" s="25">
        <v>325.10000000000002</v>
      </c>
      <c r="C13" s="20" t="s">
        <v>58</v>
      </c>
      <c r="D13" s="46">
        <v>750177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750177</v>
      </c>
      <c r="O13" s="47">
        <f t="shared" si="2"/>
        <v>391.12460896767465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SUM(D15:D22)</f>
        <v>253282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253282</v>
      </c>
      <c r="O14" s="45">
        <f t="shared" si="2"/>
        <v>132.05526590198124</v>
      </c>
      <c r="P14" s="10"/>
    </row>
    <row r="15" spans="1:133">
      <c r="A15" s="12"/>
      <c r="B15" s="25">
        <v>331.9</v>
      </c>
      <c r="C15" s="20" t="s">
        <v>66</v>
      </c>
      <c r="D15" s="46">
        <v>19450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19450</v>
      </c>
      <c r="O15" s="47">
        <f t="shared" si="2"/>
        <v>10.140771637122002</v>
      </c>
      <c r="P15" s="9"/>
    </row>
    <row r="16" spans="1:133">
      <c r="A16" s="12"/>
      <c r="B16" s="25">
        <v>334.1</v>
      </c>
      <c r="C16" s="20" t="s">
        <v>60</v>
      </c>
      <c r="D16" s="46">
        <v>3202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3202</v>
      </c>
      <c r="O16" s="47">
        <f t="shared" si="2"/>
        <v>1.6694473409801878</v>
      </c>
      <c r="P16" s="9"/>
    </row>
    <row r="17" spans="1:16">
      <c r="A17" s="12"/>
      <c r="B17" s="25">
        <v>335.12</v>
      </c>
      <c r="C17" s="20" t="s">
        <v>67</v>
      </c>
      <c r="D17" s="46">
        <v>46188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46188</v>
      </c>
      <c r="O17" s="47">
        <f t="shared" si="2"/>
        <v>24.081334723670491</v>
      </c>
      <c r="P17" s="9"/>
    </row>
    <row r="18" spans="1:16">
      <c r="A18" s="12"/>
      <c r="B18" s="25">
        <v>335.15</v>
      </c>
      <c r="C18" s="20" t="s">
        <v>68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0.33159541188738267</v>
      </c>
      <c r="P18" s="9"/>
    </row>
    <row r="19" spans="1:16">
      <c r="A19" s="12"/>
      <c r="B19" s="25">
        <v>335.18</v>
      </c>
      <c r="C19" s="20" t="s">
        <v>69</v>
      </c>
      <c r="D19" s="46">
        <v>131109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131109</v>
      </c>
      <c r="O19" s="47">
        <f t="shared" si="2"/>
        <v>68.357142857142861</v>
      </c>
      <c r="P19" s="9"/>
    </row>
    <row r="20" spans="1:16">
      <c r="A20" s="12"/>
      <c r="B20" s="25">
        <v>337.1</v>
      </c>
      <c r="C20" s="20" t="s">
        <v>61</v>
      </c>
      <c r="D20" s="46">
        <v>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645</v>
      </c>
      <c r="O20" s="47">
        <f t="shared" si="2"/>
        <v>0.3362877997914494</v>
      </c>
      <c r="P20" s="9"/>
    </row>
    <row r="21" spans="1:16">
      <c r="A21" s="12"/>
      <c r="B21" s="25">
        <v>337.4</v>
      </c>
      <c r="C21" s="20" t="s">
        <v>70</v>
      </c>
      <c r="D21" s="46">
        <v>23247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23247</v>
      </c>
      <c r="O21" s="47">
        <f t="shared" si="2"/>
        <v>12.120437956204379</v>
      </c>
      <c r="P21" s="9"/>
    </row>
    <row r="22" spans="1:16">
      <c r="A22" s="12"/>
      <c r="B22" s="25">
        <v>337.9</v>
      </c>
      <c r="C22" s="20" t="s">
        <v>22</v>
      </c>
      <c r="D22" s="46">
        <v>28805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28805</v>
      </c>
      <c r="O22" s="47">
        <f t="shared" si="2"/>
        <v>15.018248175182482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1658238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1658238</v>
      </c>
      <c r="O23" s="45">
        <f t="shared" si="2"/>
        <v>864.56621480709077</v>
      </c>
      <c r="P23" s="10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1658238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1658238</v>
      </c>
      <c r="O24" s="47">
        <f t="shared" si="2"/>
        <v>864.56621480709077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SUM(D26:D27)</f>
        <v>7258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7258</v>
      </c>
      <c r="O25" s="45">
        <f t="shared" si="2"/>
        <v>3.7841501564129301</v>
      </c>
      <c r="P25" s="10"/>
    </row>
    <row r="26" spans="1:16">
      <c r="A26" s="13"/>
      <c r="B26" s="39">
        <v>351.5</v>
      </c>
      <c r="C26" s="21" t="s">
        <v>71</v>
      </c>
      <c r="D26" s="46">
        <v>7108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7108</v>
      </c>
      <c r="O26" s="47">
        <f t="shared" si="2"/>
        <v>3.7059436913451513</v>
      </c>
      <c r="P26" s="9"/>
    </row>
    <row r="27" spans="1:16">
      <c r="A27" s="13"/>
      <c r="B27" s="39">
        <v>359</v>
      </c>
      <c r="C27" s="21" t="s">
        <v>52</v>
      </c>
      <c r="D27" s="46">
        <v>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150</v>
      </c>
      <c r="O27" s="47">
        <f t="shared" si="2"/>
        <v>7.8206465067778938E-2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SUM(D29:D30)</f>
        <v>84002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83481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167483</v>
      </c>
      <c r="O28" s="45">
        <f t="shared" si="2"/>
        <v>87.321689259645467</v>
      </c>
      <c r="P28" s="10"/>
    </row>
    <row r="29" spans="1:16">
      <c r="A29" s="12"/>
      <c r="B29" s="25">
        <v>361.1</v>
      </c>
      <c r="C29" s="20" t="s">
        <v>34</v>
      </c>
      <c r="D29" s="46">
        <v>43036</v>
      </c>
      <c r="E29" s="46">
        <v>0</v>
      </c>
      <c r="F29" s="46">
        <v>0</v>
      </c>
      <c r="G29" s="46">
        <v>0</v>
      </c>
      <c r="H29" s="46">
        <v>0</v>
      </c>
      <c r="I29" s="46">
        <v>13313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56349</v>
      </c>
      <c r="O29" s="47">
        <f t="shared" si="2"/>
        <v>29.379040667361835</v>
      </c>
      <c r="P29" s="9"/>
    </row>
    <row r="30" spans="1:16">
      <c r="A30" s="12"/>
      <c r="B30" s="25">
        <v>369.9</v>
      </c>
      <c r="C30" s="20" t="s">
        <v>39</v>
      </c>
      <c r="D30" s="46">
        <v>40966</v>
      </c>
      <c r="E30" s="46">
        <v>0</v>
      </c>
      <c r="F30" s="46">
        <v>0</v>
      </c>
      <c r="G30" s="46">
        <v>0</v>
      </c>
      <c r="H30" s="46">
        <v>0</v>
      </c>
      <c r="I30" s="46">
        <v>70168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111134</v>
      </c>
      <c r="O30" s="47">
        <f t="shared" si="2"/>
        <v>57.942648592283632</v>
      </c>
      <c r="P30" s="9"/>
    </row>
    <row r="31" spans="1:16" ht="15.75">
      <c r="A31" s="29" t="s">
        <v>54</v>
      </c>
      <c r="B31" s="30"/>
      <c r="C31" s="31"/>
      <c r="D31" s="32">
        <f t="shared" ref="D31:M31" si="8">SUM(D32:D32)</f>
        <v>50000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50000</v>
      </c>
      <c r="O31" s="45">
        <f t="shared" si="2"/>
        <v>26.068821689259646</v>
      </c>
      <c r="P31" s="9"/>
    </row>
    <row r="32" spans="1:16" ht="15.75" thickBot="1">
      <c r="A32" s="12"/>
      <c r="B32" s="25">
        <v>381</v>
      </c>
      <c r="C32" s="20" t="s">
        <v>62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50000</v>
      </c>
      <c r="O32" s="47">
        <f t="shared" si="2"/>
        <v>26.068821689259646</v>
      </c>
      <c r="P32" s="9"/>
    </row>
    <row r="33" spans="1:119" ht="16.5" thickBot="1">
      <c r="A33" s="14" t="s">
        <v>31</v>
      </c>
      <c r="B33" s="23"/>
      <c r="C33" s="22"/>
      <c r="D33" s="15">
        <f t="shared" ref="D33:M33" si="9">SUM(D5,D10,D14,D23,D25,D28,D31)</f>
        <v>6189608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1741719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7931327</v>
      </c>
      <c r="O33" s="38">
        <f t="shared" si="2"/>
        <v>4135.2069864442128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90</v>
      </c>
      <c r="M35" s="118"/>
      <c r="N35" s="118"/>
      <c r="O35" s="43">
        <v>1918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4279470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4279470</v>
      </c>
      <c r="O5" s="33">
        <f t="shared" ref="O5:O31" si="2">(N5/O$33)</f>
        <v>2239.387755102041</v>
      </c>
      <c r="P5" s="6"/>
    </row>
    <row r="6" spans="1:133">
      <c r="A6" s="12"/>
      <c r="B6" s="25">
        <v>311</v>
      </c>
      <c r="C6" s="20" t="s">
        <v>2</v>
      </c>
      <c r="D6" s="46">
        <v>4202257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4202257</v>
      </c>
      <c r="O6" s="47">
        <f t="shared" si="2"/>
        <v>2198.9832548403979</v>
      </c>
      <c r="P6" s="9"/>
    </row>
    <row r="7" spans="1:133">
      <c r="A7" s="12"/>
      <c r="B7" s="25">
        <v>312.10000000000002</v>
      </c>
      <c r="C7" s="20" t="s">
        <v>10</v>
      </c>
      <c r="D7" s="46">
        <v>34581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34581</v>
      </c>
      <c r="O7" s="47">
        <f t="shared" si="2"/>
        <v>18.095761381475668</v>
      </c>
      <c r="P7" s="9"/>
    </row>
    <row r="8" spans="1:133">
      <c r="A8" s="12"/>
      <c r="B8" s="25">
        <v>315</v>
      </c>
      <c r="C8" s="20" t="s">
        <v>65</v>
      </c>
      <c r="D8" s="46">
        <v>40806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40806</v>
      </c>
      <c r="O8" s="47">
        <f t="shared" si="2"/>
        <v>21.353218210361067</v>
      </c>
      <c r="P8" s="9"/>
    </row>
    <row r="9" spans="1:133">
      <c r="A9" s="12"/>
      <c r="B9" s="25">
        <v>316</v>
      </c>
      <c r="C9" s="20" t="s">
        <v>82</v>
      </c>
      <c r="D9" s="46">
        <v>1826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1826</v>
      </c>
      <c r="O9" s="47">
        <f t="shared" si="2"/>
        <v>0.95552066980638406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1195440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1195440</v>
      </c>
      <c r="O10" s="45">
        <f t="shared" si="2"/>
        <v>625.55729984301411</v>
      </c>
      <c r="P10" s="10"/>
    </row>
    <row r="11" spans="1:133">
      <c r="A11" s="12"/>
      <c r="B11" s="25">
        <v>322</v>
      </c>
      <c r="C11" s="20" t="s">
        <v>0</v>
      </c>
      <c r="D11" s="46">
        <v>210477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210477</v>
      </c>
      <c r="O11" s="47">
        <f t="shared" si="2"/>
        <v>110.13971742543171</v>
      </c>
      <c r="P11" s="9"/>
    </row>
    <row r="12" spans="1:133">
      <c r="A12" s="12"/>
      <c r="B12" s="25">
        <v>323.10000000000002</v>
      </c>
      <c r="C12" s="20" t="s">
        <v>13</v>
      </c>
      <c r="D12" s="46">
        <v>227182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227182</v>
      </c>
      <c r="O12" s="47">
        <f t="shared" si="2"/>
        <v>118.88121402407117</v>
      </c>
      <c r="P12" s="9"/>
    </row>
    <row r="13" spans="1:133">
      <c r="A13" s="12"/>
      <c r="B13" s="25">
        <v>325.10000000000002</v>
      </c>
      <c r="C13" s="20" t="s">
        <v>58</v>
      </c>
      <c r="D13" s="46">
        <v>757781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757781</v>
      </c>
      <c r="O13" s="47">
        <f t="shared" si="2"/>
        <v>396.53636839351122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SUM(D15:D20)</f>
        <v>222190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222190</v>
      </c>
      <c r="O14" s="45">
        <f t="shared" si="2"/>
        <v>116.26896912611198</v>
      </c>
      <c r="P14" s="10"/>
    </row>
    <row r="15" spans="1:133">
      <c r="A15" s="12"/>
      <c r="B15" s="25">
        <v>335.12</v>
      </c>
      <c r="C15" s="20" t="s">
        <v>67</v>
      </c>
      <c r="D15" s="46">
        <v>44468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44468</v>
      </c>
      <c r="O15" s="47">
        <f t="shared" si="2"/>
        <v>23.269492412349557</v>
      </c>
      <c r="P15" s="9"/>
    </row>
    <row r="16" spans="1:133">
      <c r="A16" s="12"/>
      <c r="B16" s="25">
        <v>335.15</v>
      </c>
      <c r="C16" s="20" t="s">
        <v>68</v>
      </c>
      <c r="D16" s="46">
        <v>636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636</v>
      </c>
      <c r="O16" s="47">
        <f t="shared" si="2"/>
        <v>0.3328100470957614</v>
      </c>
      <c r="P16" s="9"/>
    </row>
    <row r="17" spans="1:119">
      <c r="A17" s="12"/>
      <c r="B17" s="25">
        <v>335.18</v>
      </c>
      <c r="C17" s="20" t="s">
        <v>69</v>
      </c>
      <c r="D17" s="46">
        <v>124145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124145</v>
      </c>
      <c r="O17" s="47">
        <f t="shared" si="2"/>
        <v>64.963369963369956</v>
      </c>
      <c r="P17" s="9"/>
    </row>
    <row r="18" spans="1:119">
      <c r="A18" s="12"/>
      <c r="B18" s="25">
        <v>337.1</v>
      </c>
      <c r="C18" s="20" t="s">
        <v>61</v>
      </c>
      <c r="D18" s="46">
        <v>3253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3253</v>
      </c>
      <c r="O18" s="47">
        <f t="shared" si="2"/>
        <v>1.7022501308215594</v>
      </c>
      <c r="P18" s="9"/>
    </row>
    <row r="19" spans="1:119">
      <c r="A19" s="12"/>
      <c r="B19" s="25">
        <v>337.4</v>
      </c>
      <c r="C19" s="20" t="s">
        <v>70</v>
      </c>
      <c r="D19" s="46">
        <v>30015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30015</v>
      </c>
      <c r="O19" s="47">
        <f t="shared" si="2"/>
        <v>15.706436420722135</v>
      </c>
      <c r="P19" s="9"/>
    </row>
    <row r="20" spans="1:119">
      <c r="A20" s="12"/>
      <c r="B20" s="25">
        <v>337.9</v>
      </c>
      <c r="C20" s="20" t="s">
        <v>22</v>
      </c>
      <c r="D20" s="46">
        <v>19673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19673</v>
      </c>
      <c r="O20" s="47">
        <f t="shared" si="2"/>
        <v>10.294610151753009</v>
      </c>
      <c r="P20" s="9"/>
    </row>
    <row r="21" spans="1:119" ht="15.75">
      <c r="A21" s="29" t="s">
        <v>28</v>
      </c>
      <c r="B21" s="30"/>
      <c r="C21" s="31"/>
      <c r="D21" s="32">
        <f t="shared" ref="D21:M21" si="5">SUM(D22:D22)</f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1704947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1704947</v>
      </c>
      <c r="O21" s="45">
        <f t="shared" si="2"/>
        <v>892.17530088958665</v>
      </c>
      <c r="P21" s="10"/>
    </row>
    <row r="22" spans="1:119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1704947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1704947</v>
      </c>
      <c r="O22" s="47">
        <f t="shared" si="2"/>
        <v>892.17530088958665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SUM(D24:D25)</f>
        <v>8576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8576</v>
      </c>
      <c r="O23" s="45">
        <f t="shared" si="2"/>
        <v>4.4877027734170589</v>
      </c>
      <c r="P23" s="10"/>
    </row>
    <row r="24" spans="1:119">
      <c r="A24" s="13"/>
      <c r="B24" s="39">
        <v>351.5</v>
      </c>
      <c r="C24" s="21" t="s">
        <v>71</v>
      </c>
      <c r="D24" s="46">
        <v>8376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8376</v>
      </c>
      <c r="O24" s="47">
        <f t="shared" si="2"/>
        <v>4.383045525902669</v>
      </c>
      <c r="P24" s="9"/>
    </row>
    <row r="25" spans="1:119">
      <c r="A25" s="13"/>
      <c r="B25" s="39">
        <v>359</v>
      </c>
      <c r="C25" s="21" t="s">
        <v>52</v>
      </c>
      <c r="D25" s="46">
        <v>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200</v>
      </c>
      <c r="O25" s="47">
        <f t="shared" si="2"/>
        <v>0.10465724751439037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SUM(D27:D28)</f>
        <v>55360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77917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133277</v>
      </c>
      <c r="O26" s="45">
        <f t="shared" si="2"/>
        <v>69.742019884877024</v>
      </c>
      <c r="P26" s="10"/>
    </row>
    <row r="27" spans="1:119">
      <c r="A27" s="12"/>
      <c r="B27" s="25">
        <v>361.1</v>
      </c>
      <c r="C27" s="20" t="s">
        <v>34</v>
      </c>
      <c r="D27" s="46">
        <v>33231</v>
      </c>
      <c r="E27" s="46">
        <v>0</v>
      </c>
      <c r="F27" s="46">
        <v>0</v>
      </c>
      <c r="G27" s="46">
        <v>0</v>
      </c>
      <c r="H27" s="46">
        <v>0</v>
      </c>
      <c r="I27" s="46">
        <v>10314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43545</v>
      </c>
      <c r="O27" s="47">
        <f t="shared" si="2"/>
        <v>22.786499215070645</v>
      </c>
      <c r="P27" s="9"/>
    </row>
    <row r="28" spans="1:119">
      <c r="A28" s="12"/>
      <c r="B28" s="25">
        <v>369.9</v>
      </c>
      <c r="C28" s="20" t="s">
        <v>39</v>
      </c>
      <c r="D28" s="46">
        <v>22129</v>
      </c>
      <c r="E28" s="46">
        <v>0</v>
      </c>
      <c r="F28" s="46">
        <v>0</v>
      </c>
      <c r="G28" s="46">
        <v>0</v>
      </c>
      <c r="H28" s="46">
        <v>0</v>
      </c>
      <c r="I28" s="46">
        <v>67603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89732</v>
      </c>
      <c r="O28" s="47">
        <f t="shared" si="2"/>
        <v>46.955520669806383</v>
      </c>
      <c r="P28" s="9"/>
    </row>
    <row r="29" spans="1:119" ht="15.75">
      <c r="A29" s="29" t="s">
        <v>54</v>
      </c>
      <c r="B29" s="30"/>
      <c r="C29" s="31"/>
      <c r="D29" s="32">
        <f t="shared" ref="D29:M29" si="8">SUM(D30:D30)</f>
        <v>50000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1"/>
        <v>50000</v>
      </c>
      <c r="O29" s="45">
        <f t="shared" si="2"/>
        <v>26.164311878597594</v>
      </c>
      <c r="P29" s="9"/>
    </row>
    <row r="30" spans="1:119" ht="15.75" thickBot="1">
      <c r="A30" s="12"/>
      <c r="B30" s="25">
        <v>381</v>
      </c>
      <c r="C30" s="20" t="s">
        <v>62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50000</v>
      </c>
      <c r="O30" s="47">
        <f t="shared" si="2"/>
        <v>26.164311878597594</v>
      </c>
      <c r="P30" s="9"/>
    </row>
    <row r="31" spans="1:119" ht="16.5" thickBot="1">
      <c r="A31" s="14" t="s">
        <v>31</v>
      </c>
      <c r="B31" s="23"/>
      <c r="C31" s="22"/>
      <c r="D31" s="15">
        <f t="shared" ref="D31:M31" si="9">SUM(D5,D10,D14,D21,D23,D26,D29)</f>
        <v>5811036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1782864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7593900</v>
      </c>
      <c r="O31" s="38">
        <f t="shared" si="2"/>
        <v>3973.7833594976451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88</v>
      </c>
      <c r="M33" s="118"/>
      <c r="N33" s="118"/>
      <c r="O33" s="43">
        <v>1911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50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3605856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3605856</v>
      </c>
      <c r="O5" s="33">
        <f t="shared" ref="O5:O32" si="2">(N5/O$34)</f>
        <v>1883.937304075235</v>
      </c>
      <c r="P5" s="6"/>
    </row>
    <row r="6" spans="1:133">
      <c r="A6" s="12"/>
      <c r="B6" s="25">
        <v>311</v>
      </c>
      <c r="C6" s="20" t="s">
        <v>2</v>
      </c>
      <c r="D6" s="46">
        <v>3528514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3528514</v>
      </c>
      <c r="O6" s="47">
        <f t="shared" si="2"/>
        <v>1843.528735632184</v>
      </c>
      <c r="P6" s="9"/>
    </row>
    <row r="7" spans="1:133">
      <c r="A7" s="12"/>
      <c r="B7" s="25">
        <v>312.10000000000002</v>
      </c>
      <c r="C7" s="20" t="s">
        <v>10</v>
      </c>
      <c r="D7" s="46">
        <v>33747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33747</v>
      </c>
      <c r="O7" s="47">
        <f t="shared" si="2"/>
        <v>17.631661442006269</v>
      </c>
      <c r="P7" s="9"/>
    </row>
    <row r="8" spans="1:133">
      <c r="A8" s="12"/>
      <c r="B8" s="25">
        <v>315</v>
      </c>
      <c r="C8" s="20" t="s">
        <v>65</v>
      </c>
      <c r="D8" s="46">
        <v>41631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41631</v>
      </c>
      <c r="O8" s="47">
        <f t="shared" si="2"/>
        <v>21.750783699059561</v>
      </c>
      <c r="P8" s="9"/>
    </row>
    <row r="9" spans="1:133">
      <c r="A9" s="12"/>
      <c r="B9" s="25">
        <v>316</v>
      </c>
      <c r="C9" s="20" t="s">
        <v>82</v>
      </c>
      <c r="D9" s="46">
        <v>1964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1964</v>
      </c>
      <c r="O9" s="47">
        <f t="shared" si="2"/>
        <v>1.0261233019853711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1105863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1105863</v>
      </c>
      <c r="O10" s="45">
        <f t="shared" si="2"/>
        <v>577.77586206896547</v>
      </c>
      <c r="P10" s="10"/>
    </row>
    <row r="11" spans="1:133">
      <c r="A11" s="12"/>
      <c r="B11" s="25">
        <v>322</v>
      </c>
      <c r="C11" s="20" t="s">
        <v>0</v>
      </c>
      <c r="D11" s="46">
        <v>140480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140480</v>
      </c>
      <c r="O11" s="47">
        <f t="shared" si="2"/>
        <v>73.396029258098224</v>
      </c>
      <c r="P11" s="9"/>
    </row>
    <row r="12" spans="1:133">
      <c r="A12" s="12"/>
      <c r="B12" s="25">
        <v>323.10000000000002</v>
      </c>
      <c r="C12" s="20" t="s">
        <v>13</v>
      </c>
      <c r="D12" s="46">
        <v>219854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219854</v>
      </c>
      <c r="O12" s="47">
        <f t="shared" si="2"/>
        <v>114.8662486938349</v>
      </c>
      <c r="P12" s="9"/>
    </row>
    <row r="13" spans="1:133">
      <c r="A13" s="12"/>
      <c r="B13" s="25">
        <v>325.10000000000002</v>
      </c>
      <c r="C13" s="20" t="s">
        <v>58</v>
      </c>
      <c r="D13" s="46">
        <v>745529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745529</v>
      </c>
      <c r="O13" s="47">
        <f t="shared" si="2"/>
        <v>389.51358411703239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SUM(D15:D22)</f>
        <v>240847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240847</v>
      </c>
      <c r="O14" s="45">
        <f t="shared" si="2"/>
        <v>125.83437826541275</v>
      </c>
      <c r="P14" s="10"/>
    </row>
    <row r="15" spans="1:133">
      <c r="A15" s="12"/>
      <c r="B15" s="25">
        <v>331.9</v>
      </c>
      <c r="C15" s="20" t="s">
        <v>66</v>
      </c>
      <c r="D15" s="46">
        <v>10459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10459</v>
      </c>
      <c r="O15" s="47">
        <f t="shared" si="2"/>
        <v>5.4644723092998957</v>
      </c>
      <c r="P15" s="9"/>
    </row>
    <row r="16" spans="1:133">
      <c r="A16" s="12"/>
      <c r="B16" s="25">
        <v>334.1</v>
      </c>
      <c r="C16" s="20" t="s">
        <v>60</v>
      </c>
      <c r="D16" s="46">
        <v>2323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2323</v>
      </c>
      <c r="O16" s="47">
        <f t="shared" si="2"/>
        <v>1.2136886102403344</v>
      </c>
      <c r="P16" s="9"/>
    </row>
    <row r="17" spans="1:119">
      <c r="A17" s="12"/>
      <c r="B17" s="25">
        <v>335.12</v>
      </c>
      <c r="C17" s="20" t="s">
        <v>67</v>
      </c>
      <c r="D17" s="46">
        <v>42743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42743</v>
      </c>
      <c r="O17" s="47">
        <f t="shared" si="2"/>
        <v>22.331765935214211</v>
      </c>
      <c r="P17" s="9"/>
    </row>
    <row r="18" spans="1:119">
      <c r="A18" s="12"/>
      <c r="B18" s="25">
        <v>335.15</v>
      </c>
      <c r="C18" s="20" t="s">
        <v>68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0.33228840125391851</v>
      </c>
      <c r="P18" s="9"/>
    </row>
    <row r="19" spans="1:119">
      <c r="A19" s="12"/>
      <c r="B19" s="25">
        <v>335.18</v>
      </c>
      <c r="C19" s="20" t="s">
        <v>69</v>
      </c>
      <c r="D19" s="46">
        <v>122782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122782</v>
      </c>
      <c r="O19" s="47">
        <f t="shared" si="2"/>
        <v>64.149425287356323</v>
      </c>
      <c r="P19" s="9"/>
    </row>
    <row r="20" spans="1:119">
      <c r="A20" s="12"/>
      <c r="B20" s="25">
        <v>337.1</v>
      </c>
      <c r="C20" s="20" t="s">
        <v>61</v>
      </c>
      <c r="D20" s="46">
        <v>1167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1167</v>
      </c>
      <c r="O20" s="47">
        <f t="shared" si="2"/>
        <v>0.60971786833855801</v>
      </c>
      <c r="P20" s="9"/>
    </row>
    <row r="21" spans="1:119">
      <c r="A21" s="12"/>
      <c r="B21" s="25">
        <v>337.4</v>
      </c>
      <c r="C21" s="20" t="s">
        <v>70</v>
      </c>
      <c r="D21" s="46">
        <v>30315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30315</v>
      </c>
      <c r="O21" s="47">
        <f t="shared" si="2"/>
        <v>15.838557993730408</v>
      </c>
      <c r="P21" s="9"/>
    </row>
    <row r="22" spans="1:119">
      <c r="A22" s="12"/>
      <c r="B22" s="25">
        <v>337.9</v>
      </c>
      <c r="C22" s="20" t="s">
        <v>22</v>
      </c>
      <c r="D22" s="46">
        <v>30422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30422</v>
      </c>
      <c r="O22" s="47">
        <f t="shared" si="2"/>
        <v>15.894461859979101</v>
      </c>
      <c r="P22" s="9"/>
    </row>
    <row r="23" spans="1:119" ht="15.75">
      <c r="A23" s="29" t="s">
        <v>28</v>
      </c>
      <c r="B23" s="30"/>
      <c r="C23" s="31"/>
      <c r="D23" s="32">
        <f t="shared" ref="D23:M23" si="5">SUM(D24:D24)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1566308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1566308</v>
      </c>
      <c r="O23" s="45">
        <f t="shared" si="2"/>
        <v>818.34273772204801</v>
      </c>
      <c r="P23" s="10"/>
    </row>
    <row r="24" spans="1:119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1566308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1566308</v>
      </c>
      <c r="O24" s="47">
        <f t="shared" si="2"/>
        <v>818.34273772204801</v>
      </c>
      <c r="P24" s="9"/>
    </row>
    <row r="25" spans="1:119" ht="15.75">
      <c r="A25" s="29" t="s">
        <v>29</v>
      </c>
      <c r="B25" s="30"/>
      <c r="C25" s="31"/>
      <c r="D25" s="32">
        <f t="shared" ref="D25:M25" si="6">SUM(D26:D26)</f>
        <v>13072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13072</v>
      </c>
      <c r="O25" s="45">
        <f t="shared" si="2"/>
        <v>6.8296760710553812</v>
      </c>
      <c r="P25" s="10"/>
    </row>
    <row r="26" spans="1:119">
      <c r="A26" s="13"/>
      <c r="B26" s="39">
        <v>351.5</v>
      </c>
      <c r="C26" s="21" t="s">
        <v>71</v>
      </c>
      <c r="D26" s="46">
        <v>13072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13072</v>
      </c>
      <c r="O26" s="47">
        <f t="shared" si="2"/>
        <v>6.8296760710553812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SUM(D28:D29)</f>
        <v>94270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80886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175156</v>
      </c>
      <c r="O27" s="45">
        <f t="shared" si="2"/>
        <v>91.513061650992682</v>
      </c>
      <c r="P27" s="10"/>
    </row>
    <row r="28" spans="1:119">
      <c r="A28" s="12"/>
      <c r="B28" s="25">
        <v>361.1</v>
      </c>
      <c r="C28" s="20" t="s">
        <v>34</v>
      </c>
      <c r="D28" s="46">
        <v>52909</v>
      </c>
      <c r="E28" s="46">
        <v>0</v>
      </c>
      <c r="F28" s="46">
        <v>0</v>
      </c>
      <c r="G28" s="46">
        <v>0</v>
      </c>
      <c r="H28" s="46">
        <v>0</v>
      </c>
      <c r="I28" s="46">
        <v>18030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70939</v>
      </c>
      <c r="O28" s="47">
        <f t="shared" si="2"/>
        <v>37.0632183908046</v>
      </c>
      <c r="P28" s="9"/>
    </row>
    <row r="29" spans="1:119">
      <c r="A29" s="12"/>
      <c r="B29" s="25">
        <v>369.9</v>
      </c>
      <c r="C29" s="20" t="s">
        <v>39</v>
      </c>
      <c r="D29" s="46">
        <v>41361</v>
      </c>
      <c r="E29" s="46">
        <v>0</v>
      </c>
      <c r="F29" s="46">
        <v>0</v>
      </c>
      <c r="G29" s="46">
        <v>0</v>
      </c>
      <c r="H29" s="46">
        <v>0</v>
      </c>
      <c r="I29" s="46">
        <v>62856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104217</v>
      </c>
      <c r="O29" s="47">
        <f t="shared" si="2"/>
        <v>54.449843260188089</v>
      </c>
      <c r="P29" s="9"/>
    </row>
    <row r="30" spans="1:119" ht="15.75">
      <c r="A30" s="29" t="s">
        <v>54</v>
      </c>
      <c r="B30" s="30"/>
      <c r="C30" s="31"/>
      <c r="D30" s="32">
        <f t="shared" ref="D30:M30" si="8">SUM(D31:D31)</f>
        <v>50000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50000</v>
      </c>
      <c r="O30" s="45">
        <f t="shared" si="2"/>
        <v>26.123301985370951</v>
      </c>
      <c r="P30" s="9"/>
    </row>
    <row r="31" spans="1:119" ht="15.75" thickBot="1">
      <c r="A31" s="12"/>
      <c r="B31" s="25">
        <v>381</v>
      </c>
      <c r="C31" s="20" t="s">
        <v>62</v>
      </c>
      <c r="D31" s="46">
        <v>50000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50000</v>
      </c>
      <c r="O31" s="47">
        <f t="shared" si="2"/>
        <v>26.123301985370951</v>
      </c>
      <c r="P31" s="9"/>
    </row>
    <row r="32" spans="1:119" ht="16.5" thickBot="1">
      <c r="A32" s="14" t="s">
        <v>31</v>
      </c>
      <c r="B32" s="23"/>
      <c r="C32" s="22"/>
      <c r="D32" s="15">
        <f t="shared" ref="D32:M32" si="9">SUM(D5,D10,D14,D23,D25,D27,D30)</f>
        <v>5109908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1647194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6757102</v>
      </c>
      <c r="O32" s="38">
        <f t="shared" si="2"/>
        <v>3530.3563218390805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86</v>
      </c>
      <c r="M34" s="118"/>
      <c r="N34" s="118"/>
      <c r="O34" s="43">
        <v>1914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3523030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3523030</v>
      </c>
      <c r="O5" s="33">
        <f t="shared" ref="O5:O35" si="2">(N5/O$37)</f>
        <v>1887.0005356186396</v>
      </c>
      <c r="P5" s="6"/>
    </row>
    <row r="6" spans="1:133">
      <c r="A6" s="12"/>
      <c r="B6" s="25">
        <v>311</v>
      </c>
      <c r="C6" s="20" t="s">
        <v>2</v>
      </c>
      <c r="D6" s="46">
        <v>3447545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3447545</v>
      </c>
      <c r="O6" s="47">
        <f t="shared" si="2"/>
        <v>1846.5693626138191</v>
      </c>
      <c r="P6" s="9"/>
    </row>
    <row r="7" spans="1:133">
      <c r="A7" s="12"/>
      <c r="B7" s="25">
        <v>312.10000000000002</v>
      </c>
      <c r="C7" s="20" t="s">
        <v>10</v>
      </c>
      <c r="D7" s="46">
        <v>33652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33652</v>
      </c>
      <c r="O7" s="47">
        <f t="shared" si="2"/>
        <v>18.02463845741832</v>
      </c>
      <c r="P7" s="9"/>
    </row>
    <row r="8" spans="1:133">
      <c r="A8" s="12"/>
      <c r="B8" s="25">
        <v>315</v>
      </c>
      <c r="C8" s="20" t="s">
        <v>65</v>
      </c>
      <c r="D8" s="46">
        <v>39828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39828</v>
      </c>
      <c r="O8" s="47">
        <f t="shared" si="2"/>
        <v>21.332619175147297</v>
      </c>
      <c r="P8" s="9"/>
    </row>
    <row r="9" spans="1:133">
      <c r="A9" s="12"/>
      <c r="B9" s="25">
        <v>316</v>
      </c>
      <c r="C9" s="20" t="s">
        <v>82</v>
      </c>
      <c r="D9" s="46">
        <v>2005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2005</v>
      </c>
      <c r="O9" s="47">
        <f t="shared" si="2"/>
        <v>1.0739153722549544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1052401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1052401</v>
      </c>
      <c r="O10" s="45">
        <f t="shared" si="2"/>
        <v>563.68559185859669</v>
      </c>
      <c r="P10" s="10"/>
    </row>
    <row r="11" spans="1:133">
      <c r="A11" s="12"/>
      <c r="B11" s="25">
        <v>322</v>
      </c>
      <c r="C11" s="20" t="s">
        <v>0</v>
      </c>
      <c r="D11" s="46">
        <v>75387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75387</v>
      </c>
      <c r="O11" s="47">
        <f t="shared" si="2"/>
        <v>40.378682378146756</v>
      </c>
      <c r="P11" s="9"/>
    </row>
    <row r="12" spans="1:133">
      <c r="A12" s="12"/>
      <c r="B12" s="25">
        <v>323.10000000000002</v>
      </c>
      <c r="C12" s="20" t="s">
        <v>13</v>
      </c>
      <c r="D12" s="46">
        <v>224842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224842</v>
      </c>
      <c r="O12" s="47">
        <f t="shared" si="2"/>
        <v>120.42956614890198</v>
      </c>
      <c r="P12" s="9"/>
    </row>
    <row r="13" spans="1:133">
      <c r="A13" s="12"/>
      <c r="B13" s="25">
        <v>325.10000000000002</v>
      </c>
      <c r="C13" s="20" t="s">
        <v>58</v>
      </c>
      <c r="D13" s="46">
        <v>752172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752172</v>
      </c>
      <c r="O13" s="47">
        <f t="shared" si="2"/>
        <v>402.87734333154793</v>
      </c>
      <c r="P13" s="9"/>
    </row>
    <row r="14" spans="1:133" ht="15.75">
      <c r="A14" s="29" t="s">
        <v>14</v>
      </c>
      <c r="B14" s="30"/>
      <c r="C14" s="31"/>
      <c r="D14" s="32">
        <f t="shared" ref="D14:M14" si="4">SUM(D15:D23)</f>
        <v>1625375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1625375</v>
      </c>
      <c r="O14" s="45">
        <f t="shared" si="2"/>
        <v>870.5811462238886</v>
      </c>
      <c r="P14" s="10"/>
    </row>
    <row r="15" spans="1:133">
      <c r="A15" s="12"/>
      <c r="B15" s="25">
        <v>331.9</v>
      </c>
      <c r="C15" s="20" t="s">
        <v>66</v>
      </c>
      <c r="D15" s="46">
        <v>700331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700331</v>
      </c>
      <c r="O15" s="47">
        <f t="shared" si="2"/>
        <v>375.11033743974292</v>
      </c>
      <c r="P15" s="9"/>
    </row>
    <row r="16" spans="1:133">
      <c r="A16" s="12"/>
      <c r="B16" s="25">
        <v>334.1</v>
      </c>
      <c r="C16" s="20" t="s">
        <v>60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0.53561863952865563</v>
      </c>
      <c r="P16" s="9"/>
    </row>
    <row r="17" spans="1:16">
      <c r="A17" s="12"/>
      <c r="B17" s="25">
        <v>335.12</v>
      </c>
      <c r="C17" s="20" t="s">
        <v>67</v>
      </c>
      <c r="D17" s="46">
        <v>41992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41992</v>
      </c>
      <c r="O17" s="47">
        <f t="shared" si="2"/>
        <v>22.491697911087307</v>
      </c>
      <c r="P17" s="9"/>
    </row>
    <row r="18" spans="1:16">
      <c r="A18" s="12"/>
      <c r="B18" s="25">
        <v>335.15</v>
      </c>
      <c r="C18" s="20" t="s">
        <v>68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0.34065345474022496</v>
      </c>
      <c r="P18" s="9"/>
    </row>
    <row r="19" spans="1:16">
      <c r="A19" s="12"/>
      <c r="B19" s="25">
        <v>335.18</v>
      </c>
      <c r="C19" s="20" t="s">
        <v>69</v>
      </c>
      <c r="D19" s="46">
        <v>121046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121046</v>
      </c>
      <c r="O19" s="47">
        <f t="shared" si="2"/>
        <v>64.834493840385647</v>
      </c>
      <c r="P19" s="9"/>
    </row>
    <row r="20" spans="1:16">
      <c r="A20" s="12"/>
      <c r="B20" s="25">
        <v>337.1</v>
      </c>
      <c r="C20" s="20" t="s">
        <v>61</v>
      </c>
      <c r="D20" s="46">
        <v>3183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3183</v>
      </c>
      <c r="O20" s="47">
        <f t="shared" si="2"/>
        <v>1.7048741296197107</v>
      </c>
      <c r="P20" s="9"/>
    </row>
    <row r="21" spans="1:16">
      <c r="A21" s="12"/>
      <c r="B21" s="25">
        <v>337.4</v>
      </c>
      <c r="C21" s="20" t="s">
        <v>70</v>
      </c>
      <c r="D21" s="46">
        <v>26213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26213</v>
      </c>
      <c r="O21" s="47">
        <f t="shared" si="2"/>
        <v>14.040171397964649</v>
      </c>
      <c r="P21" s="9"/>
    </row>
    <row r="22" spans="1:16">
      <c r="A22" s="12"/>
      <c r="B22" s="25">
        <v>337.9</v>
      </c>
      <c r="C22" s="20" t="s">
        <v>22</v>
      </c>
      <c r="D22" s="46">
        <v>30974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30974</v>
      </c>
      <c r="O22" s="47">
        <f t="shared" si="2"/>
        <v>16.590251740760579</v>
      </c>
      <c r="P22" s="9"/>
    </row>
    <row r="23" spans="1:16">
      <c r="A23" s="12"/>
      <c r="B23" s="25">
        <v>338</v>
      </c>
      <c r="C23" s="20" t="s">
        <v>23</v>
      </c>
      <c r="D23" s="46">
        <v>700000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700000</v>
      </c>
      <c r="O23" s="47">
        <f t="shared" si="2"/>
        <v>374.9330476700589</v>
      </c>
      <c r="P23" s="9"/>
    </row>
    <row r="24" spans="1:16" ht="15.75">
      <c r="A24" s="29" t="s">
        <v>28</v>
      </c>
      <c r="B24" s="30"/>
      <c r="C24" s="31"/>
      <c r="D24" s="32">
        <f t="shared" ref="D24:M24" si="5">SUM(D25:D25)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1340663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1340663</v>
      </c>
      <c r="O24" s="45">
        <f t="shared" si="2"/>
        <v>718.08409212640595</v>
      </c>
      <c r="P24" s="10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1340663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1340663</v>
      </c>
      <c r="O25" s="47">
        <f t="shared" si="2"/>
        <v>718.08409212640595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SUM(D27:D28)</f>
        <v>15849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15849</v>
      </c>
      <c r="O26" s="45">
        <f t="shared" si="2"/>
        <v>8.4890198178896625</v>
      </c>
      <c r="P26" s="10"/>
    </row>
    <row r="27" spans="1:16">
      <c r="A27" s="13"/>
      <c r="B27" s="39">
        <v>351.5</v>
      </c>
      <c r="C27" s="21" t="s">
        <v>71</v>
      </c>
      <c r="D27" s="46">
        <v>15349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15349</v>
      </c>
      <c r="O27" s="47">
        <f t="shared" si="2"/>
        <v>8.221210498125334</v>
      </c>
      <c r="P27" s="9"/>
    </row>
    <row r="28" spans="1:16">
      <c r="A28" s="13"/>
      <c r="B28" s="39">
        <v>359</v>
      </c>
      <c r="C28" s="21" t="s">
        <v>52</v>
      </c>
      <c r="D28" s="46">
        <v>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500</v>
      </c>
      <c r="O28" s="47">
        <f t="shared" si="2"/>
        <v>0.26780931976432781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SUM(D30:D32)</f>
        <v>90094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69290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159384</v>
      </c>
      <c r="O29" s="45">
        <f t="shared" si="2"/>
        <v>85.369041242635248</v>
      </c>
      <c r="P29" s="10"/>
    </row>
    <row r="30" spans="1:16">
      <c r="A30" s="12"/>
      <c r="B30" s="25">
        <v>361.1</v>
      </c>
      <c r="C30" s="20" t="s">
        <v>34</v>
      </c>
      <c r="D30" s="46">
        <v>22012</v>
      </c>
      <c r="E30" s="46">
        <v>0</v>
      </c>
      <c r="F30" s="46">
        <v>0</v>
      </c>
      <c r="G30" s="46">
        <v>0</v>
      </c>
      <c r="H30" s="46">
        <v>0</v>
      </c>
      <c r="I30" s="46">
        <v>5956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27968</v>
      </c>
      <c r="O30" s="47">
        <f t="shared" si="2"/>
        <v>14.98018211033744</v>
      </c>
      <c r="P30" s="9"/>
    </row>
    <row r="31" spans="1:16">
      <c r="A31" s="12"/>
      <c r="B31" s="25">
        <v>369.3</v>
      </c>
      <c r="C31" s="20" t="s">
        <v>83</v>
      </c>
      <c r="D31" s="46">
        <v>47337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47337</v>
      </c>
      <c r="O31" s="47">
        <f t="shared" si="2"/>
        <v>25.354579539367968</v>
      </c>
      <c r="P31" s="9"/>
    </row>
    <row r="32" spans="1:16">
      <c r="A32" s="12"/>
      <c r="B32" s="25">
        <v>369.9</v>
      </c>
      <c r="C32" s="20" t="s">
        <v>39</v>
      </c>
      <c r="D32" s="46">
        <v>20745</v>
      </c>
      <c r="E32" s="46">
        <v>0</v>
      </c>
      <c r="F32" s="46">
        <v>0</v>
      </c>
      <c r="G32" s="46">
        <v>0</v>
      </c>
      <c r="H32" s="46">
        <v>0</v>
      </c>
      <c r="I32" s="46">
        <v>63334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84079</v>
      </c>
      <c r="O32" s="47">
        <f t="shared" si="2"/>
        <v>45.034279592929835</v>
      </c>
      <c r="P32" s="9"/>
    </row>
    <row r="33" spans="1:119" ht="15.75">
      <c r="A33" s="29" t="s">
        <v>54</v>
      </c>
      <c r="B33" s="30"/>
      <c r="C33" s="31"/>
      <c r="D33" s="32">
        <f t="shared" ref="D33:M33" si="8">SUM(D34:D34)</f>
        <v>50000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50000</v>
      </c>
      <c r="O33" s="45">
        <f t="shared" si="2"/>
        <v>26.780931976432779</v>
      </c>
      <c r="P33" s="9"/>
    </row>
    <row r="34" spans="1:119" ht="15.75" thickBot="1">
      <c r="A34" s="12"/>
      <c r="B34" s="25">
        <v>381</v>
      </c>
      <c r="C34" s="20" t="s">
        <v>62</v>
      </c>
      <c r="D34" s="46">
        <v>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50000</v>
      </c>
      <c r="O34" s="47">
        <f t="shared" si="2"/>
        <v>26.780931976432779</v>
      </c>
      <c r="P34" s="9"/>
    </row>
    <row r="35" spans="1:119" ht="16.5" thickBot="1">
      <c r="A35" s="14" t="s">
        <v>31</v>
      </c>
      <c r="B35" s="23"/>
      <c r="C35" s="22"/>
      <c r="D35" s="15">
        <f t="shared" ref="D35:M35" si="9">SUM(D5,D10,D14,D24,D26,D29,D33)</f>
        <v>6356749</v>
      </c>
      <c r="E35" s="15">
        <f t="shared" si="9"/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1409953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7766702</v>
      </c>
      <c r="O35" s="38">
        <f t="shared" si="2"/>
        <v>4159.9903588644884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84</v>
      </c>
      <c r="M37" s="118"/>
      <c r="N37" s="118"/>
      <c r="O37" s="43">
        <v>1867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50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2025-03-25T21:38:12Z</cp:lastPrinted>
  <dcterms:created xsi:type="dcterms:W3CDTF">2000-08-31T21:26:31Z</dcterms:created>
  <dcterms:modified xsi:type="dcterms:W3CDTF">2025-03-25T21:39:58Z</dcterms:modified>
</cp:coreProperties>
</file>