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8" documentId="11_E0F3B3D50FE558ABADA3BFF5F2D075246FE52290" xr6:coauthVersionLast="47" xr6:coauthVersionMax="47" xr10:uidLastSave="{4FFBAA92-3AD8-477E-9995-48C4B1128EDB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'2008'!$A$1:$O$50</definedName>
    <definedName name="_xlnm.Print_Area" localSheetId="14">'2009'!$A$1:$O$50</definedName>
    <definedName name="_xlnm.Print_Area" localSheetId="13">'2010'!$A$1:$O$50</definedName>
    <definedName name="_xlnm.Print_Area" localSheetId="12">'2011'!$A$1:$O$52</definedName>
    <definedName name="_xlnm.Print_Area" localSheetId="11">'2012'!$A$1:$O$53</definedName>
    <definedName name="_xlnm.Print_Area" localSheetId="10">'2013'!$A$1:$O$51</definedName>
    <definedName name="_xlnm.Print_Area" localSheetId="9">'2014'!$A$1:$O$46</definedName>
    <definedName name="_xlnm.Print_Area" localSheetId="8">'2015'!$A$1:$O$47</definedName>
    <definedName name="_xlnm.Print_Area" localSheetId="7">'2016'!$A$1:$O$45</definedName>
    <definedName name="_xlnm.Print_Area" localSheetId="6">'2017'!$A$1:$O$52</definedName>
    <definedName name="_xlnm.Print_Area" localSheetId="5">'2018'!$A$1:$O$51</definedName>
    <definedName name="_xlnm.Print_Area" localSheetId="4">'2019'!$A$1:$O$53</definedName>
    <definedName name="_xlnm.Print_Area" localSheetId="3">'2020'!$A$1:$O$56</definedName>
    <definedName name="_xlnm.Print_Area" localSheetId="2">'2021'!$A$1:$P$50</definedName>
    <definedName name="_xlnm.Print_Area" localSheetId="1">'2022'!$A$1:$P$50</definedName>
    <definedName name="_xlnm.Print_Area" localSheetId="0">'2023'!$A$1:$P$52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48" l="1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0" i="48" l="1"/>
  <c r="P40" i="48" s="1"/>
  <c r="K48" i="48"/>
  <c r="L48" i="48"/>
  <c r="N48" i="48"/>
  <c r="O13" i="48"/>
  <c r="P13" i="48" s="1"/>
  <c r="J48" i="48"/>
  <c r="M48" i="48"/>
  <c r="O42" i="48"/>
  <c r="P42" i="48" s="1"/>
  <c r="F48" i="48"/>
  <c r="G48" i="48"/>
  <c r="E48" i="48"/>
  <c r="O5" i="48"/>
  <c r="P5" i="48" s="1"/>
  <c r="O46" i="48"/>
  <c r="P46" i="48" s="1"/>
  <c r="O17" i="48"/>
  <c r="P17" i="48" s="1"/>
  <c r="O28" i="48"/>
  <c r="P28" i="48" s="1"/>
  <c r="D48" i="48"/>
  <c r="I48" i="48"/>
  <c r="H48" i="48"/>
  <c r="O44" i="47"/>
  <c r="P44" i="47" s="1"/>
  <c r="O40" i="47"/>
  <c r="P40" i="47" s="1"/>
  <c r="O38" i="47"/>
  <c r="P38" i="47" s="1"/>
  <c r="O26" i="47"/>
  <c r="P26" i="47" s="1"/>
  <c r="O17" i="47"/>
  <c r="P17" i="47" s="1"/>
  <c r="N46" i="47"/>
  <c r="M46" i="47"/>
  <c r="E46" i="47"/>
  <c r="K46" i="47"/>
  <c r="D46" i="47"/>
  <c r="F46" i="47"/>
  <c r="G46" i="47"/>
  <c r="H46" i="47"/>
  <c r="O13" i="47"/>
  <c r="P13" i="47" s="1"/>
  <c r="L46" i="47"/>
  <c r="I46" i="47"/>
  <c r="J46" i="47"/>
  <c r="O5" i="47"/>
  <c r="P5" i="47" s="1"/>
  <c r="N17" i="45"/>
  <c r="O17" i="45" s="1"/>
  <c r="O45" i="46"/>
  <c r="P45" i="46" s="1"/>
  <c r="N44" i="46"/>
  <c r="M44" i="46"/>
  <c r="L44" i="46"/>
  <c r="K44" i="46"/>
  <c r="J44" i="46"/>
  <c r="I44" i="46"/>
  <c r="H44" i="46"/>
  <c r="O44" i="46" s="1"/>
  <c r="P44" i="46" s="1"/>
  <c r="G44" i="46"/>
  <c r="F44" i="46"/>
  <c r="E44" i="46"/>
  <c r="D44" i="46"/>
  <c r="O43" i="46"/>
  <c r="P43" i="46"/>
  <c r="O42" i="46"/>
  <c r="P42" i="46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N38" i="46"/>
  <c r="M38" i="46"/>
  <c r="L38" i="46"/>
  <c r="K38" i="46"/>
  <c r="J38" i="46"/>
  <c r="I38" i="46"/>
  <c r="H38" i="46"/>
  <c r="G38" i="46"/>
  <c r="F38" i="46"/>
  <c r="E38" i="46"/>
  <c r="D38" i="46"/>
  <c r="O38" i="46" s="1"/>
  <c r="P38" i="46" s="1"/>
  <c r="O37" i="46"/>
  <c r="P37" i="46"/>
  <c r="O36" i="46"/>
  <c r="P36" i="46"/>
  <c r="O35" i="46"/>
  <c r="P35" i="46"/>
  <c r="O34" i="46"/>
  <c r="P34" i="46" s="1"/>
  <c r="O33" i="46"/>
  <c r="P33" i="46"/>
  <c r="O32" i="46"/>
  <c r="P32" i="46"/>
  <c r="O31" i="46"/>
  <c r="P31" i="46"/>
  <c r="O30" i="46"/>
  <c r="P30" i="46"/>
  <c r="O29" i="46"/>
  <c r="P29" i="46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 s="1"/>
  <c r="O25" i="46"/>
  <c r="P25" i="46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 s="1"/>
  <c r="N17" i="46"/>
  <c r="M17" i="46"/>
  <c r="L17" i="46"/>
  <c r="K17" i="46"/>
  <c r="K46" i="46" s="1"/>
  <c r="J17" i="46"/>
  <c r="I17" i="46"/>
  <c r="H17" i="46"/>
  <c r="G17" i="46"/>
  <c r="F17" i="46"/>
  <c r="E17" i="46"/>
  <c r="D17" i="46"/>
  <c r="O16" i="46"/>
  <c r="P16" i="46"/>
  <c r="O15" i="46"/>
  <c r="P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M46" i="46" s="1"/>
  <c r="L5" i="46"/>
  <c r="L46" i="46" s="1"/>
  <c r="K5" i="46"/>
  <c r="J5" i="46"/>
  <c r="I5" i="46"/>
  <c r="H5" i="46"/>
  <c r="G5" i="46"/>
  <c r="F5" i="46"/>
  <c r="F46" i="46" s="1"/>
  <c r="E5" i="46"/>
  <c r="E46" i="46" s="1"/>
  <c r="D5" i="46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49" i="45"/>
  <c r="O49" i="45" s="1"/>
  <c r="N48" i="45"/>
  <c r="O48" i="45"/>
  <c r="N47" i="45"/>
  <c r="O47" i="45"/>
  <c r="N46" i="45"/>
  <c r="O46" i="45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4" i="45" s="1"/>
  <c r="O44" i="45" s="1"/>
  <c r="N43" i="45"/>
  <c r="O43" i="45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/>
  <c r="N36" i="45"/>
  <c r="O36" i="45"/>
  <c r="N35" i="45"/>
  <c r="O35" i="45"/>
  <c r="N34" i="45"/>
  <c r="O34" i="45" s="1"/>
  <c r="N33" i="45"/>
  <c r="O33" i="45" s="1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30" i="45" s="1"/>
  <c r="O30" i="45" s="1"/>
  <c r="N29" i="45"/>
  <c r="O29" i="45"/>
  <c r="N28" i="45"/>
  <c r="O28" i="45"/>
  <c r="N27" i="45"/>
  <c r="O27" i="45" s="1"/>
  <c r="N26" i="45"/>
  <c r="O26" i="45" s="1"/>
  <c r="N25" i="45"/>
  <c r="O25" i="45"/>
  <c r="N24" i="45"/>
  <c r="O24" i="45" s="1"/>
  <c r="N23" i="45"/>
  <c r="O23" i="45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/>
  <c r="N16" i="45"/>
  <c r="O16" i="45" s="1"/>
  <c r="N15" i="45"/>
  <c r="O15" i="45"/>
  <c r="M14" i="45"/>
  <c r="L14" i="45"/>
  <c r="K14" i="45"/>
  <c r="J14" i="45"/>
  <c r="I14" i="45"/>
  <c r="H14" i="45"/>
  <c r="G14" i="45"/>
  <c r="G52" i="45" s="1"/>
  <c r="F14" i="45"/>
  <c r="F52" i="45" s="1"/>
  <c r="E14" i="45"/>
  <c r="N14" i="45" s="1"/>
  <c r="O14" i="45" s="1"/>
  <c r="D14" i="45"/>
  <c r="N13" i="45"/>
  <c r="O13" i="45" s="1"/>
  <c r="N12" i="45"/>
  <c r="O12" i="45"/>
  <c r="N11" i="45"/>
  <c r="O11" i="45"/>
  <c r="N10" i="45"/>
  <c r="O10" i="45"/>
  <c r="N9" i="45"/>
  <c r="O9" i="45" s="1"/>
  <c r="N8" i="45"/>
  <c r="O8" i="45"/>
  <c r="N7" i="45"/>
  <c r="O7" i="45"/>
  <c r="N6" i="45"/>
  <c r="O6" i="45"/>
  <c r="M5" i="45"/>
  <c r="L5" i="45"/>
  <c r="K5" i="45"/>
  <c r="K52" i="45" s="1"/>
  <c r="J5" i="45"/>
  <c r="I5" i="45"/>
  <c r="H5" i="45"/>
  <c r="G5" i="45"/>
  <c r="F5" i="45"/>
  <c r="E5" i="45"/>
  <c r="D5" i="45"/>
  <c r="N48" i="44"/>
  <c r="O48" i="44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/>
  <c r="N44" i="44"/>
  <c r="O44" i="44"/>
  <c r="N43" i="44"/>
  <c r="O43" i="44" s="1"/>
  <c r="N42" i="44"/>
  <c r="O42" i="44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/>
  <c r="N37" i="44"/>
  <c r="O37" i="44" s="1"/>
  <c r="N36" i="44"/>
  <c r="O36" i="44" s="1"/>
  <c r="N35" i="44"/>
  <c r="O35" i="44"/>
  <c r="N34" i="44"/>
  <c r="O34" i="44"/>
  <c r="N33" i="44"/>
  <c r="O33" i="44" s="1"/>
  <c r="N32" i="44"/>
  <c r="O32" i="44"/>
  <c r="N31" i="44"/>
  <c r="O31" i="44" s="1"/>
  <c r="N30" i="44"/>
  <c r="O30" i="44" s="1"/>
  <c r="M29" i="44"/>
  <c r="M49" i="44" s="1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 s="1"/>
  <c r="N17" i="44"/>
  <c r="O17" i="44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K49" i="44" s="1"/>
  <c r="J5" i="44"/>
  <c r="I5" i="44"/>
  <c r="H5" i="44"/>
  <c r="G5" i="44"/>
  <c r="G49" i="44" s="1"/>
  <c r="F5" i="44"/>
  <c r="E5" i="44"/>
  <c r="E49" i="44" s="1"/>
  <c r="D5" i="44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N42" i="43"/>
  <c r="O42" i="43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M39" i="43"/>
  <c r="L39" i="43"/>
  <c r="K39" i="43"/>
  <c r="J39" i="43"/>
  <c r="I39" i="43"/>
  <c r="H39" i="43"/>
  <c r="G39" i="43"/>
  <c r="F39" i="43"/>
  <c r="E39" i="43"/>
  <c r="E47" i="43" s="1"/>
  <c r="D39" i="43"/>
  <c r="N39" i="43" s="1"/>
  <c r="O39" i="43" s="1"/>
  <c r="N38" i="43"/>
  <c r="O38" i="43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/>
  <c r="N31" i="43"/>
  <c r="O31" i="43"/>
  <c r="N30" i="43"/>
  <c r="O30" i="43"/>
  <c r="N29" i="43"/>
  <c r="O29" i="43" s="1"/>
  <c r="M28" i="43"/>
  <c r="L28" i="43"/>
  <c r="K28" i="43"/>
  <c r="J28" i="43"/>
  <c r="I28" i="43"/>
  <c r="N28" i="43" s="1"/>
  <c r="O28" i="43" s="1"/>
  <c r="H28" i="43"/>
  <c r="G28" i="43"/>
  <c r="F28" i="43"/>
  <c r="E28" i="43"/>
  <c r="D28" i="43"/>
  <c r="N27" i="43"/>
  <c r="O27" i="43" s="1"/>
  <c r="N26" i="43"/>
  <c r="O26" i="43" s="1"/>
  <c r="N25" i="43"/>
  <c r="O25" i="43"/>
  <c r="N24" i="43"/>
  <c r="O24" i="43" s="1"/>
  <c r="N23" i="43"/>
  <c r="O23" i="43"/>
  <c r="N22" i="43"/>
  <c r="O22" i="43"/>
  <c r="N21" i="43"/>
  <c r="O21" i="43" s="1"/>
  <c r="N20" i="43"/>
  <c r="O20" i="43" s="1"/>
  <c r="N19" i="43"/>
  <c r="O19" i="43"/>
  <c r="N18" i="43"/>
  <c r="O18" i="43" s="1"/>
  <c r="M17" i="43"/>
  <c r="L17" i="43"/>
  <c r="K17" i="43"/>
  <c r="J17" i="43"/>
  <c r="I17" i="43"/>
  <c r="I47" i="43" s="1"/>
  <c r="H17" i="43"/>
  <c r="G17" i="43"/>
  <c r="F17" i="43"/>
  <c r="E17" i="43"/>
  <c r="N17" i="43" s="1"/>
  <c r="O17" i="43" s="1"/>
  <c r="D17" i="43"/>
  <c r="N16" i="43"/>
  <c r="O16" i="43"/>
  <c r="N15" i="43"/>
  <c r="O15" i="43"/>
  <c r="N14" i="43"/>
  <c r="O14" i="43"/>
  <c r="M13" i="43"/>
  <c r="L13" i="43"/>
  <c r="K13" i="43"/>
  <c r="K47" i="43" s="1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/>
  <c r="N8" i="43"/>
  <c r="O8" i="43"/>
  <c r="N7" i="43"/>
  <c r="O7" i="43"/>
  <c r="N6" i="43"/>
  <c r="O6" i="43"/>
  <c r="M5" i="43"/>
  <c r="M47" i="43" s="1"/>
  <c r="L5" i="43"/>
  <c r="K5" i="43"/>
  <c r="J5" i="43"/>
  <c r="I5" i="43"/>
  <c r="H5" i="43"/>
  <c r="G5" i="43"/>
  <c r="G47" i="43" s="1"/>
  <c r="F5" i="43"/>
  <c r="E5" i="43"/>
  <c r="D5" i="43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 s="1"/>
  <c r="N43" i="42"/>
  <c r="O43" i="42" s="1"/>
  <c r="N42" i="42"/>
  <c r="O42" i="42"/>
  <c r="M41" i="42"/>
  <c r="L41" i="42"/>
  <c r="K41" i="42"/>
  <c r="J41" i="42"/>
  <c r="I41" i="42"/>
  <c r="H41" i="42"/>
  <c r="G41" i="42"/>
  <c r="F41" i="42"/>
  <c r="E41" i="42"/>
  <c r="D41" i="42"/>
  <c r="N40" i="42"/>
  <c r="O40" i="42"/>
  <c r="M39" i="42"/>
  <c r="M48" i="42" s="1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/>
  <c r="N36" i="42"/>
  <c r="O36" i="42"/>
  <c r="N35" i="42"/>
  <c r="O35" i="42"/>
  <c r="N34" i="42"/>
  <c r="O34" i="42" s="1"/>
  <c r="N33" i="42"/>
  <c r="O33" i="42" s="1"/>
  <c r="N32" i="42"/>
  <c r="O32" i="42" s="1"/>
  <c r="N31" i="42"/>
  <c r="O31" i="42"/>
  <c r="N30" i="42"/>
  <c r="O30" i="42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 s="1"/>
  <c r="N25" i="42"/>
  <c r="O25" i="42" s="1"/>
  <c r="N24" i="42"/>
  <c r="O24" i="42"/>
  <c r="N23" i="42"/>
  <c r="O23" i="42"/>
  <c r="N22" i="42"/>
  <c r="O22" i="42"/>
  <c r="N21" i="42"/>
  <c r="O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 s="1"/>
  <c r="N17" i="42"/>
  <c r="O17" i="42" s="1"/>
  <c r="N16" i="42"/>
  <c r="O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/>
  <c r="N12" i="42"/>
  <c r="O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G48" i="42" s="1"/>
  <c r="F5" i="42"/>
  <c r="E5" i="42"/>
  <c r="E48" i="42" s="1"/>
  <c r="D5" i="42"/>
  <c r="N5" i="42" s="1"/>
  <c r="O5" i="42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 s="1"/>
  <c r="N29" i="41"/>
  <c r="O29" i="4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/>
  <c r="N24" i="41"/>
  <c r="O24" i="41" s="1"/>
  <c r="N23" i="41"/>
  <c r="O23" i="41" s="1"/>
  <c r="N22" i="41"/>
  <c r="O22" i="41"/>
  <c r="N21" i="41"/>
  <c r="O21" i="41"/>
  <c r="N20" i="41"/>
  <c r="O20" i="41" s="1"/>
  <c r="N19" i="41"/>
  <c r="O19" i="41"/>
  <c r="M18" i="41"/>
  <c r="L18" i="41"/>
  <c r="K18" i="41"/>
  <c r="J18" i="41"/>
  <c r="I18" i="41"/>
  <c r="H18" i="41"/>
  <c r="H41" i="41" s="1"/>
  <c r="G18" i="41"/>
  <c r="F18" i="41"/>
  <c r="F41" i="41" s="1"/>
  <c r="E18" i="41"/>
  <c r="D18" i="41"/>
  <c r="N17" i="41"/>
  <c r="O17" i="41" s="1"/>
  <c r="N16" i="41"/>
  <c r="O16" i="41" s="1"/>
  <c r="N15" i="41"/>
  <c r="O15" i="41" s="1"/>
  <c r="M14" i="41"/>
  <c r="M41" i="41" s="1"/>
  <c r="L14" i="41"/>
  <c r="K14" i="41"/>
  <c r="K41" i="41" s="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G41" i="41" s="1"/>
  <c r="F5" i="41"/>
  <c r="E5" i="41"/>
  <c r="E41" i="41" s="1"/>
  <c r="D5" i="41"/>
  <c r="N42" i="40"/>
  <c r="O42" i="40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/>
  <c r="N38" i="40"/>
  <c r="O38" i="40" s="1"/>
  <c r="M37" i="40"/>
  <c r="L37" i="40"/>
  <c r="K37" i="40"/>
  <c r="K43" i="40" s="1"/>
  <c r="J37" i="40"/>
  <c r="I37" i="40"/>
  <c r="I43" i="40" s="1"/>
  <c r="H37" i="40"/>
  <c r="G37" i="40"/>
  <c r="F37" i="40"/>
  <c r="E37" i="40"/>
  <c r="D37" i="40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5" i="40" s="1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E43" i="40" s="1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M43" i="40" s="1"/>
  <c r="L5" i="40"/>
  <c r="K5" i="40"/>
  <c r="J5" i="40"/>
  <c r="I5" i="40"/>
  <c r="H5" i="40"/>
  <c r="G5" i="40"/>
  <c r="F5" i="40"/>
  <c r="E5" i="40"/>
  <c r="D5" i="40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/>
  <c r="N38" i="39"/>
  <c r="O38" i="39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6" i="39" s="1"/>
  <c r="O36" i="39" s="1"/>
  <c r="N35" i="39"/>
  <c r="O35" i="39" s="1"/>
  <c r="M34" i="39"/>
  <c r="L34" i="39"/>
  <c r="K34" i="39"/>
  <c r="K42" i="39" s="1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N30" i="39"/>
  <c r="O30" i="39" s="1"/>
  <c r="N29" i="39"/>
  <c r="O29" i="39"/>
  <c r="N28" i="39"/>
  <c r="O28" i="39"/>
  <c r="M27" i="39"/>
  <c r="L27" i="39"/>
  <c r="K27" i="39"/>
  <c r="J27" i="39"/>
  <c r="I27" i="39"/>
  <c r="I42" i="39" s="1"/>
  <c r="H27" i="39"/>
  <c r="G27" i="39"/>
  <c r="F27" i="39"/>
  <c r="E27" i="39"/>
  <c r="D27" i="39"/>
  <c r="N26" i="39"/>
  <c r="O26" i="39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M42" i="39" s="1"/>
  <c r="L5" i="39"/>
  <c r="K5" i="39"/>
  <c r="J5" i="39"/>
  <c r="I5" i="39"/>
  <c r="H5" i="39"/>
  <c r="G5" i="39"/>
  <c r="F5" i="39"/>
  <c r="E5" i="39"/>
  <c r="E42" i="39" s="1"/>
  <c r="D5" i="39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3" i="38"/>
  <c r="O43" i="38"/>
  <c r="N42" i="38"/>
  <c r="O42" i="38"/>
  <c r="N41" i="38"/>
  <c r="O41" i="38" s="1"/>
  <c r="N40" i="38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/>
  <c r="M35" i="38"/>
  <c r="L35" i="38"/>
  <c r="K35" i="38"/>
  <c r="K46" i="38" s="1"/>
  <c r="J35" i="38"/>
  <c r="I35" i="38"/>
  <c r="H35" i="38"/>
  <c r="G35" i="38"/>
  <c r="F35" i="38"/>
  <c r="E35" i="38"/>
  <c r="D35" i="38"/>
  <c r="N35" i="38" s="1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I46" i="38" s="1"/>
  <c r="H5" i="38"/>
  <c r="G5" i="38"/>
  <c r="F5" i="38"/>
  <c r="E5" i="38"/>
  <c r="D5" i="38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/>
  <c r="N42" i="37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N24" i="37"/>
  <c r="O24" i="37"/>
  <c r="N23" i="37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G47" i="37" s="1"/>
  <c r="F19" i="37"/>
  <c r="E19" i="37"/>
  <c r="D19" i="37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K47" i="37" s="1"/>
  <c r="J5" i="37"/>
  <c r="I5" i="37"/>
  <c r="H5" i="37"/>
  <c r="N5" i="37" s="1"/>
  <c r="O5" i="37" s="1"/>
  <c r="G5" i="37"/>
  <c r="F5" i="37"/>
  <c r="E5" i="37"/>
  <c r="D5" i="37"/>
  <c r="D47" i="37" s="1"/>
  <c r="N48" i="36"/>
  <c r="O48" i="36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N33" i="36"/>
  <c r="O33" i="36"/>
  <c r="N32" i="36"/>
  <c r="O32" i="36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49" i="36" s="1"/>
  <c r="K5" i="36"/>
  <c r="J5" i="36"/>
  <c r="I5" i="36"/>
  <c r="H5" i="36"/>
  <c r="G5" i="36"/>
  <c r="F5" i="36"/>
  <c r="F49" i="36" s="1"/>
  <c r="E5" i="36"/>
  <c r="D5" i="36"/>
  <c r="N47" i="35"/>
  <c r="O47" i="35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4" i="35" s="1"/>
  <c r="O44" i="35" s="1"/>
  <c r="N43" i="35"/>
  <c r="O43" i="35" s="1"/>
  <c r="N42" i="35"/>
  <c r="O42" i="35" s="1"/>
  <c r="N41" i="35"/>
  <c r="O41" i="35" s="1"/>
  <c r="N40" i="35"/>
  <c r="O40" i="35"/>
  <c r="M39" i="35"/>
  <c r="L39" i="35"/>
  <c r="K39" i="35"/>
  <c r="J39" i="35"/>
  <c r="I39" i="35"/>
  <c r="H39" i="35"/>
  <c r="G39" i="35"/>
  <c r="F39" i="35"/>
  <c r="E39" i="35"/>
  <c r="D39" i="35"/>
  <c r="N38" i="35"/>
  <c r="O38" i="35"/>
  <c r="M37" i="35"/>
  <c r="L37" i="35"/>
  <c r="K37" i="35"/>
  <c r="J37" i="35"/>
  <c r="I37" i="35"/>
  <c r="H37" i="35"/>
  <c r="G37" i="35"/>
  <c r="F37" i="35"/>
  <c r="E37" i="35"/>
  <c r="D37" i="35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/>
  <c r="N21" i="35"/>
  <c r="O21" i="35" s="1"/>
  <c r="N20" i="35"/>
  <c r="O20" i="35" s="1"/>
  <c r="M19" i="35"/>
  <c r="L19" i="35"/>
  <c r="K19" i="35"/>
  <c r="J19" i="35"/>
  <c r="J48" i="35" s="1"/>
  <c r="I19" i="35"/>
  <c r="H19" i="35"/>
  <c r="G19" i="35"/>
  <c r="F19" i="35"/>
  <c r="E19" i="35"/>
  <c r="D19" i="35"/>
  <c r="N18" i="35"/>
  <c r="O18" i="35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K48" i="35" s="1"/>
  <c r="J5" i="35"/>
  <c r="I5" i="35"/>
  <c r="H5" i="35"/>
  <c r="H48" i="35" s="1"/>
  <c r="G5" i="35"/>
  <c r="G48" i="35" s="1"/>
  <c r="F5" i="35"/>
  <c r="E5" i="35"/>
  <c r="D5" i="35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N40" i="34"/>
  <c r="O40" i="34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M36" i="34"/>
  <c r="L36" i="34"/>
  <c r="K36" i="34"/>
  <c r="J36" i="34"/>
  <c r="I36" i="34"/>
  <c r="H36" i="34"/>
  <c r="G36" i="34"/>
  <c r="G46" i="34" s="1"/>
  <c r="F36" i="34"/>
  <c r="E36" i="34"/>
  <c r="D36" i="34"/>
  <c r="N35" i="34"/>
  <c r="O35" i="34" s="1"/>
  <c r="N34" i="34"/>
  <c r="O34" i="34" s="1"/>
  <c r="N33" i="34"/>
  <c r="O33" i="34" s="1"/>
  <c r="N32" i="34"/>
  <c r="O32" i="34"/>
  <c r="N31" i="34"/>
  <c r="O31" i="34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N28" i="34" s="1"/>
  <c r="O28" i="34" s="1"/>
  <c r="E28" i="34"/>
  <c r="D28" i="34"/>
  <c r="N27" i="34"/>
  <c r="O27" i="34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/>
  <c r="N20" i="34"/>
  <c r="O20" i="34"/>
  <c r="M19" i="34"/>
  <c r="M46" i="34" s="1"/>
  <c r="L19" i="34"/>
  <c r="K19" i="34"/>
  <c r="J19" i="34"/>
  <c r="I19" i="34"/>
  <c r="I46" i="34" s="1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N30" i="33"/>
  <c r="O30" i="33" s="1"/>
  <c r="N31" i="33"/>
  <c r="O31" i="33"/>
  <c r="N32" i="33"/>
  <c r="O32" i="33"/>
  <c r="N33" i="33"/>
  <c r="O33" i="33" s="1"/>
  <c r="N34" i="33"/>
  <c r="O34" i="33" s="1"/>
  <c r="N35" i="33"/>
  <c r="O35" i="33" s="1"/>
  <c r="N21" i="33"/>
  <c r="O21" i="33" s="1"/>
  <c r="N22" i="33"/>
  <c r="O22" i="33"/>
  <c r="N23" i="33"/>
  <c r="O23" i="33"/>
  <c r="N24" i="33"/>
  <c r="O24" i="33"/>
  <c r="N25" i="33"/>
  <c r="O25" i="33" s="1"/>
  <c r="N26" i="33"/>
  <c r="O26" i="33" s="1"/>
  <c r="N27" i="33"/>
  <c r="O27" i="33" s="1"/>
  <c r="N28" i="33"/>
  <c r="O28" i="33"/>
  <c r="E29" i="33"/>
  <c r="F29" i="33"/>
  <c r="G29" i="33"/>
  <c r="H29" i="33"/>
  <c r="I29" i="33"/>
  <c r="J29" i="33"/>
  <c r="K29" i="33"/>
  <c r="L29" i="33"/>
  <c r="M29" i="33"/>
  <c r="D29" i="33"/>
  <c r="E20" i="33"/>
  <c r="F20" i="33"/>
  <c r="G20" i="33"/>
  <c r="H20" i="33"/>
  <c r="I20" i="33"/>
  <c r="J20" i="33"/>
  <c r="K20" i="33"/>
  <c r="L20" i="33"/>
  <c r="M20" i="33"/>
  <c r="D20" i="33"/>
  <c r="E14" i="33"/>
  <c r="F14" i="33"/>
  <c r="G14" i="33"/>
  <c r="H14" i="33"/>
  <c r="I14" i="33"/>
  <c r="J14" i="33"/>
  <c r="K14" i="33"/>
  <c r="K46" i="33" s="1"/>
  <c r="L14" i="33"/>
  <c r="M14" i="33"/>
  <c r="D14" i="33"/>
  <c r="N14" i="33" s="1"/>
  <c r="O14" i="33" s="1"/>
  <c r="E5" i="33"/>
  <c r="F5" i="33"/>
  <c r="G5" i="33"/>
  <c r="G46" i="33" s="1"/>
  <c r="H5" i="33"/>
  <c r="I5" i="33"/>
  <c r="I46" i="33" s="1"/>
  <c r="J5" i="33"/>
  <c r="K5" i="33"/>
  <c r="L5" i="33"/>
  <c r="M5" i="33"/>
  <c r="D5" i="33"/>
  <c r="E44" i="33"/>
  <c r="F44" i="33"/>
  <c r="G44" i="33"/>
  <c r="H44" i="33"/>
  <c r="I44" i="33"/>
  <c r="J44" i="33"/>
  <c r="K44" i="33"/>
  <c r="L44" i="33"/>
  <c r="M44" i="33"/>
  <c r="D44" i="33"/>
  <c r="N44" i="33" s="1"/>
  <c r="O44" i="33" s="1"/>
  <c r="N45" i="33"/>
  <c r="O45" i="33" s="1"/>
  <c r="N41" i="33"/>
  <c r="O41" i="33" s="1"/>
  <c r="N42" i="33"/>
  <c r="O42" i="33"/>
  <c r="N43" i="33"/>
  <c r="O43" i="33" s="1"/>
  <c r="N40" i="33"/>
  <c r="O40" i="33" s="1"/>
  <c r="E39" i="33"/>
  <c r="F39" i="33"/>
  <c r="G39" i="33"/>
  <c r="H39" i="33"/>
  <c r="I39" i="33"/>
  <c r="J39" i="33"/>
  <c r="K39" i="33"/>
  <c r="L39" i="33"/>
  <c r="M39" i="33"/>
  <c r="D39" i="33"/>
  <c r="E37" i="33"/>
  <c r="F37" i="33"/>
  <c r="G37" i="33"/>
  <c r="H37" i="33"/>
  <c r="I37" i="33"/>
  <c r="J37" i="33"/>
  <c r="J46" i="33" s="1"/>
  <c r="K37" i="33"/>
  <c r="L37" i="33"/>
  <c r="M37" i="33"/>
  <c r="D37" i="33"/>
  <c r="N38" i="33"/>
  <c r="O38" i="33" s="1"/>
  <c r="N17" i="33"/>
  <c r="O17" i="33" s="1"/>
  <c r="N36" i="33"/>
  <c r="O36" i="33" s="1"/>
  <c r="N16" i="33"/>
  <c r="O16" i="33" s="1"/>
  <c r="N18" i="33"/>
  <c r="O18" i="33" s="1"/>
  <c r="N19" i="33"/>
  <c r="O19" i="33" s="1"/>
  <c r="N7" i="33"/>
  <c r="O7" i="33" s="1"/>
  <c r="N8" i="33"/>
  <c r="O8" i="33" s="1"/>
  <c r="N9" i="33"/>
  <c r="O9" i="33"/>
  <c r="N10" i="33"/>
  <c r="O10" i="33"/>
  <c r="N11" i="33"/>
  <c r="O11" i="33" s="1"/>
  <c r="N12" i="33"/>
  <c r="O12" i="33" s="1"/>
  <c r="N13" i="33"/>
  <c r="O13" i="33" s="1"/>
  <c r="N6" i="33"/>
  <c r="O6" i="33" s="1"/>
  <c r="N15" i="33"/>
  <c r="O15" i="33"/>
  <c r="G42" i="39"/>
  <c r="L42" i="39"/>
  <c r="G43" i="40"/>
  <c r="N39" i="41"/>
  <c r="O39" i="41" s="1"/>
  <c r="I41" i="41"/>
  <c r="I48" i="42"/>
  <c r="K48" i="42"/>
  <c r="N46" i="42"/>
  <c r="O46" i="42" s="1"/>
  <c r="I49" i="44"/>
  <c r="N29" i="44"/>
  <c r="O29" i="44" s="1"/>
  <c r="M52" i="45"/>
  <c r="I52" i="45"/>
  <c r="O48" i="48" l="1"/>
  <c r="P48" i="48" s="1"/>
  <c r="N14" i="34"/>
  <c r="O14" i="34" s="1"/>
  <c r="O40" i="46"/>
  <c r="P40" i="46" s="1"/>
  <c r="I47" i="37"/>
  <c r="F48" i="42"/>
  <c r="L47" i="37"/>
  <c r="H49" i="44"/>
  <c r="N5" i="39"/>
  <c r="O5" i="39" s="1"/>
  <c r="N29" i="33"/>
  <c r="O29" i="33" s="1"/>
  <c r="M48" i="35"/>
  <c r="N39" i="35"/>
  <c r="O39" i="35" s="1"/>
  <c r="L46" i="38"/>
  <c r="D41" i="41"/>
  <c r="L49" i="44"/>
  <c r="N41" i="45"/>
  <c r="O41" i="45" s="1"/>
  <c r="O17" i="46"/>
  <c r="P17" i="46" s="1"/>
  <c r="N39" i="33"/>
  <c r="O39" i="33" s="1"/>
  <c r="N38" i="34"/>
  <c r="O38" i="34" s="1"/>
  <c r="N43" i="34"/>
  <c r="O43" i="34" s="1"/>
  <c r="H43" i="40"/>
  <c r="D47" i="43"/>
  <c r="N47" i="43" s="1"/>
  <c r="O47" i="43" s="1"/>
  <c r="E46" i="33"/>
  <c r="N39" i="36"/>
  <c r="O39" i="36" s="1"/>
  <c r="N33" i="41"/>
  <c r="O33" i="41" s="1"/>
  <c r="N5" i="44"/>
  <c r="O5" i="44" s="1"/>
  <c r="N47" i="44"/>
  <c r="O47" i="44" s="1"/>
  <c r="L46" i="33"/>
  <c r="N5" i="38"/>
  <c r="O5" i="38" s="1"/>
  <c r="F49" i="44"/>
  <c r="N27" i="37"/>
  <c r="O27" i="37" s="1"/>
  <c r="F46" i="38"/>
  <c r="L41" i="41"/>
  <c r="N41" i="42"/>
  <c r="O41" i="42" s="1"/>
  <c r="N39" i="37"/>
  <c r="O39" i="37" s="1"/>
  <c r="J49" i="36"/>
  <c r="N49" i="36" s="1"/>
  <c r="O49" i="36" s="1"/>
  <c r="N18" i="38"/>
  <c r="O18" i="38" s="1"/>
  <c r="D48" i="35"/>
  <c r="N48" i="35" s="1"/>
  <c r="O48" i="35" s="1"/>
  <c r="H42" i="39"/>
  <c r="L48" i="35"/>
  <c r="H46" i="38"/>
  <c r="J48" i="42"/>
  <c r="N37" i="33"/>
  <c r="O37" i="33" s="1"/>
  <c r="N40" i="39"/>
  <c r="O40" i="39" s="1"/>
  <c r="F43" i="40"/>
  <c r="N28" i="40"/>
  <c r="O28" i="40" s="1"/>
  <c r="N44" i="38"/>
  <c r="O44" i="38" s="1"/>
  <c r="N14" i="40"/>
  <c r="O14" i="40" s="1"/>
  <c r="E47" i="37"/>
  <c r="G46" i="38"/>
  <c r="N37" i="38"/>
  <c r="O37" i="38" s="1"/>
  <c r="N14" i="41"/>
  <c r="O14" i="41" s="1"/>
  <c r="J47" i="43"/>
  <c r="N41" i="44"/>
  <c r="O41" i="44" s="1"/>
  <c r="N44" i="36"/>
  <c r="O44" i="36" s="1"/>
  <c r="N26" i="41"/>
  <c r="O26" i="41" s="1"/>
  <c r="L52" i="45"/>
  <c r="M49" i="36"/>
  <c r="I48" i="35"/>
  <c r="N5" i="36"/>
  <c r="O5" i="36" s="1"/>
  <c r="H48" i="42"/>
  <c r="N50" i="45"/>
  <c r="O50" i="45" s="1"/>
  <c r="H49" i="36"/>
  <c r="G49" i="36"/>
  <c r="N5" i="34"/>
  <c r="O5" i="34" s="1"/>
  <c r="H46" i="34"/>
  <c r="N28" i="42"/>
  <c r="O28" i="42" s="1"/>
  <c r="N34" i="39"/>
  <c r="O34" i="39" s="1"/>
  <c r="F47" i="43"/>
  <c r="E52" i="45"/>
  <c r="N41" i="43"/>
  <c r="O41" i="43" s="1"/>
  <c r="G46" i="46"/>
  <c r="H46" i="33"/>
  <c r="J46" i="38"/>
  <c r="H47" i="43"/>
  <c r="N37" i="35"/>
  <c r="O37" i="35" s="1"/>
  <c r="F42" i="39"/>
  <c r="N19" i="45"/>
  <c r="O19" i="45" s="1"/>
  <c r="H46" i="46"/>
  <c r="I46" i="46"/>
  <c r="N18" i="39"/>
  <c r="O18" i="39" s="1"/>
  <c r="O28" i="46"/>
  <c r="P28" i="46" s="1"/>
  <c r="N5" i="33"/>
  <c r="O5" i="33" s="1"/>
  <c r="H47" i="37"/>
  <c r="M46" i="33"/>
  <c r="N20" i="33"/>
  <c r="O20" i="33" s="1"/>
  <c r="F48" i="35"/>
  <c r="N14" i="36"/>
  <c r="O14" i="36" s="1"/>
  <c r="N19" i="36"/>
  <c r="O19" i="36" s="1"/>
  <c r="I49" i="36"/>
  <c r="N14" i="38"/>
  <c r="O14" i="38" s="1"/>
  <c r="N35" i="41"/>
  <c r="O35" i="41" s="1"/>
  <c r="L47" i="43"/>
  <c r="N5" i="45"/>
  <c r="O5" i="45" s="1"/>
  <c r="L46" i="34"/>
  <c r="K49" i="36"/>
  <c r="N37" i="36"/>
  <c r="O37" i="36" s="1"/>
  <c r="N28" i="35"/>
  <c r="O28" i="35" s="1"/>
  <c r="N27" i="39"/>
  <c r="O27" i="39" s="1"/>
  <c r="N37" i="40"/>
  <c r="O37" i="40" s="1"/>
  <c r="F46" i="34"/>
  <c r="N5" i="35"/>
  <c r="O5" i="35" s="1"/>
  <c r="N19" i="35"/>
  <c r="O19" i="35" s="1"/>
  <c r="D49" i="36"/>
  <c r="E49" i="36"/>
  <c r="N14" i="37"/>
  <c r="O14" i="37" s="1"/>
  <c r="J47" i="37"/>
  <c r="J43" i="40"/>
  <c r="J46" i="46"/>
  <c r="N46" i="46"/>
  <c r="K46" i="34"/>
  <c r="M47" i="37"/>
  <c r="N19" i="34"/>
  <c r="O19" i="34" s="1"/>
  <c r="N27" i="36"/>
  <c r="O27" i="36" s="1"/>
  <c r="N13" i="43"/>
  <c r="O13" i="43" s="1"/>
  <c r="N45" i="43"/>
  <c r="O45" i="43" s="1"/>
  <c r="D48" i="42"/>
  <c r="N36" i="34"/>
  <c r="O36" i="34" s="1"/>
  <c r="N14" i="35"/>
  <c r="O14" i="35" s="1"/>
  <c r="L43" i="40"/>
  <c r="N41" i="40"/>
  <c r="O41" i="40" s="1"/>
  <c r="N39" i="42"/>
  <c r="O39" i="42" s="1"/>
  <c r="D49" i="44"/>
  <c r="J52" i="45"/>
  <c r="O46" i="47"/>
  <c r="P46" i="47" s="1"/>
  <c r="E46" i="34"/>
  <c r="H52" i="45"/>
  <c r="N18" i="41"/>
  <c r="O18" i="41" s="1"/>
  <c r="D42" i="39"/>
  <c r="D46" i="34"/>
  <c r="N44" i="37"/>
  <c r="O44" i="37" s="1"/>
  <c r="J46" i="34"/>
  <c r="E48" i="35"/>
  <c r="E46" i="38"/>
  <c r="M46" i="38"/>
  <c r="N39" i="44"/>
  <c r="O39" i="44" s="1"/>
  <c r="N5" i="43"/>
  <c r="O5" i="43" s="1"/>
  <c r="J41" i="41"/>
  <c r="N41" i="41" s="1"/>
  <c r="O41" i="41" s="1"/>
  <c r="N18" i="40"/>
  <c r="O18" i="40" s="1"/>
  <c r="D46" i="33"/>
  <c r="D46" i="38"/>
  <c r="F46" i="33"/>
  <c r="N14" i="44"/>
  <c r="O14" i="44" s="1"/>
  <c r="N5" i="41"/>
  <c r="O5" i="41" s="1"/>
  <c r="N14" i="39"/>
  <c r="O14" i="39" s="1"/>
  <c r="N19" i="37"/>
  <c r="O19" i="37" s="1"/>
  <c r="O13" i="46"/>
  <c r="P13" i="46" s="1"/>
  <c r="J42" i="39"/>
  <c r="D46" i="46"/>
  <c r="N5" i="40"/>
  <c r="O5" i="40" s="1"/>
  <c r="N37" i="37"/>
  <c r="O37" i="37" s="1"/>
  <c r="D43" i="40"/>
  <c r="O5" i="46"/>
  <c r="P5" i="46" s="1"/>
  <c r="J49" i="44"/>
  <c r="N49" i="44" s="1"/>
  <c r="O49" i="44" s="1"/>
  <c r="L48" i="42"/>
  <c r="F47" i="37"/>
  <c r="D52" i="45"/>
  <c r="N46" i="34" l="1"/>
  <c r="O46" i="34" s="1"/>
  <c r="O46" i="46"/>
  <c r="P46" i="46" s="1"/>
  <c r="N48" i="42"/>
  <c r="O48" i="42" s="1"/>
  <c r="N42" i="39"/>
  <c r="O42" i="39" s="1"/>
  <c r="N47" i="37"/>
  <c r="O47" i="37" s="1"/>
  <c r="N43" i="40"/>
  <c r="O43" i="40" s="1"/>
  <c r="N46" i="38"/>
  <c r="O46" i="38" s="1"/>
  <c r="N52" i="45"/>
  <c r="O52" i="45" s="1"/>
  <c r="N46" i="33"/>
  <c r="O46" i="33" s="1"/>
</calcChain>
</file>

<file path=xl/sharedStrings.xml><?xml version="1.0" encoding="utf-8"?>
<sst xmlns="http://schemas.openxmlformats.org/spreadsheetml/2006/main" count="1003" uniqueCount="143">
  <si>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</si>
  <si>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</si>
  <si>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</si>
  <si>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</si>
  <si>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</si>
  <si>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</si>
  <si>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</si>
  <si>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</si>
  <si>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</si>
  <si>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</si>
  <si>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</si>
  <si>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</si>
  <si>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</si>
  <si>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</si>
  <si>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</si>
  <si>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</si>
  <si>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</si>
  <si>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</si>
  <si>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</si>
  <si>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</si>
  <si>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Impact Fees - Commercial - Physical Environment</t>
  </si>
  <si>
    <t>Impact Fees - Residential - Other</t>
  </si>
  <si>
    <t>Other Permits, Fees, and Special Assessments</t>
  </si>
  <si>
    <t>Intergovernmental Revenue</t>
  </si>
  <si>
    <t>Federal Grant - Economic Environment</t>
  </si>
  <si>
    <t>State Grant - Transportation - Airport Development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</si>
  <si>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</si>
  <si>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</si>
  <si>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</si>
  <si>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</si>
  <si>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</si>
  <si>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</si>
  <si>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</si>
  <si>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</si>
  <si>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</si>
  <si>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</si>
  <si>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</si>
  <si>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</si>
  <si>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</si>
  <si>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Administrative Service Fees</t>
  </si>
  <si>
    <t>General Gov't (Not Court-Related) - Other General Gov't Charges and Fees</t>
  </si>
  <si>
    <t>Public Safety - Fire Protection</t>
  </si>
  <si>
    <t>Public Safety - Protective Inspection Fees</t>
  </si>
  <si>
    <t>Physical Environment - Water Utility</t>
  </si>
  <si>
    <t>Physical Environment - Sewer / Wastewater Utility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</si>
  <si>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</si>
  <si>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</si>
  <si>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</si>
  <si>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</si>
  <si>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Interest and Other Earnings - Net Increase (Decrease) in Fair Value of Investments</t>
  </si>
  <si>
    <t>Rents and Royalties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</si>
  <si>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</si>
  <si>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</si>
  <si>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</si>
  <si>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</si>
  <si>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</si>
  <si>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</si>
  <si>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</si>
  <si>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</si>
  <si>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</si>
  <si>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Hilliard Revenues Reported by Account Code and Fund Type</t>
  </si>
  <si>
    <t>Local Fiscal Year Ended September 30, 2010</t>
  </si>
  <si>
    <t>Federal Grant - Transportation - Airport Development</t>
  </si>
  <si>
    <t>State Grant - Public Safety</t>
  </si>
  <si>
    <t>Proprietary Non-Operating Sources - Capital Contributions from State Government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</si>
  <si>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</si>
  <si>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</si>
  <si>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</si>
  <si>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Culture / Recreation - Parks and Recreation</t>
  </si>
  <si>
    <t>Proprietary Non-Operating Sources - Capital Contributions from Federal Government</t>
  </si>
  <si>
    <t>2011 Municipal Population:</t>
  </si>
  <si>
    <t>Local Fiscal Year Ended September 30, 2012</t>
  </si>
  <si>
    <t>Transportation (User Fees) - Airports</t>
  </si>
  <si>
    <t>Proprietary Non-Operating Sources - Capital Contributions from Other Public Source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</si>
  <si>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</si>
  <si>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</si>
  <si>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</si>
  <si>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</si>
  <si>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</si>
  <si>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</si>
  <si>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</si>
  <si>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</si>
  <si>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</si>
  <si>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Administrative Service Fees</t>
  </si>
  <si>
    <t>General Government - Other General Government Charges and Fees</t>
  </si>
  <si>
    <t>Transportation - Airports</t>
  </si>
  <si>
    <t>Proprietary Non-Operating - Capital Contributions from Federal Government</t>
  </si>
  <si>
    <t>2013 Municipal Population:</t>
  </si>
  <si>
    <t>Local Fiscal Year Ended September 30, 2008</t>
  </si>
  <si>
    <t>Permits and Franchise Fees</t>
  </si>
  <si>
    <t>Other Permits and Fees</t>
  </si>
  <si>
    <t>Impact Fees - Physical Environment</t>
  </si>
  <si>
    <t>Impact Fees - Other</t>
  </si>
  <si>
    <t>Contributions and Donations from Private Sources</t>
  </si>
  <si>
    <t>2008 Municipal Population:</t>
  </si>
  <si>
    <t>Local Fiscal Year Ended September 30, 2014</t>
  </si>
  <si>
    <t>Local Option Taxes</t>
  </si>
  <si>
    <t>Federal Grant - Physical Environment - Sewer / Wastewater</t>
  </si>
  <si>
    <t>Physical Environment - Other Physical Environment Charges</t>
  </si>
  <si>
    <t>Other Judgments, Fines, and Forfeits</t>
  </si>
  <si>
    <t>2014 Municipal Population:</t>
  </si>
  <si>
    <t>Local Fiscal Year Ended September 30, 2015</t>
  </si>
  <si>
    <t>State Grant - Physical Environment - Sewer / Wastewater</t>
  </si>
  <si>
    <t>2015 Municipal Population:</t>
  </si>
  <si>
    <t>Local Fiscal Year Ended September 30, 2016</t>
  </si>
  <si>
    <t>Culture / Recreation - Special Events</t>
  </si>
  <si>
    <t>2016 Municipal Population:</t>
  </si>
  <si>
    <t>Local Fiscal Year Ended September 30, 2017</t>
  </si>
  <si>
    <t>Licenses</t>
  </si>
  <si>
    <t>State Shared Revenues - Transportation - Mass Transit</t>
  </si>
  <si>
    <t>Culture / Recreation - Special Recreation Facilities</t>
  </si>
  <si>
    <t>Culture / Recreation - Other Culture / Recreation Charges</t>
  </si>
  <si>
    <t>2017 Municipal Population:</t>
  </si>
  <si>
    <t>Local Fiscal Year Ended September 30, 2018</t>
  </si>
  <si>
    <t>2018 Municipal Population:</t>
  </si>
  <si>
    <t>Local Fiscal Year Ended September 30, 2019</t>
  </si>
  <si>
    <t>Sales - Sale of Surplus Materials and Scrap</t>
  </si>
  <si>
    <t>2019 Municipal Population:</t>
  </si>
  <si>
    <t>Local Fiscal Year Ended September 30, 2020</t>
  </si>
  <si>
    <t>State Grant - General Government</t>
  </si>
  <si>
    <t>Fines - Local Ordinance Violations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</si>
  <si>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</si>
  <si>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</si>
  <si>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</si>
  <si>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</si>
  <si>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</si>
  <si>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</si>
  <si>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</si>
  <si>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</si>
  <si>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</si>
  <si>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</si>
  <si>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</si>
  <si>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Federal Grant - Physical Environment - Other Physical Environment</t>
  </si>
  <si>
    <t>State Shared Revenues - General Government - Local Government Half-Cent Sales Tax Program</t>
  </si>
  <si>
    <t>Other Charges for Services (Not Court-Related)</t>
  </si>
  <si>
    <t>2021 Municipal Population:</t>
  </si>
  <si>
    <t>Impact Fees - Commercial - Other</t>
  </si>
  <si>
    <t>Local Fiscal Year Ended September 30, 2022</t>
  </si>
  <si>
    <t>2022 Municipal Population:</t>
  </si>
  <si>
    <t>Local Fiscal Year Ended September 30, 2023</t>
  </si>
  <si>
    <t>Federal Grant - American Rescue Plan Act Funds</t>
  </si>
  <si>
    <t>Court-Ordered Judgments and Fines - As Decided by County Court Criminal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</si>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</sst>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35D12-70E5-48DE-8725-3F1C6FBB798F}">
  <sheetPr>
    <pageSetUpPr fitToPage="1"/>
  </sheetPr>
  <dimension ref="A1:ED5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53</v>
      </c>
      <c r="B3" s="108"/>
      <c r="C3" s="109"/>
      <c r="D3" s="113" t="s">
        <v>31</v>
      </c>
      <c r="E3" s="114"/>
      <c r="F3" s="114"/>
      <c r="G3" s="114"/>
      <c r="H3" s="115"/>
      <c r="I3" s="113" t="s">
        <v>32</v>
      </c>
      <c r="J3" s="115"/>
      <c r="K3" s="113" t="s">
        <v>34</v>
      </c>
      <c r="L3" s="114"/>
      <c r="M3" s="115"/>
      <c r="N3" s="49"/>
      <c r="O3" s="50"/>
      <c r="P3" s="116" t="s">
        <v>123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54</v>
      </c>
      <c r="F4" s="52" t="s">
        <v>55</v>
      </c>
      <c r="G4" s="52" t="s">
        <v>56</v>
      </c>
      <c r="H4" s="52" t="s">
        <v>6</v>
      </c>
      <c r="I4" s="52" t="s">
        <v>7</v>
      </c>
      <c r="J4" s="53" t="s">
        <v>57</v>
      </c>
      <c r="K4" s="53" t="s">
        <v>8</v>
      </c>
      <c r="L4" s="53" t="s">
        <v>9</v>
      </c>
      <c r="M4" s="53" t="s">
        <v>124</v>
      </c>
      <c r="N4" s="53" t="s">
        <v>10</v>
      </c>
      <c r="O4" s="53" t="s">
        <v>125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126</v>
      </c>
      <c r="B5" s="57"/>
      <c r="C5" s="57"/>
      <c r="D5" s="58">
        <f>SUM(D6:D12)</f>
        <v>639362</v>
      </c>
      <c r="E5" s="58">
        <f>SUM(E6:E12)</f>
        <v>237784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877146</v>
      </c>
      <c r="P5" s="60">
        <f>(O5/P$50)</f>
        <v>283.86601941747574</v>
      </c>
      <c r="Q5" s="61"/>
    </row>
    <row r="6" spans="1:134">
      <c r="A6" s="63"/>
      <c r="B6" s="64">
        <v>311</v>
      </c>
      <c r="C6" s="65" t="s">
        <v>3</v>
      </c>
      <c r="D6" s="66">
        <v>381175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381175</v>
      </c>
      <c r="P6" s="67">
        <f>(O6/P$50)</f>
        <v>123.35760517799353</v>
      </c>
      <c r="Q6" s="68"/>
    </row>
    <row r="7" spans="1:134">
      <c r="A7" s="63"/>
      <c r="B7" s="64">
        <v>312.41000000000003</v>
      </c>
      <c r="C7" s="65" t="s">
        <v>127</v>
      </c>
      <c r="D7" s="66">
        <v>0</v>
      </c>
      <c r="E7" s="66">
        <v>237784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237784</v>
      </c>
      <c r="P7" s="67">
        <f>(O7/P$50)</f>
        <v>76.952750809061484</v>
      </c>
      <c r="Q7" s="68"/>
    </row>
    <row r="8" spans="1:134">
      <c r="A8" s="63"/>
      <c r="B8" s="64">
        <v>314.10000000000002</v>
      </c>
      <c r="C8" s="65" t="s">
        <v>13</v>
      </c>
      <c r="D8" s="66">
        <v>89571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89571</v>
      </c>
      <c r="P8" s="67">
        <f>(O8/P$50)</f>
        <v>28.987378640776701</v>
      </c>
      <c r="Q8" s="68"/>
    </row>
    <row r="9" spans="1:134">
      <c r="A9" s="63"/>
      <c r="B9" s="64">
        <v>314.3</v>
      </c>
      <c r="C9" s="65" t="s">
        <v>14</v>
      </c>
      <c r="D9" s="66">
        <v>25182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25182</v>
      </c>
      <c r="P9" s="67">
        <f>(O9/P$50)</f>
        <v>8.1495145631067967</v>
      </c>
      <c r="Q9" s="68"/>
    </row>
    <row r="10" spans="1:134">
      <c r="A10" s="63"/>
      <c r="B10" s="64">
        <v>314.8</v>
      </c>
      <c r="C10" s="65" t="s">
        <v>15</v>
      </c>
      <c r="D10" s="66">
        <v>9719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9719</v>
      </c>
      <c r="P10" s="67">
        <f>(O10/P$50)</f>
        <v>3.145307443365696</v>
      </c>
      <c r="Q10" s="68"/>
    </row>
    <row r="11" spans="1:134">
      <c r="A11" s="63"/>
      <c r="B11" s="64">
        <v>315.10000000000002</v>
      </c>
      <c r="C11" s="65" t="s">
        <v>128</v>
      </c>
      <c r="D11" s="66">
        <v>105422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105422</v>
      </c>
      <c r="P11" s="67">
        <f>(O11/P$50)</f>
        <v>34.117152103559867</v>
      </c>
      <c r="Q11" s="68"/>
    </row>
    <row r="12" spans="1:134">
      <c r="A12" s="63"/>
      <c r="B12" s="64">
        <v>316</v>
      </c>
      <c r="C12" s="65" t="s">
        <v>77</v>
      </c>
      <c r="D12" s="66">
        <v>28293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28293</v>
      </c>
      <c r="P12" s="67">
        <f>(O12/P$50)</f>
        <v>9.15631067961165</v>
      </c>
      <c r="Q12" s="68"/>
    </row>
    <row r="13" spans="1:134" ht="15.75">
      <c r="A13" s="69" t="s">
        <v>18</v>
      </c>
      <c r="B13" s="70"/>
      <c r="C13" s="71"/>
      <c r="D13" s="72">
        <f>SUM(D14:D16)</f>
        <v>314412</v>
      </c>
      <c r="E13" s="72">
        <f>SUM(E14:E16)</f>
        <v>0</v>
      </c>
      <c r="F13" s="72">
        <f>SUM(F14:F16)</f>
        <v>0</v>
      </c>
      <c r="G13" s="72">
        <f>SUM(G14:G16)</f>
        <v>0</v>
      </c>
      <c r="H13" s="72">
        <f>SUM(H14:H16)</f>
        <v>0</v>
      </c>
      <c r="I13" s="72">
        <f>SUM(I14:I16)</f>
        <v>0</v>
      </c>
      <c r="J13" s="72">
        <f>SUM(J14:J16)</f>
        <v>0</v>
      </c>
      <c r="K13" s="72">
        <f>SUM(K14:K16)</f>
        <v>0</v>
      </c>
      <c r="L13" s="72">
        <f>SUM(L14:L16)</f>
        <v>0</v>
      </c>
      <c r="M13" s="72">
        <f>SUM(M14:M16)</f>
        <v>0</v>
      </c>
      <c r="N13" s="72">
        <f>SUM(N14:N16)</f>
        <v>0</v>
      </c>
      <c r="O13" s="73">
        <f>SUM(D13:N13)</f>
        <v>314412</v>
      </c>
      <c r="P13" s="74">
        <f>(O13/P$50)</f>
        <v>101.75145631067961</v>
      </c>
      <c r="Q13" s="75"/>
    </row>
    <row r="14" spans="1:134">
      <c r="A14" s="63"/>
      <c r="B14" s="64">
        <v>322</v>
      </c>
      <c r="C14" s="65" t="s">
        <v>129</v>
      </c>
      <c r="D14" s="66">
        <v>66432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66432</v>
      </c>
      <c r="P14" s="67">
        <f>(O14/P$50)</f>
        <v>21.499029126213593</v>
      </c>
      <c r="Q14" s="68"/>
    </row>
    <row r="15" spans="1:134">
      <c r="A15" s="63"/>
      <c r="B15" s="64">
        <v>323.10000000000002</v>
      </c>
      <c r="C15" s="65" t="s">
        <v>19</v>
      </c>
      <c r="D15" s="66">
        <v>215603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6" si="1">SUM(D15:N15)</f>
        <v>215603</v>
      </c>
      <c r="P15" s="67">
        <f>(O15/P$50)</f>
        <v>69.774433656957925</v>
      </c>
      <c r="Q15" s="68"/>
    </row>
    <row r="16" spans="1:134">
      <c r="A16" s="63"/>
      <c r="B16" s="64">
        <v>329.5</v>
      </c>
      <c r="C16" s="65" t="s">
        <v>130</v>
      </c>
      <c r="D16" s="66">
        <v>32377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32377</v>
      </c>
      <c r="P16" s="67">
        <f>(O16/P$50)</f>
        <v>10.47799352750809</v>
      </c>
      <c r="Q16" s="68"/>
    </row>
    <row r="17" spans="1:17" ht="15.75">
      <c r="A17" s="69" t="s">
        <v>131</v>
      </c>
      <c r="B17" s="70"/>
      <c r="C17" s="71"/>
      <c r="D17" s="72">
        <f>SUM(D18:D27)</f>
        <v>2533424</v>
      </c>
      <c r="E17" s="72">
        <f>SUM(E18:E27)</f>
        <v>593689</v>
      </c>
      <c r="F17" s="72">
        <f>SUM(F18:F27)</f>
        <v>0</v>
      </c>
      <c r="G17" s="72">
        <f>SUM(G18:G27)</f>
        <v>0</v>
      </c>
      <c r="H17" s="72">
        <f>SUM(H18:H27)</f>
        <v>0</v>
      </c>
      <c r="I17" s="72">
        <f>SUM(I18:I27)</f>
        <v>12000</v>
      </c>
      <c r="J17" s="72">
        <f>SUM(J18:J27)</f>
        <v>0</v>
      </c>
      <c r="K17" s="72">
        <f>SUM(K18:K27)</f>
        <v>0</v>
      </c>
      <c r="L17" s="72">
        <f>SUM(L18:L27)</f>
        <v>0</v>
      </c>
      <c r="M17" s="72">
        <f>SUM(M18:M27)</f>
        <v>0</v>
      </c>
      <c r="N17" s="72">
        <f>SUM(N18:N27)</f>
        <v>0</v>
      </c>
      <c r="O17" s="73">
        <f>SUM(D17:N17)</f>
        <v>3139113</v>
      </c>
      <c r="P17" s="74">
        <f>(O17/P$50)</f>
        <v>1015.8941747572816</v>
      </c>
      <c r="Q17" s="75"/>
    </row>
    <row r="18" spans="1:17">
      <c r="A18" s="63"/>
      <c r="B18" s="64">
        <v>331.41</v>
      </c>
      <c r="C18" s="65" t="s">
        <v>62</v>
      </c>
      <c r="D18" s="66">
        <v>15982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6" si="2">SUM(D18:N18)</f>
        <v>15982</v>
      </c>
      <c r="P18" s="67">
        <f>(O18/P$50)</f>
        <v>5.1721682847896444</v>
      </c>
      <c r="Q18" s="68"/>
    </row>
    <row r="19" spans="1:17">
      <c r="A19" s="63"/>
      <c r="B19" s="64">
        <v>331.5</v>
      </c>
      <c r="C19" s="65" t="s">
        <v>24</v>
      </c>
      <c r="D19" s="66">
        <v>400000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400000</v>
      </c>
      <c r="P19" s="67">
        <f>(O19/P$50)</f>
        <v>129.44983818770226</v>
      </c>
      <c r="Q19" s="68"/>
    </row>
    <row r="20" spans="1:17">
      <c r="A20" s="63"/>
      <c r="B20" s="64">
        <v>331.51</v>
      </c>
      <c r="C20" s="65" t="s">
        <v>140</v>
      </c>
      <c r="D20" s="66">
        <v>1634286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1634286</v>
      </c>
      <c r="P20" s="67">
        <f>(O20/P$50)</f>
        <v>528.89514563106798</v>
      </c>
      <c r="Q20" s="68"/>
    </row>
    <row r="21" spans="1:17">
      <c r="A21" s="63"/>
      <c r="B21" s="64">
        <v>334.35</v>
      </c>
      <c r="C21" s="65" t="s">
        <v>102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12000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12000</v>
      </c>
      <c r="P21" s="67">
        <f>(O21/P$50)</f>
        <v>3.883495145631068</v>
      </c>
      <c r="Q21" s="68"/>
    </row>
    <row r="22" spans="1:17">
      <c r="A22" s="63"/>
      <c r="B22" s="64">
        <v>334.41</v>
      </c>
      <c r="C22" s="65" t="s">
        <v>25</v>
      </c>
      <c r="D22" s="66">
        <v>32060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32060</v>
      </c>
      <c r="P22" s="67">
        <f>(O22/P$50)</f>
        <v>10.375404530744337</v>
      </c>
      <c r="Q22" s="68"/>
    </row>
    <row r="23" spans="1:17">
      <c r="A23" s="63"/>
      <c r="B23" s="64">
        <v>335.14</v>
      </c>
      <c r="C23" s="65" t="s">
        <v>79</v>
      </c>
      <c r="D23" s="66">
        <v>2504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2504</v>
      </c>
      <c r="P23" s="67">
        <f>(O23/P$50)</f>
        <v>0.81035598705501621</v>
      </c>
      <c r="Q23" s="68"/>
    </row>
    <row r="24" spans="1:17">
      <c r="A24" s="63"/>
      <c r="B24" s="64">
        <v>335.15</v>
      </c>
      <c r="C24" s="65" t="s">
        <v>80</v>
      </c>
      <c r="D24" s="66">
        <v>1175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1175</v>
      </c>
      <c r="P24" s="67">
        <f>(O24/P$50)</f>
        <v>0.38025889967637538</v>
      </c>
      <c r="Q24" s="68"/>
    </row>
    <row r="25" spans="1:17">
      <c r="A25" s="63"/>
      <c r="B25" s="64">
        <v>335.18</v>
      </c>
      <c r="C25" s="65" t="s">
        <v>133</v>
      </c>
      <c r="D25" s="66">
        <v>267707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267707</v>
      </c>
      <c r="P25" s="67">
        <f>(O25/P$50)</f>
        <v>86.636569579288022</v>
      </c>
      <c r="Q25" s="68"/>
    </row>
    <row r="26" spans="1:17">
      <c r="A26" s="63"/>
      <c r="B26" s="64">
        <v>335.19</v>
      </c>
      <c r="C26" s="65" t="s">
        <v>82</v>
      </c>
      <c r="D26" s="66">
        <v>178902</v>
      </c>
      <c r="E26" s="66">
        <v>593689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772591</v>
      </c>
      <c r="P26" s="67">
        <f>(O26/P$50)</f>
        <v>250.0294498381877</v>
      </c>
      <c r="Q26" s="68"/>
    </row>
    <row r="27" spans="1:17">
      <c r="A27" s="63"/>
      <c r="B27" s="64">
        <v>335.42</v>
      </c>
      <c r="C27" s="65" t="s">
        <v>109</v>
      </c>
      <c r="D27" s="66">
        <v>808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" si="3">SUM(D27:N27)</f>
        <v>808</v>
      </c>
      <c r="P27" s="67">
        <f>(O27/P$50)</f>
        <v>0.26148867313915858</v>
      </c>
      <c r="Q27" s="68"/>
    </row>
    <row r="28" spans="1:17" ht="15.75">
      <c r="A28" s="69" t="s">
        <v>35</v>
      </c>
      <c r="B28" s="70"/>
      <c r="C28" s="71"/>
      <c r="D28" s="72">
        <f>SUM(D29:D39)</f>
        <v>359291</v>
      </c>
      <c r="E28" s="72">
        <f>SUM(E29:E39)</f>
        <v>0</v>
      </c>
      <c r="F28" s="72">
        <f>SUM(F29:F39)</f>
        <v>0</v>
      </c>
      <c r="G28" s="72">
        <f>SUM(G29:G39)</f>
        <v>0</v>
      </c>
      <c r="H28" s="72">
        <f>SUM(H29:H39)</f>
        <v>0</v>
      </c>
      <c r="I28" s="72">
        <f>SUM(I29:I39)</f>
        <v>1394109</v>
      </c>
      <c r="J28" s="72">
        <f>SUM(J29:J39)</f>
        <v>0</v>
      </c>
      <c r="K28" s="72">
        <f>SUM(K29:K39)</f>
        <v>0</v>
      </c>
      <c r="L28" s="72">
        <f>SUM(L29:L39)</f>
        <v>0</v>
      </c>
      <c r="M28" s="72">
        <f>SUM(M29:M39)</f>
        <v>0</v>
      </c>
      <c r="N28" s="72">
        <f>SUM(N29:N39)</f>
        <v>0</v>
      </c>
      <c r="O28" s="72">
        <f>SUM(D28:N28)</f>
        <v>1753400</v>
      </c>
      <c r="P28" s="74">
        <f>(O28/P$50)</f>
        <v>567.44336569579286</v>
      </c>
      <c r="Q28" s="75"/>
    </row>
    <row r="29" spans="1:17">
      <c r="A29" s="63"/>
      <c r="B29" s="64">
        <v>341.3</v>
      </c>
      <c r="C29" s="65" t="s">
        <v>83</v>
      </c>
      <c r="D29" s="66">
        <v>7985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8" si="4">SUM(D29:N29)</f>
        <v>7985</v>
      </c>
      <c r="P29" s="67">
        <f>(O29/P$50)</f>
        <v>2.5841423948220066</v>
      </c>
      <c r="Q29" s="68"/>
    </row>
    <row r="30" spans="1:17">
      <c r="A30" s="63"/>
      <c r="B30" s="64">
        <v>341.9</v>
      </c>
      <c r="C30" s="65" t="s">
        <v>84</v>
      </c>
      <c r="D30" s="66">
        <v>103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103</v>
      </c>
      <c r="P30" s="67">
        <f>(O30/P$50)</f>
        <v>3.3333333333333333E-2</v>
      </c>
      <c r="Q30" s="68"/>
    </row>
    <row r="31" spans="1:17">
      <c r="A31" s="63"/>
      <c r="B31" s="64">
        <v>342.5</v>
      </c>
      <c r="C31" s="65" t="s">
        <v>42</v>
      </c>
      <c r="D31" s="66">
        <v>2800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2800</v>
      </c>
      <c r="P31" s="67">
        <f>(O31/P$50)</f>
        <v>0.90614886731391586</v>
      </c>
      <c r="Q31" s="68"/>
    </row>
    <row r="32" spans="1:17">
      <c r="A32" s="63"/>
      <c r="B32" s="64">
        <v>343.3</v>
      </c>
      <c r="C32" s="65" t="s">
        <v>43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555779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555779</v>
      </c>
      <c r="P32" s="67">
        <f>(O32/P$50)</f>
        <v>179.86375404530745</v>
      </c>
      <c r="Q32" s="68"/>
    </row>
    <row r="33" spans="1:120">
      <c r="A33" s="63"/>
      <c r="B33" s="64">
        <v>343.5</v>
      </c>
      <c r="C33" s="65" t="s">
        <v>44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557543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557543</v>
      </c>
      <c r="P33" s="67">
        <f>(O33/P$50)</f>
        <v>180.4346278317152</v>
      </c>
      <c r="Q33" s="68"/>
    </row>
    <row r="34" spans="1:120">
      <c r="A34" s="63"/>
      <c r="B34" s="64">
        <v>344.1</v>
      </c>
      <c r="C34" s="65" t="s">
        <v>85</v>
      </c>
      <c r="D34" s="66">
        <v>10000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10000</v>
      </c>
      <c r="P34" s="67">
        <f>(O34/P$50)</f>
        <v>3.2362459546925568</v>
      </c>
      <c r="Q34" s="68"/>
    </row>
    <row r="35" spans="1:120">
      <c r="A35" s="63"/>
      <c r="B35" s="64">
        <v>347.2</v>
      </c>
      <c r="C35" s="65" t="s">
        <v>68</v>
      </c>
      <c r="D35" s="66">
        <v>67888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67888</v>
      </c>
      <c r="P35" s="67">
        <f>(O35/P$50)</f>
        <v>21.970226537216828</v>
      </c>
      <c r="Q35" s="68"/>
    </row>
    <row r="36" spans="1:120">
      <c r="A36" s="63"/>
      <c r="B36" s="64">
        <v>347.4</v>
      </c>
      <c r="C36" s="65" t="s">
        <v>105</v>
      </c>
      <c r="D36" s="66">
        <v>105691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105691</v>
      </c>
      <c r="P36" s="67">
        <f>(O36/P$50)</f>
        <v>34.204207119741099</v>
      </c>
      <c r="Q36" s="68"/>
    </row>
    <row r="37" spans="1:120">
      <c r="A37" s="63"/>
      <c r="B37" s="64">
        <v>347.5</v>
      </c>
      <c r="C37" s="65" t="s">
        <v>110</v>
      </c>
      <c r="D37" s="66">
        <v>155450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155450</v>
      </c>
      <c r="P37" s="67">
        <f>(O37/P$50)</f>
        <v>50.307443365695789</v>
      </c>
      <c r="Q37" s="68"/>
    </row>
    <row r="38" spans="1:120">
      <c r="A38" s="63"/>
      <c r="B38" s="64">
        <v>347.9</v>
      </c>
      <c r="C38" s="65" t="s">
        <v>111</v>
      </c>
      <c r="D38" s="66">
        <v>4200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4200</v>
      </c>
      <c r="P38" s="67">
        <f>(O38/P$50)</f>
        <v>1.3592233009708738</v>
      </c>
      <c r="Q38" s="68"/>
    </row>
    <row r="39" spans="1:120">
      <c r="A39" s="63"/>
      <c r="B39" s="64">
        <v>349</v>
      </c>
      <c r="C39" s="65" t="s">
        <v>134</v>
      </c>
      <c r="D39" s="66">
        <v>5174</v>
      </c>
      <c r="E39" s="66">
        <v>0</v>
      </c>
      <c r="F39" s="66">
        <v>0</v>
      </c>
      <c r="G39" s="66">
        <v>0</v>
      </c>
      <c r="H39" s="66">
        <v>0</v>
      </c>
      <c r="I39" s="66">
        <v>280787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285961</v>
      </c>
      <c r="P39" s="67">
        <f>(O39/P$50)</f>
        <v>92.54401294498382</v>
      </c>
      <c r="Q39" s="68"/>
    </row>
    <row r="40" spans="1:120" ht="15.75">
      <c r="A40" s="69" t="s">
        <v>36</v>
      </c>
      <c r="B40" s="70"/>
      <c r="C40" s="71"/>
      <c r="D40" s="72">
        <f>SUM(D41:D41)</f>
        <v>2011</v>
      </c>
      <c r="E40" s="72">
        <f>SUM(E41:E41)</f>
        <v>0</v>
      </c>
      <c r="F40" s="72">
        <f>SUM(F41:F41)</f>
        <v>0</v>
      </c>
      <c r="G40" s="72">
        <f>SUM(G41:G41)</f>
        <v>0</v>
      </c>
      <c r="H40" s="72">
        <f>SUM(H41:H41)</f>
        <v>0</v>
      </c>
      <c r="I40" s="72">
        <f>SUM(I41:I41)</f>
        <v>0</v>
      </c>
      <c r="J40" s="72">
        <f>SUM(J41:J41)</f>
        <v>0</v>
      </c>
      <c r="K40" s="72">
        <f>SUM(K41:K41)</f>
        <v>0</v>
      </c>
      <c r="L40" s="72">
        <f>SUM(L41:L41)</f>
        <v>0</v>
      </c>
      <c r="M40" s="72">
        <f>SUM(M41:M41)</f>
        <v>0</v>
      </c>
      <c r="N40" s="72">
        <f>SUM(N41:N41)</f>
        <v>0</v>
      </c>
      <c r="O40" s="72">
        <f>SUM(D40:N40)</f>
        <v>2011</v>
      </c>
      <c r="P40" s="74">
        <f>(O40/P$50)</f>
        <v>0.65080906148867312</v>
      </c>
      <c r="Q40" s="75"/>
    </row>
    <row r="41" spans="1:120">
      <c r="A41" s="76"/>
      <c r="B41" s="77">
        <v>351.1</v>
      </c>
      <c r="C41" s="78" t="s">
        <v>141</v>
      </c>
      <c r="D41" s="66">
        <v>2011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2011</v>
      </c>
      <c r="P41" s="67">
        <f>(O41/P$50)</f>
        <v>0.65080906148867312</v>
      </c>
      <c r="Q41" s="68"/>
    </row>
    <row r="42" spans="1:120" ht="15.75">
      <c r="A42" s="69" t="s">
        <v>4</v>
      </c>
      <c r="B42" s="70"/>
      <c r="C42" s="71"/>
      <c r="D42" s="72">
        <f>SUM(D43:D45)</f>
        <v>152648</v>
      </c>
      <c r="E42" s="72">
        <f>SUM(E43:E45)</f>
        <v>26376</v>
      </c>
      <c r="F42" s="72">
        <f>SUM(F43:F45)</f>
        <v>0</v>
      </c>
      <c r="G42" s="72">
        <f>SUM(G43:G45)</f>
        <v>0</v>
      </c>
      <c r="H42" s="72">
        <f>SUM(H43:H45)</f>
        <v>0</v>
      </c>
      <c r="I42" s="72">
        <f>SUM(I43:I45)</f>
        <v>102787</v>
      </c>
      <c r="J42" s="72">
        <f>SUM(J43:J45)</f>
        <v>0</v>
      </c>
      <c r="K42" s="72">
        <f>SUM(K43:K45)</f>
        <v>0</v>
      </c>
      <c r="L42" s="72">
        <f>SUM(L43:L45)</f>
        <v>0</v>
      </c>
      <c r="M42" s="72">
        <f>SUM(M43:M45)</f>
        <v>266160</v>
      </c>
      <c r="N42" s="72">
        <f>SUM(N43:N45)</f>
        <v>0</v>
      </c>
      <c r="O42" s="72">
        <f>SUM(D42:N42)</f>
        <v>547971</v>
      </c>
      <c r="P42" s="74">
        <f>(O42/P$50)</f>
        <v>177.33689320388351</v>
      </c>
      <c r="Q42" s="75"/>
    </row>
    <row r="43" spans="1:120">
      <c r="A43" s="63"/>
      <c r="B43" s="64">
        <v>361.1</v>
      </c>
      <c r="C43" s="65" t="s">
        <v>48</v>
      </c>
      <c r="D43" s="66">
        <v>84813</v>
      </c>
      <c r="E43" s="66">
        <v>26376</v>
      </c>
      <c r="F43" s="66">
        <v>0</v>
      </c>
      <c r="G43" s="66">
        <v>0</v>
      </c>
      <c r="H43" s="66">
        <v>0</v>
      </c>
      <c r="I43" s="66">
        <v>89818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201007</v>
      </c>
      <c r="P43" s="67">
        <f>(O43/P$50)</f>
        <v>65.050809061488678</v>
      </c>
      <c r="Q43" s="68"/>
    </row>
    <row r="44" spans="1:120">
      <c r="A44" s="63"/>
      <c r="B44" s="64">
        <v>362</v>
      </c>
      <c r="C44" s="65" t="s">
        <v>50</v>
      </c>
      <c r="D44" s="66">
        <v>15142</v>
      </c>
      <c r="E44" s="66">
        <v>0</v>
      </c>
      <c r="F44" s="66">
        <v>0</v>
      </c>
      <c r="G44" s="66">
        <v>0</v>
      </c>
      <c r="H44" s="66">
        <v>0</v>
      </c>
      <c r="I44" s="66">
        <v>5606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7" si="5">SUM(D44:N44)</f>
        <v>20748</v>
      </c>
      <c r="P44" s="67">
        <f>(O44/P$50)</f>
        <v>6.7145631067961169</v>
      </c>
      <c r="Q44" s="68"/>
    </row>
    <row r="45" spans="1:120">
      <c r="A45" s="63"/>
      <c r="B45" s="64">
        <v>369.9</v>
      </c>
      <c r="C45" s="65" t="s">
        <v>51</v>
      </c>
      <c r="D45" s="66">
        <v>52693</v>
      </c>
      <c r="E45" s="66">
        <v>0</v>
      </c>
      <c r="F45" s="66">
        <v>0</v>
      </c>
      <c r="G45" s="66">
        <v>0</v>
      </c>
      <c r="H45" s="66">
        <v>0</v>
      </c>
      <c r="I45" s="66">
        <v>7363</v>
      </c>
      <c r="J45" s="66">
        <v>0</v>
      </c>
      <c r="K45" s="66">
        <v>0</v>
      </c>
      <c r="L45" s="66">
        <v>0</v>
      </c>
      <c r="M45" s="66">
        <v>266160</v>
      </c>
      <c r="N45" s="66">
        <v>0</v>
      </c>
      <c r="O45" s="66">
        <f t="shared" si="5"/>
        <v>326216</v>
      </c>
      <c r="P45" s="67">
        <f>(O45/P$50)</f>
        <v>105.57152103559871</v>
      </c>
      <c r="Q45" s="68"/>
    </row>
    <row r="46" spans="1:120" ht="15.75">
      <c r="A46" s="69" t="s">
        <v>37</v>
      </c>
      <c r="B46" s="70"/>
      <c r="C46" s="71"/>
      <c r="D46" s="72">
        <f>SUM(D47:D47)</f>
        <v>271297</v>
      </c>
      <c r="E46" s="72">
        <f>SUM(E47:E47)</f>
        <v>0</v>
      </c>
      <c r="F46" s="72">
        <f>SUM(F47:F47)</f>
        <v>0</v>
      </c>
      <c r="G46" s="72">
        <f>SUM(G47:G47)</f>
        <v>0</v>
      </c>
      <c r="H46" s="72">
        <f>SUM(H47:H47)</f>
        <v>0</v>
      </c>
      <c r="I46" s="72">
        <f>SUM(I47:I47)</f>
        <v>1909439</v>
      </c>
      <c r="J46" s="72">
        <f>SUM(J47:J47)</f>
        <v>0</v>
      </c>
      <c r="K46" s="72">
        <f>SUM(K47:K47)</f>
        <v>0</v>
      </c>
      <c r="L46" s="72">
        <f>SUM(L47:L47)</f>
        <v>0</v>
      </c>
      <c r="M46" s="72">
        <f>SUM(M47:M47)</f>
        <v>0</v>
      </c>
      <c r="N46" s="72">
        <f>SUM(N47:N47)</f>
        <v>0</v>
      </c>
      <c r="O46" s="72">
        <f t="shared" si="5"/>
        <v>2180736</v>
      </c>
      <c r="P46" s="74">
        <f>(O46/P$50)</f>
        <v>705.73980582524268</v>
      </c>
      <c r="Q46" s="68"/>
    </row>
    <row r="47" spans="1:120" ht="15.75" thickBot="1">
      <c r="A47" s="63"/>
      <c r="B47" s="64">
        <v>381</v>
      </c>
      <c r="C47" s="65" t="s">
        <v>52</v>
      </c>
      <c r="D47" s="66">
        <v>271297</v>
      </c>
      <c r="E47" s="66">
        <v>0</v>
      </c>
      <c r="F47" s="66">
        <v>0</v>
      </c>
      <c r="G47" s="66">
        <v>0</v>
      </c>
      <c r="H47" s="66">
        <v>0</v>
      </c>
      <c r="I47" s="66">
        <v>1909439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5"/>
        <v>2180736</v>
      </c>
      <c r="P47" s="67">
        <f>(O47/P$50)</f>
        <v>705.73980582524268</v>
      </c>
      <c r="Q47" s="68"/>
    </row>
    <row r="48" spans="1:120" ht="16.5" thickBot="1">
      <c r="A48" s="79" t="s">
        <v>45</v>
      </c>
      <c r="B48" s="80"/>
      <c r="C48" s="81"/>
      <c r="D48" s="82">
        <f>SUM(D5,D13,D17,D28,D40,D42,D46)</f>
        <v>4272445</v>
      </c>
      <c r="E48" s="82">
        <f>SUM(E5,E13,E17,E28,E40,E42,E46)</f>
        <v>857849</v>
      </c>
      <c r="F48" s="82">
        <f>SUM(F5,F13,F17,F28,F40,F42,F46)</f>
        <v>0</v>
      </c>
      <c r="G48" s="82">
        <f>SUM(G5,G13,G17,G28,G40,G42,G46)</f>
        <v>0</v>
      </c>
      <c r="H48" s="82">
        <f>SUM(H5,H13,H17,H28,H40,H42,H46)</f>
        <v>0</v>
      </c>
      <c r="I48" s="82">
        <f>SUM(I5,I13,I17,I28,I40,I42,I46)</f>
        <v>3418335</v>
      </c>
      <c r="J48" s="82">
        <f>SUM(J5,J13,J17,J28,J40,J42,J46)</f>
        <v>0</v>
      </c>
      <c r="K48" s="82">
        <f>SUM(K5,K13,K17,K28,K40,K42,K46)</f>
        <v>0</v>
      </c>
      <c r="L48" s="82">
        <f>SUM(L5,L13,L17,L28,L40,L42,L46)</f>
        <v>0</v>
      </c>
      <c r="M48" s="82">
        <f>SUM(M5,M13,M17,M28,M40,M42,M46)</f>
        <v>266160</v>
      </c>
      <c r="N48" s="82">
        <f>SUM(N5,N13,N17,N28,N40,N42,N46)</f>
        <v>0</v>
      </c>
      <c r="O48" s="82">
        <f>SUM(D48:N48)</f>
        <v>8814789</v>
      </c>
      <c r="P48" s="83">
        <f>(O48/P$50)</f>
        <v>2852.6825242718446</v>
      </c>
      <c r="Q48" s="61"/>
      <c r="R48" s="84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</row>
    <row r="49" spans="1:16">
      <c r="A49" s="85"/>
      <c r="B49" s="86"/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8"/>
    </row>
    <row r="50" spans="1:16">
      <c r="A50" s="89"/>
      <c r="B50" s="90"/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4" t="s">
        <v>142</v>
      </c>
      <c r="N50" s="94"/>
      <c r="O50" s="94"/>
      <c r="P50" s="92">
        <v>3090</v>
      </c>
    </row>
    <row r="51" spans="1:16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  <row r="52" spans="1:16" ht="15.75" customHeight="1" thickBot="1">
      <c r="A52" s="98" t="s">
        <v>66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236833</v>
      </c>
      <c r="E5" s="27">
        <f t="shared" si="0"/>
        <v>469366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706199</v>
      </c>
      <c r="O5" s="33">
        <f t="shared" ref="O5:O42" si="1">(N5/O$44)</f>
        <v>228.54336569579289</v>
      </c>
      <c r="P5" s="6"/>
    </row>
    <row r="6" spans="1:133">
      <c r="A6" s="12"/>
      <c r="B6" s="25">
        <v>311</v>
      </c>
      <c r="C6" s="20" t="s">
        <v>3</v>
      </c>
      <c r="D6" s="46">
        <v>40988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40988</v>
      </c>
      <c r="O6" s="47">
        <f t="shared" si="1"/>
        <v>13.264724919093851</v>
      </c>
      <c r="P6" s="9"/>
    </row>
    <row r="7" spans="1:133">
      <c r="A7" s="12"/>
      <c r="B7" s="25">
        <v>312.10000000000002</v>
      </c>
      <c r="C7" s="20" t="s">
        <v>96</v>
      </c>
      <c r="D7" s="46">
        <v>0</v>
      </c>
      <c r="E7" s="46">
        <v>106808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106808</v>
      </c>
      <c r="O7" s="47">
        <f t="shared" si="1"/>
        <v>34.565695792880256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362558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362558</v>
      </c>
      <c r="O8" s="47">
        <f t="shared" si="1"/>
        <v>117.3326860841424</v>
      </c>
      <c r="P8" s="9"/>
    </row>
    <row r="9" spans="1:133">
      <c r="A9" s="12"/>
      <c r="B9" s="25">
        <v>314.10000000000002</v>
      </c>
      <c r="C9" s="20" t="s">
        <v>13</v>
      </c>
      <c r="D9" s="46">
        <v>70876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70876</v>
      </c>
      <c r="O9" s="47">
        <f t="shared" si="1"/>
        <v>22.937216828478963</v>
      </c>
      <c r="P9" s="9"/>
    </row>
    <row r="10" spans="1:133">
      <c r="A10" s="12"/>
      <c r="B10" s="25">
        <v>314.3</v>
      </c>
      <c r="C10" s="20" t="s">
        <v>14</v>
      </c>
      <c r="D10" s="46">
        <v>17824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17824</v>
      </c>
      <c r="O10" s="47">
        <f t="shared" si="1"/>
        <v>5.7682847896440128</v>
      </c>
      <c r="P10" s="9"/>
    </row>
    <row r="11" spans="1:133">
      <c r="A11" s="12"/>
      <c r="B11" s="25">
        <v>314.8</v>
      </c>
      <c r="C11" s="20" t="s">
        <v>15</v>
      </c>
      <c r="D11" s="46">
        <v>2809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2809</v>
      </c>
      <c r="O11" s="47">
        <f t="shared" si="1"/>
        <v>0.90906148867313918</v>
      </c>
      <c r="P11" s="9"/>
    </row>
    <row r="12" spans="1:133">
      <c r="A12" s="12"/>
      <c r="B12" s="25">
        <v>315</v>
      </c>
      <c r="C12" s="20" t="s">
        <v>76</v>
      </c>
      <c r="D12" s="46">
        <v>81626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81626</v>
      </c>
      <c r="O12" s="47">
        <f t="shared" si="1"/>
        <v>26.416181229773464</v>
      </c>
      <c r="P12" s="9"/>
    </row>
    <row r="13" spans="1:133">
      <c r="A13" s="12"/>
      <c r="B13" s="25">
        <v>316</v>
      </c>
      <c r="C13" s="20" t="s">
        <v>77</v>
      </c>
      <c r="D13" s="46">
        <v>22710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22710</v>
      </c>
      <c r="O13" s="47">
        <f t="shared" si="1"/>
        <v>7.349514563106796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SUM(D15:D17)</f>
        <v>210876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210876</v>
      </c>
      <c r="O14" s="45">
        <f t="shared" si="1"/>
        <v>68.244660194174756</v>
      </c>
      <c r="P14" s="10"/>
    </row>
    <row r="15" spans="1:133">
      <c r="A15" s="12"/>
      <c r="B15" s="25">
        <v>322</v>
      </c>
      <c r="C15" s="20" t="s">
        <v>0</v>
      </c>
      <c r="D15" s="46">
        <v>9454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9454</v>
      </c>
      <c r="O15" s="47">
        <f t="shared" si="1"/>
        <v>3.0595469255663432</v>
      </c>
      <c r="P15" s="9"/>
    </row>
    <row r="16" spans="1:133">
      <c r="A16" s="12"/>
      <c r="B16" s="25">
        <v>323.10000000000002</v>
      </c>
      <c r="C16" s="20" t="s">
        <v>19</v>
      </c>
      <c r="D16" s="46">
        <v>192590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192590</v>
      </c>
      <c r="O16" s="47">
        <f t="shared" si="1"/>
        <v>62.326860841423951</v>
      </c>
      <c r="P16" s="9"/>
    </row>
    <row r="17" spans="1:16">
      <c r="A17" s="12"/>
      <c r="B17" s="25">
        <v>329</v>
      </c>
      <c r="C17" s="20" t="s">
        <v>22</v>
      </c>
      <c r="D17" s="46">
        <v>8832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8832</v>
      </c>
      <c r="O17" s="47">
        <f t="shared" si="1"/>
        <v>2.8582524271844658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SUM(D19:D26)</f>
        <v>345992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241696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587688</v>
      </c>
      <c r="O18" s="45">
        <f t="shared" si="1"/>
        <v>190.19029126213593</v>
      </c>
      <c r="P18" s="10"/>
    </row>
    <row r="19" spans="1:16">
      <c r="A19" s="12"/>
      <c r="B19" s="25">
        <v>331.35</v>
      </c>
      <c r="C19" s="20" t="s">
        <v>97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241696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241696</v>
      </c>
      <c r="O19" s="47">
        <f t="shared" si="1"/>
        <v>78.218770226537217</v>
      </c>
      <c r="P19" s="9"/>
    </row>
    <row r="20" spans="1:16">
      <c r="A20" s="12"/>
      <c r="B20" s="25">
        <v>331.41</v>
      </c>
      <c r="C20" s="20" t="s">
        <v>62</v>
      </c>
      <c r="D20" s="46">
        <v>41527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41527</v>
      </c>
      <c r="O20" s="47">
        <f t="shared" si="1"/>
        <v>13.43915857605178</v>
      </c>
      <c r="P20" s="9"/>
    </row>
    <row r="21" spans="1:16">
      <c r="A21" s="12"/>
      <c r="B21" s="25">
        <v>334.41</v>
      </c>
      <c r="C21" s="20" t="s">
        <v>25</v>
      </c>
      <c r="D21" s="46">
        <v>8973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8973</v>
      </c>
      <c r="O21" s="47">
        <f t="shared" si="1"/>
        <v>2.9038834951456312</v>
      </c>
      <c r="P21" s="9"/>
    </row>
    <row r="22" spans="1:16">
      <c r="A22" s="12"/>
      <c r="B22" s="25">
        <v>335.12</v>
      </c>
      <c r="C22" s="20" t="s">
        <v>78</v>
      </c>
      <c r="D22" s="46">
        <v>112181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112181</v>
      </c>
      <c r="O22" s="47">
        <f t="shared" si="1"/>
        <v>36.304530744336567</v>
      </c>
      <c r="P22" s="9"/>
    </row>
    <row r="23" spans="1:16">
      <c r="A23" s="12"/>
      <c r="B23" s="25">
        <v>335.14</v>
      </c>
      <c r="C23" s="20" t="s">
        <v>79</v>
      </c>
      <c r="D23" s="46">
        <v>1907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1907</v>
      </c>
      <c r="O23" s="47">
        <f t="shared" si="1"/>
        <v>0.6171521035598706</v>
      </c>
      <c r="P23" s="9"/>
    </row>
    <row r="24" spans="1:16">
      <c r="A24" s="12"/>
      <c r="B24" s="25">
        <v>335.15</v>
      </c>
      <c r="C24" s="20" t="s">
        <v>80</v>
      </c>
      <c r="D24" s="46">
        <v>752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752</v>
      </c>
      <c r="O24" s="47">
        <f t="shared" si="1"/>
        <v>0.24336569579288025</v>
      </c>
      <c r="P24" s="9"/>
    </row>
    <row r="25" spans="1:16">
      <c r="A25" s="12"/>
      <c r="B25" s="25">
        <v>335.18</v>
      </c>
      <c r="C25" s="20" t="s">
        <v>81</v>
      </c>
      <c r="D25" s="46">
        <v>180134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180134</v>
      </c>
      <c r="O25" s="47">
        <f t="shared" si="1"/>
        <v>58.295792880258901</v>
      </c>
      <c r="P25" s="9"/>
    </row>
    <row r="26" spans="1:16">
      <c r="A26" s="12"/>
      <c r="B26" s="25">
        <v>335.19</v>
      </c>
      <c r="C26" s="20" t="s">
        <v>82</v>
      </c>
      <c r="D26" s="46">
        <v>518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518</v>
      </c>
      <c r="O26" s="47">
        <f t="shared" si="1"/>
        <v>0.16763754045307444</v>
      </c>
      <c r="P26" s="9"/>
    </row>
    <row r="27" spans="1:16" ht="15.75">
      <c r="A27" s="29" t="s">
        <v>35</v>
      </c>
      <c r="B27" s="30"/>
      <c r="C27" s="31"/>
      <c r="D27" s="32">
        <f t="shared" ref="D27:M27" si="7">SUM(D28:D33)</f>
        <v>161864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860370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1022234</v>
      </c>
      <c r="O27" s="45">
        <f t="shared" si="1"/>
        <v>330.82006472491912</v>
      </c>
      <c r="P27" s="10"/>
    </row>
    <row r="28" spans="1:16">
      <c r="A28" s="12"/>
      <c r="B28" s="25">
        <v>341.9</v>
      </c>
      <c r="C28" s="20" t="s">
        <v>84</v>
      </c>
      <c r="D28" s="46">
        <v>787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8">SUM(D28:M28)</f>
        <v>787</v>
      </c>
      <c r="O28" s="47">
        <f t="shared" si="1"/>
        <v>0.25469255663430423</v>
      </c>
      <c r="P28" s="9"/>
    </row>
    <row r="29" spans="1:16">
      <c r="A29" s="12"/>
      <c r="B29" s="25">
        <v>342.2</v>
      </c>
      <c r="C29" s="20" t="s">
        <v>41</v>
      </c>
      <c r="D29" s="46">
        <v>2451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2451</v>
      </c>
      <c r="O29" s="47">
        <f t="shared" si="1"/>
        <v>0.79320388349514559</v>
      </c>
      <c r="P29" s="9"/>
    </row>
    <row r="30" spans="1:16">
      <c r="A30" s="12"/>
      <c r="B30" s="25">
        <v>343.3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385446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385446</v>
      </c>
      <c r="O30" s="47">
        <f t="shared" si="1"/>
        <v>124.73980582524271</v>
      </c>
      <c r="P30" s="9"/>
    </row>
    <row r="31" spans="1:16">
      <c r="A31" s="12"/>
      <c r="B31" s="25">
        <v>343.5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406089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406089</v>
      </c>
      <c r="O31" s="47">
        <f t="shared" si="1"/>
        <v>131.42038834951455</v>
      </c>
      <c r="P31" s="9"/>
    </row>
    <row r="32" spans="1:16">
      <c r="A32" s="12"/>
      <c r="B32" s="25">
        <v>343.9</v>
      </c>
      <c r="C32" s="20" t="s">
        <v>98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68835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68835</v>
      </c>
      <c r="O32" s="47">
        <f t="shared" si="1"/>
        <v>22.276699029126213</v>
      </c>
      <c r="P32" s="9"/>
    </row>
    <row r="33" spans="1:119">
      <c r="A33" s="12"/>
      <c r="B33" s="25">
        <v>347.2</v>
      </c>
      <c r="C33" s="20" t="s">
        <v>68</v>
      </c>
      <c r="D33" s="46">
        <v>158626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158626</v>
      </c>
      <c r="O33" s="47">
        <f t="shared" si="1"/>
        <v>51.33527508090615</v>
      </c>
      <c r="P33" s="9"/>
    </row>
    <row r="34" spans="1:119" ht="15.75">
      <c r="A34" s="29" t="s">
        <v>36</v>
      </c>
      <c r="B34" s="30"/>
      <c r="C34" s="31"/>
      <c r="D34" s="32">
        <f t="shared" ref="D34:M34" si="9">SUM(D35:D35)</f>
        <v>3313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ref="N34:N42" si="10">SUM(D34:M34)</f>
        <v>3313</v>
      </c>
      <c r="O34" s="45">
        <f t="shared" si="1"/>
        <v>1.0721682847896441</v>
      </c>
      <c r="P34" s="10"/>
    </row>
    <row r="35" spans="1:119">
      <c r="A35" s="13"/>
      <c r="B35" s="39">
        <v>359</v>
      </c>
      <c r="C35" s="21" t="s">
        <v>99</v>
      </c>
      <c r="D35" s="46">
        <v>3313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3313</v>
      </c>
      <c r="O35" s="47">
        <f t="shared" si="1"/>
        <v>1.0721682847896441</v>
      </c>
      <c r="P35" s="9"/>
    </row>
    <row r="36" spans="1:119" ht="15.75">
      <c r="A36" s="29" t="s">
        <v>4</v>
      </c>
      <c r="B36" s="30"/>
      <c r="C36" s="31"/>
      <c r="D36" s="32">
        <f t="shared" ref="D36:M36" si="11">SUM(D37:D39)</f>
        <v>30044</v>
      </c>
      <c r="E36" s="32">
        <f t="shared" si="11"/>
        <v>-88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15830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0"/>
        <v>45786</v>
      </c>
      <c r="O36" s="45">
        <f t="shared" si="1"/>
        <v>14.81747572815534</v>
      </c>
      <c r="P36" s="10"/>
    </row>
    <row r="37" spans="1:119">
      <c r="A37" s="12"/>
      <c r="B37" s="25">
        <v>361.1</v>
      </c>
      <c r="C37" s="20" t="s">
        <v>48</v>
      </c>
      <c r="D37" s="46">
        <v>1544</v>
      </c>
      <c r="E37" s="46">
        <v>-88</v>
      </c>
      <c r="F37" s="46">
        <v>0</v>
      </c>
      <c r="G37" s="46">
        <v>0</v>
      </c>
      <c r="H37" s="46">
        <v>0</v>
      </c>
      <c r="I37" s="46">
        <v>1547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3003</v>
      </c>
      <c r="O37" s="47">
        <f t="shared" si="1"/>
        <v>0.9718446601941747</v>
      </c>
      <c r="P37" s="9"/>
    </row>
    <row r="38" spans="1:119">
      <c r="A38" s="12"/>
      <c r="B38" s="25">
        <v>362</v>
      </c>
      <c r="C38" s="20" t="s">
        <v>50</v>
      </c>
      <c r="D38" s="46">
        <v>9522</v>
      </c>
      <c r="E38" s="46">
        <v>0</v>
      </c>
      <c r="F38" s="46">
        <v>0</v>
      </c>
      <c r="G38" s="46">
        <v>0</v>
      </c>
      <c r="H38" s="46">
        <v>0</v>
      </c>
      <c r="I38" s="46">
        <v>14283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23805</v>
      </c>
      <c r="O38" s="47">
        <f t="shared" si="1"/>
        <v>7.7038834951456314</v>
      </c>
      <c r="P38" s="9"/>
    </row>
    <row r="39" spans="1:119">
      <c r="A39" s="12"/>
      <c r="B39" s="25">
        <v>369.9</v>
      </c>
      <c r="C39" s="20" t="s">
        <v>51</v>
      </c>
      <c r="D39" s="46">
        <v>18978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18978</v>
      </c>
      <c r="O39" s="47">
        <f t="shared" si="1"/>
        <v>6.1417475728155342</v>
      </c>
      <c r="P39" s="9"/>
    </row>
    <row r="40" spans="1:119" ht="15.75">
      <c r="A40" s="29" t="s">
        <v>37</v>
      </c>
      <c r="B40" s="30"/>
      <c r="C40" s="31"/>
      <c r="D40" s="32">
        <f t="shared" ref="D40:M40" si="12">SUM(D41:D41)</f>
        <v>159689</v>
      </c>
      <c r="E40" s="32">
        <f t="shared" si="12"/>
        <v>0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223213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0</v>
      </c>
      <c r="N40" s="32">
        <f t="shared" si="10"/>
        <v>382902</v>
      </c>
      <c r="O40" s="45">
        <f t="shared" si="1"/>
        <v>123.91650485436894</v>
      </c>
      <c r="P40" s="9"/>
    </row>
    <row r="41" spans="1:119" ht="15.75" thickBot="1">
      <c r="A41" s="12"/>
      <c r="B41" s="25">
        <v>381</v>
      </c>
      <c r="C41" s="20" t="s">
        <v>52</v>
      </c>
      <c r="D41" s="46">
        <v>159689</v>
      </c>
      <c r="E41" s="46">
        <v>0</v>
      </c>
      <c r="F41" s="46">
        <v>0</v>
      </c>
      <c r="G41" s="46">
        <v>0</v>
      </c>
      <c r="H41" s="46">
        <v>0</v>
      </c>
      <c r="I41" s="46">
        <v>223213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382902</v>
      </c>
      <c r="O41" s="47">
        <f t="shared" si="1"/>
        <v>123.91650485436894</v>
      </c>
      <c r="P41" s="9"/>
    </row>
    <row r="42" spans="1:119" ht="16.5" thickBot="1">
      <c r="A42" s="14" t="s">
        <v>45</v>
      </c>
      <c r="B42" s="23"/>
      <c r="C42" s="22"/>
      <c r="D42" s="15">
        <f t="shared" ref="D42:M42" si="13">SUM(D5,D14,D18,D27,D34,D36,D40)</f>
        <v>1148611</v>
      </c>
      <c r="E42" s="15">
        <f t="shared" si="13"/>
        <v>469278</v>
      </c>
      <c r="F42" s="15">
        <f t="shared" si="13"/>
        <v>0</v>
      </c>
      <c r="G42" s="15">
        <f t="shared" si="13"/>
        <v>0</v>
      </c>
      <c r="H42" s="15">
        <f t="shared" si="13"/>
        <v>0</v>
      </c>
      <c r="I42" s="15">
        <f t="shared" si="13"/>
        <v>1341109</v>
      </c>
      <c r="J42" s="15">
        <f t="shared" si="13"/>
        <v>0</v>
      </c>
      <c r="K42" s="15">
        <f t="shared" si="13"/>
        <v>0</v>
      </c>
      <c r="L42" s="15">
        <f t="shared" si="13"/>
        <v>0</v>
      </c>
      <c r="M42" s="15">
        <f t="shared" si="13"/>
        <v>0</v>
      </c>
      <c r="N42" s="15">
        <f t="shared" si="10"/>
        <v>2958998</v>
      </c>
      <c r="O42" s="38">
        <f t="shared" si="1"/>
        <v>957.60453074433656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100</v>
      </c>
      <c r="M44" s="118"/>
      <c r="N44" s="118"/>
      <c r="O44" s="43">
        <v>3090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253910</v>
      </c>
      <c r="E5" s="27">
        <f t="shared" si="0"/>
        <v>435409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689319</v>
      </c>
      <c r="O5" s="33">
        <f t="shared" ref="O5:O47" si="1">(N5/O$49)</f>
        <v>223.65963659961065</v>
      </c>
      <c r="P5" s="6"/>
    </row>
    <row r="6" spans="1:133">
      <c r="A6" s="12"/>
      <c r="B6" s="25">
        <v>311</v>
      </c>
      <c r="C6" s="20" t="s">
        <v>3</v>
      </c>
      <c r="D6" s="46">
        <v>40975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40975</v>
      </c>
      <c r="O6" s="47">
        <f t="shared" si="1"/>
        <v>13.294938351719663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104274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104274</v>
      </c>
      <c r="O7" s="47">
        <f t="shared" si="1"/>
        <v>33.83322517845555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331135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331135</v>
      </c>
      <c r="O8" s="47">
        <f t="shared" si="1"/>
        <v>107.44159636599611</v>
      </c>
      <c r="P8" s="9"/>
    </row>
    <row r="9" spans="1:133">
      <c r="A9" s="12"/>
      <c r="B9" s="25">
        <v>314.10000000000002</v>
      </c>
      <c r="C9" s="20" t="s">
        <v>13</v>
      </c>
      <c r="D9" s="46">
        <v>64064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64064</v>
      </c>
      <c r="O9" s="47">
        <f t="shared" si="1"/>
        <v>20.786502271252434</v>
      </c>
      <c r="P9" s="9"/>
    </row>
    <row r="10" spans="1:133">
      <c r="A10" s="12"/>
      <c r="B10" s="25">
        <v>314.3</v>
      </c>
      <c r="C10" s="20" t="s">
        <v>14</v>
      </c>
      <c r="D10" s="46">
        <v>17483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17483</v>
      </c>
      <c r="O10" s="47">
        <f t="shared" si="1"/>
        <v>5.6726151849448412</v>
      </c>
      <c r="P10" s="9"/>
    </row>
    <row r="11" spans="1:133">
      <c r="A11" s="12"/>
      <c r="B11" s="25">
        <v>314.8</v>
      </c>
      <c r="C11" s="20" t="s">
        <v>15</v>
      </c>
      <c r="D11" s="46">
        <v>2595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2595</v>
      </c>
      <c r="O11" s="47">
        <f t="shared" si="1"/>
        <v>0.84198572355613233</v>
      </c>
      <c r="P11" s="9"/>
    </row>
    <row r="12" spans="1:133">
      <c r="A12" s="12"/>
      <c r="B12" s="25">
        <v>315</v>
      </c>
      <c r="C12" s="20" t="s">
        <v>76</v>
      </c>
      <c r="D12" s="46">
        <v>103693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103693</v>
      </c>
      <c r="O12" s="47">
        <f t="shared" si="1"/>
        <v>33.644711226476311</v>
      </c>
      <c r="P12" s="9"/>
    </row>
    <row r="13" spans="1:133">
      <c r="A13" s="12"/>
      <c r="B13" s="25">
        <v>316</v>
      </c>
      <c r="C13" s="20" t="s">
        <v>77</v>
      </c>
      <c r="D13" s="46">
        <v>25100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25100</v>
      </c>
      <c r="O13" s="47">
        <f t="shared" si="1"/>
        <v>8.1440622972096044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SUM(D15:D18)</f>
        <v>190595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5765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196360</v>
      </c>
      <c r="O14" s="45">
        <f t="shared" si="1"/>
        <v>63.711875405580791</v>
      </c>
      <c r="P14" s="10"/>
    </row>
    <row r="15" spans="1:133">
      <c r="A15" s="12"/>
      <c r="B15" s="25">
        <v>322</v>
      </c>
      <c r="C15" s="20" t="s">
        <v>0</v>
      </c>
      <c r="D15" s="46">
        <v>3920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3920</v>
      </c>
      <c r="O15" s="47">
        <f t="shared" si="1"/>
        <v>1.2719013627514602</v>
      </c>
      <c r="P15" s="9"/>
    </row>
    <row r="16" spans="1:133">
      <c r="A16" s="12"/>
      <c r="B16" s="25">
        <v>323.10000000000002</v>
      </c>
      <c r="C16" s="20" t="s">
        <v>19</v>
      </c>
      <c r="D16" s="46">
        <v>183582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183582</v>
      </c>
      <c r="O16" s="47">
        <f t="shared" si="1"/>
        <v>59.565866320571061</v>
      </c>
      <c r="P16" s="9"/>
    </row>
    <row r="17" spans="1:16">
      <c r="A17" s="12"/>
      <c r="B17" s="25">
        <v>324.22000000000003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5765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5765</v>
      </c>
      <c r="O17" s="47">
        <f t="shared" si="1"/>
        <v>1.8705386112913693</v>
      </c>
      <c r="P17" s="9"/>
    </row>
    <row r="18" spans="1:16">
      <c r="A18" s="12"/>
      <c r="B18" s="25">
        <v>329</v>
      </c>
      <c r="C18" s="20" t="s">
        <v>22</v>
      </c>
      <c r="D18" s="46">
        <v>3093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3093</v>
      </c>
      <c r="O18" s="47">
        <f t="shared" si="1"/>
        <v>1.0035691109669047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SUM(D20:D26)</f>
        <v>362237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362237</v>
      </c>
      <c r="O19" s="45">
        <f t="shared" si="1"/>
        <v>117.53309539260221</v>
      </c>
      <c r="P19" s="10"/>
    </row>
    <row r="20" spans="1:16">
      <c r="A20" s="12"/>
      <c r="B20" s="25">
        <v>331.41</v>
      </c>
      <c r="C20" s="20" t="s">
        <v>62</v>
      </c>
      <c r="D20" s="46">
        <v>59399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59399</v>
      </c>
      <c r="O20" s="47">
        <f t="shared" si="1"/>
        <v>19.272874756651525</v>
      </c>
      <c r="P20" s="9"/>
    </row>
    <row r="21" spans="1:16">
      <c r="A21" s="12"/>
      <c r="B21" s="25">
        <v>334.41</v>
      </c>
      <c r="C21" s="20" t="s">
        <v>25</v>
      </c>
      <c r="D21" s="46">
        <v>27108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27108</v>
      </c>
      <c r="O21" s="47">
        <f t="shared" si="1"/>
        <v>8.7955872809863731</v>
      </c>
      <c r="P21" s="9"/>
    </row>
    <row r="22" spans="1:16">
      <c r="A22" s="12"/>
      <c r="B22" s="25">
        <v>335.12</v>
      </c>
      <c r="C22" s="20" t="s">
        <v>78</v>
      </c>
      <c r="D22" s="46">
        <v>105896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105896</v>
      </c>
      <c r="O22" s="47">
        <f t="shared" si="1"/>
        <v>34.359506813757299</v>
      </c>
      <c r="P22" s="9"/>
    </row>
    <row r="23" spans="1:16">
      <c r="A23" s="12"/>
      <c r="B23" s="25">
        <v>335.14</v>
      </c>
      <c r="C23" s="20" t="s">
        <v>79</v>
      </c>
      <c r="D23" s="46">
        <v>2088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2088</v>
      </c>
      <c r="O23" s="47">
        <f t="shared" si="1"/>
        <v>0.67748215444516546</v>
      </c>
      <c r="P23" s="9"/>
    </row>
    <row r="24" spans="1:16">
      <c r="A24" s="12"/>
      <c r="B24" s="25">
        <v>335.15</v>
      </c>
      <c r="C24" s="20" t="s">
        <v>80</v>
      </c>
      <c r="D24" s="46">
        <v>105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</v>
      </c>
      <c r="O24" s="47">
        <f t="shared" si="1"/>
        <v>3.4068786502271249E-2</v>
      </c>
      <c r="P24" s="9"/>
    </row>
    <row r="25" spans="1:16">
      <c r="A25" s="12"/>
      <c r="B25" s="25">
        <v>335.18</v>
      </c>
      <c r="C25" s="20" t="s">
        <v>81</v>
      </c>
      <c r="D25" s="46">
        <v>166997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166997</v>
      </c>
      <c r="O25" s="47">
        <f t="shared" si="1"/>
        <v>54.184620376378973</v>
      </c>
      <c r="P25" s="9"/>
    </row>
    <row r="26" spans="1:16">
      <c r="A26" s="12"/>
      <c r="B26" s="25">
        <v>335.19</v>
      </c>
      <c r="C26" s="20" t="s">
        <v>82</v>
      </c>
      <c r="D26" s="46">
        <v>644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644</v>
      </c>
      <c r="O26" s="47">
        <f t="shared" si="1"/>
        <v>0.20895522388059701</v>
      </c>
      <c r="P26" s="9"/>
    </row>
    <row r="27" spans="1:16" ht="15.75">
      <c r="A27" s="29" t="s">
        <v>35</v>
      </c>
      <c r="B27" s="30"/>
      <c r="C27" s="31"/>
      <c r="D27" s="32">
        <f t="shared" ref="D27:M27" si="7">SUM(D28:D36)</f>
        <v>160615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832798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993413</v>
      </c>
      <c r="O27" s="45">
        <f t="shared" si="1"/>
        <v>322.32738481505515</v>
      </c>
      <c r="P27" s="10"/>
    </row>
    <row r="28" spans="1:16">
      <c r="A28" s="12"/>
      <c r="B28" s="25">
        <v>341.3</v>
      </c>
      <c r="C28" s="20" t="s">
        <v>83</v>
      </c>
      <c r="D28" s="46">
        <v>335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8">SUM(D28:M28)</f>
        <v>335</v>
      </c>
      <c r="O28" s="47">
        <f t="shared" si="1"/>
        <v>0.10869565217391304</v>
      </c>
      <c r="P28" s="9"/>
    </row>
    <row r="29" spans="1:16">
      <c r="A29" s="12"/>
      <c r="B29" s="25">
        <v>341.9</v>
      </c>
      <c r="C29" s="20" t="s">
        <v>84</v>
      </c>
      <c r="D29" s="46">
        <v>182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182</v>
      </c>
      <c r="O29" s="47">
        <f t="shared" si="1"/>
        <v>5.9052563270603507E-2</v>
      </c>
      <c r="P29" s="9"/>
    </row>
    <row r="30" spans="1:16">
      <c r="A30" s="12"/>
      <c r="B30" s="25">
        <v>342.2</v>
      </c>
      <c r="C30" s="20" t="s">
        <v>41</v>
      </c>
      <c r="D30" s="46">
        <v>21190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21190</v>
      </c>
      <c r="O30" s="47">
        <f t="shared" si="1"/>
        <v>6.8754055807916936</v>
      </c>
      <c r="P30" s="9"/>
    </row>
    <row r="31" spans="1:16">
      <c r="A31" s="12"/>
      <c r="B31" s="25">
        <v>342.5</v>
      </c>
      <c r="C31" s="20" t="s">
        <v>42</v>
      </c>
      <c r="D31" s="46">
        <v>2193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2193</v>
      </c>
      <c r="O31" s="47">
        <f t="shared" si="1"/>
        <v>0.71155094094743676</v>
      </c>
      <c r="P31" s="9"/>
    </row>
    <row r="32" spans="1:16">
      <c r="A32" s="12"/>
      <c r="B32" s="25">
        <v>343.3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403784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403784</v>
      </c>
      <c r="O32" s="47">
        <f t="shared" si="1"/>
        <v>131.0136275146009</v>
      </c>
      <c r="P32" s="9"/>
    </row>
    <row r="33" spans="1:119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416560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416560</v>
      </c>
      <c r="O33" s="47">
        <f t="shared" si="1"/>
        <v>135.15898767034392</v>
      </c>
      <c r="P33" s="9"/>
    </row>
    <row r="34" spans="1:119">
      <c r="A34" s="12"/>
      <c r="B34" s="25">
        <v>344.1</v>
      </c>
      <c r="C34" s="20" t="s">
        <v>85</v>
      </c>
      <c r="D34" s="46">
        <v>6278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6278</v>
      </c>
      <c r="O34" s="47">
        <f t="shared" si="1"/>
        <v>2.0369889682024658</v>
      </c>
      <c r="P34" s="9"/>
    </row>
    <row r="35" spans="1:119">
      <c r="A35" s="12"/>
      <c r="B35" s="25">
        <v>347.2</v>
      </c>
      <c r="C35" s="20" t="s">
        <v>68</v>
      </c>
      <c r="D35" s="46">
        <v>130437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130437</v>
      </c>
      <c r="O35" s="47">
        <f t="shared" si="1"/>
        <v>42.322193380921476</v>
      </c>
      <c r="P35" s="9"/>
    </row>
    <row r="36" spans="1:119">
      <c r="A36" s="12"/>
      <c r="B36" s="25">
        <v>349</v>
      </c>
      <c r="C36" s="20" t="s">
        <v>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12454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12454</v>
      </c>
      <c r="O36" s="47">
        <f t="shared" si="1"/>
        <v>4.0408825438027254</v>
      </c>
      <c r="P36" s="9"/>
    </row>
    <row r="37" spans="1:119" ht="15.75">
      <c r="A37" s="29" t="s">
        <v>36</v>
      </c>
      <c r="B37" s="30"/>
      <c r="C37" s="31"/>
      <c r="D37" s="32">
        <f t="shared" ref="D37:M37" si="9">SUM(D38:D38)</f>
        <v>2172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7" si="10">SUM(D37:M37)</f>
        <v>2172</v>
      </c>
      <c r="O37" s="45">
        <f t="shared" si="1"/>
        <v>0.70473718364698246</v>
      </c>
      <c r="P37" s="10"/>
    </row>
    <row r="38" spans="1:119">
      <c r="A38" s="13"/>
      <c r="B38" s="39">
        <v>351.5</v>
      </c>
      <c r="C38" s="21" t="s">
        <v>47</v>
      </c>
      <c r="D38" s="46">
        <v>2172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2172</v>
      </c>
      <c r="O38" s="47">
        <f t="shared" si="1"/>
        <v>0.70473718364698246</v>
      </c>
      <c r="P38" s="9"/>
    </row>
    <row r="39" spans="1:119" ht="15.75">
      <c r="A39" s="29" t="s">
        <v>4</v>
      </c>
      <c r="B39" s="30"/>
      <c r="C39" s="31"/>
      <c r="D39" s="32">
        <f t="shared" ref="D39:M39" si="11">SUM(D40:D43)</f>
        <v>52818</v>
      </c>
      <c r="E39" s="32">
        <f t="shared" si="11"/>
        <v>2659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57253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112730</v>
      </c>
      <c r="O39" s="45">
        <f t="shared" si="1"/>
        <v>36.576898118105127</v>
      </c>
      <c r="P39" s="10"/>
    </row>
    <row r="40" spans="1:119">
      <c r="A40" s="12"/>
      <c r="B40" s="25">
        <v>361.1</v>
      </c>
      <c r="C40" s="20" t="s">
        <v>48</v>
      </c>
      <c r="D40" s="46">
        <v>1862</v>
      </c>
      <c r="E40" s="46">
        <v>1786</v>
      </c>
      <c r="F40" s="46">
        <v>0</v>
      </c>
      <c r="G40" s="46">
        <v>0</v>
      </c>
      <c r="H40" s="46">
        <v>0</v>
      </c>
      <c r="I40" s="46">
        <v>1861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5509</v>
      </c>
      <c r="O40" s="47">
        <f t="shared" si="1"/>
        <v>1.7874756651524983</v>
      </c>
      <c r="P40" s="9"/>
    </row>
    <row r="41" spans="1:119">
      <c r="A41" s="12"/>
      <c r="B41" s="25">
        <v>361.3</v>
      </c>
      <c r="C41" s="20" t="s">
        <v>49</v>
      </c>
      <c r="D41" s="46">
        <v>351</v>
      </c>
      <c r="E41" s="46">
        <v>873</v>
      </c>
      <c r="F41" s="46">
        <v>0</v>
      </c>
      <c r="G41" s="46">
        <v>0</v>
      </c>
      <c r="H41" s="46">
        <v>0</v>
      </c>
      <c r="I41" s="46">
        <v>352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1576</v>
      </c>
      <c r="O41" s="47">
        <f t="shared" si="1"/>
        <v>0.5113562621674238</v>
      </c>
      <c r="P41" s="9"/>
    </row>
    <row r="42" spans="1:119">
      <c r="A42" s="12"/>
      <c r="B42" s="25">
        <v>362</v>
      </c>
      <c r="C42" s="20" t="s">
        <v>50</v>
      </c>
      <c r="D42" s="46">
        <v>9522</v>
      </c>
      <c r="E42" s="46">
        <v>0</v>
      </c>
      <c r="F42" s="46">
        <v>0</v>
      </c>
      <c r="G42" s="46">
        <v>0</v>
      </c>
      <c r="H42" s="46">
        <v>0</v>
      </c>
      <c r="I42" s="46">
        <v>14283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23805</v>
      </c>
      <c r="O42" s="47">
        <f t="shared" si="1"/>
        <v>7.7238805970149258</v>
      </c>
      <c r="P42" s="9"/>
    </row>
    <row r="43" spans="1:119">
      <c r="A43" s="12"/>
      <c r="B43" s="25">
        <v>369.9</v>
      </c>
      <c r="C43" s="20" t="s">
        <v>51</v>
      </c>
      <c r="D43" s="46">
        <v>41083</v>
      </c>
      <c r="E43" s="46">
        <v>0</v>
      </c>
      <c r="F43" s="46">
        <v>0</v>
      </c>
      <c r="G43" s="46">
        <v>0</v>
      </c>
      <c r="H43" s="46">
        <v>0</v>
      </c>
      <c r="I43" s="46">
        <v>40757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81840</v>
      </c>
      <c r="O43" s="47">
        <f t="shared" si="1"/>
        <v>26.554185593770278</v>
      </c>
      <c r="P43" s="9"/>
    </row>
    <row r="44" spans="1:119" ht="15.75">
      <c r="A44" s="29" t="s">
        <v>37</v>
      </c>
      <c r="B44" s="30"/>
      <c r="C44" s="31"/>
      <c r="D44" s="32">
        <f t="shared" ref="D44:M44" si="12">SUM(D45:D46)</f>
        <v>257897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410033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667930</v>
      </c>
      <c r="O44" s="45">
        <f t="shared" si="1"/>
        <v>216.71966255678132</v>
      </c>
      <c r="P44" s="9"/>
    </row>
    <row r="45" spans="1:119">
      <c r="A45" s="12"/>
      <c r="B45" s="25">
        <v>381</v>
      </c>
      <c r="C45" s="20" t="s">
        <v>52</v>
      </c>
      <c r="D45" s="46">
        <v>257897</v>
      </c>
      <c r="E45" s="46">
        <v>0</v>
      </c>
      <c r="F45" s="46">
        <v>0</v>
      </c>
      <c r="G45" s="46">
        <v>0</v>
      </c>
      <c r="H45" s="46">
        <v>0</v>
      </c>
      <c r="I45" s="46">
        <v>193514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451411</v>
      </c>
      <c r="O45" s="47">
        <f t="shared" si="1"/>
        <v>146.46690460739779</v>
      </c>
      <c r="P45" s="9"/>
    </row>
    <row r="46" spans="1:119" ht="15.75" thickBot="1">
      <c r="A46" s="12"/>
      <c r="B46" s="25">
        <v>389.5</v>
      </c>
      <c r="C46" s="20" t="s">
        <v>86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216519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216519</v>
      </c>
      <c r="O46" s="47">
        <f t="shared" si="1"/>
        <v>70.252757949383522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3">SUM(D5,D14,D19,D27,D37,D39,D44)</f>
        <v>1280244</v>
      </c>
      <c r="E47" s="15">
        <f t="shared" si="13"/>
        <v>438068</v>
      </c>
      <c r="F47" s="15">
        <f t="shared" si="13"/>
        <v>0</v>
      </c>
      <c r="G47" s="15">
        <f t="shared" si="13"/>
        <v>0</v>
      </c>
      <c r="H47" s="15">
        <f t="shared" si="13"/>
        <v>0</v>
      </c>
      <c r="I47" s="15">
        <f t="shared" si="13"/>
        <v>1305849</v>
      </c>
      <c r="J47" s="15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0"/>
        <v>3024161</v>
      </c>
      <c r="O47" s="38">
        <f t="shared" si="1"/>
        <v>981.23329007138227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87</v>
      </c>
      <c r="M49" s="118"/>
      <c r="N49" s="118"/>
      <c r="O49" s="43">
        <v>3082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66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262877</v>
      </c>
      <c r="E5" s="27">
        <f t="shared" si="0"/>
        <v>428489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691366</v>
      </c>
      <c r="O5" s="33">
        <f t="shared" ref="O5:O49" si="1">(N5/O$51)</f>
        <v>225.27403062886933</v>
      </c>
      <c r="P5" s="6"/>
    </row>
    <row r="6" spans="1:133">
      <c r="A6" s="12"/>
      <c r="B6" s="25">
        <v>311</v>
      </c>
      <c r="C6" s="20" t="s">
        <v>3</v>
      </c>
      <c r="D6" s="46">
        <v>40292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40292</v>
      </c>
      <c r="O6" s="47">
        <f t="shared" si="1"/>
        <v>13.128706419028999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95132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95132</v>
      </c>
      <c r="O7" s="47">
        <f t="shared" si="1"/>
        <v>30.997719126751385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333357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333357</v>
      </c>
      <c r="O8" s="47">
        <f t="shared" si="1"/>
        <v>108.62072336265885</v>
      </c>
      <c r="P8" s="9"/>
    </row>
    <row r="9" spans="1:133">
      <c r="A9" s="12"/>
      <c r="B9" s="25">
        <v>314.10000000000002</v>
      </c>
      <c r="C9" s="20" t="s">
        <v>13</v>
      </c>
      <c r="D9" s="46">
        <v>61843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61843</v>
      </c>
      <c r="O9" s="47">
        <f t="shared" si="1"/>
        <v>20.150863473444119</v>
      </c>
      <c r="P9" s="9"/>
    </row>
    <row r="10" spans="1:133">
      <c r="A10" s="12"/>
      <c r="B10" s="25">
        <v>314.3</v>
      </c>
      <c r="C10" s="20" t="s">
        <v>14</v>
      </c>
      <c r="D10" s="46">
        <v>17684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17684</v>
      </c>
      <c r="O10" s="47">
        <f t="shared" si="1"/>
        <v>5.7621375040729879</v>
      </c>
      <c r="P10" s="9"/>
    </row>
    <row r="11" spans="1:133">
      <c r="A11" s="12"/>
      <c r="B11" s="25">
        <v>314.8</v>
      </c>
      <c r="C11" s="20" t="s">
        <v>15</v>
      </c>
      <c r="D11" s="46">
        <v>2088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2088</v>
      </c>
      <c r="O11" s="47">
        <f t="shared" si="1"/>
        <v>0.68035190615835772</v>
      </c>
      <c r="P11" s="9"/>
    </row>
    <row r="12" spans="1:133">
      <c r="A12" s="12"/>
      <c r="B12" s="25">
        <v>315</v>
      </c>
      <c r="C12" s="20" t="s">
        <v>16</v>
      </c>
      <c r="D12" s="46">
        <v>97300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97300</v>
      </c>
      <c r="O12" s="47">
        <f t="shared" si="1"/>
        <v>31.70413815575106</v>
      </c>
      <c r="P12" s="9"/>
    </row>
    <row r="13" spans="1:133">
      <c r="A13" s="12"/>
      <c r="B13" s="25">
        <v>316</v>
      </c>
      <c r="C13" s="20" t="s">
        <v>17</v>
      </c>
      <c r="D13" s="46">
        <v>43670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43670</v>
      </c>
      <c r="O13" s="47">
        <f t="shared" si="1"/>
        <v>14.229390681003585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SUM(D15:D18)</f>
        <v>201709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244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201953</v>
      </c>
      <c r="O14" s="45">
        <f t="shared" si="1"/>
        <v>65.804170739654609</v>
      </c>
      <c r="P14" s="10"/>
    </row>
    <row r="15" spans="1:133">
      <c r="A15" s="12"/>
      <c r="B15" s="25">
        <v>322</v>
      </c>
      <c r="C15" s="20" t="s">
        <v>0</v>
      </c>
      <c r="D15" s="46">
        <v>8024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8024</v>
      </c>
      <c r="O15" s="47">
        <f t="shared" si="1"/>
        <v>2.6145324209840339</v>
      </c>
      <c r="P15" s="9"/>
    </row>
    <row r="16" spans="1:133">
      <c r="A16" s="12"/>
      <c r="B16" s="25">
        <v>323.10000000000002</v>
      </c>
      <c r="C16" s="20" t="s">
        <v>19</v>
      </c>
      <c r="D16" s="46">
        <v>188739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188739</v>
      </c>
      <c r="O16" s="47">
        <f t="shared" si="1"/>
        <v>61.498533724340177</v>
      </c>
      <c r="P16" s="9"/>
    </row>
    <row r="17" spans="1:16">
      <c r="A17" s="12"/>
      <c r="B17" s="25">
        <v>324.22000000000003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244</v>
      </c>
      <c r="O17" s="47">
        <f t="shared" si="1"/>
        <v>7.9504724666014992E-2</v>
      </c>
      <c r="P17" s="9"/>
    </row>
    <row r="18" spans="1:16">
      <c r="A18" s="12"/>
      <c r="B18" s="25">
        <v>329</v>
      </c>
      <c r="C18" s="20" t="s">
        <v>22</v>
      </c>
      <c r="D18" s="46">
        <v>4946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4946</v>
      </c>
      <c r="O18" s="47">
        <f t="shared" si="1"/>
        <v>1.6115998696643858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SUM(D20:D26)</f>
        <v>780359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780359</v>
      </c>
      <c r="O19" s="45">
        <f t="shared" si="1"/>
        <v>254.27142391658521</v>
      </c>
      <c r="P19" s="10"/>
    </row>
    <row r="20" spans="1:16">
      <c r="A20" s="12"/>
      <c r="B20" s="25">
        <v>331.41</v>
      </c>
      <c r="C20" s="20" t="s">
        <v>62</v>
      </c>
      <c r="D20" s="46">
        <v>65313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65313</v>
      </c>
      <c r="O20" s="47">
        <f t="shared" si="1"/>
        <v>21.281524926686217</v>
      </c>
      <c r="P20" s="9"/>
    </row>
    <row r="21" spans="1:16">
      <c r="A21" s="12"/>
      <c r="B21" s="25">
        <v>334.41</v>
      </c>
      <c r="C21" s="20" t="s">
        <v>25</v>
      </c>
      <c r="D21" s="46">
        <v>447452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447452</v>
      </c>
      <c r="O21" s="47">
        <f t="shared" si="1"/>
        <v>145.79732811990877</v>
      </c>
      <c r="P21" s="9"/>
    </row>
    <row r="22" spans="1:16">
      <c r="A22" s="12"/>
      <c r="B22" s="25">
        <v>335.12</v>
      </c>
      <c r="C22" s="20" t="s">
        <v>26</v>
      </c>
      <c r="D22" s="46">
        <v>108752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108752</v>
      </c>
      <c r="O22" s="47">
        <f t="shared" si="1"/>
        <v>35.435646790485499</v>
      </c>
      <c r="P22" s="9"/>
    </row>
    <row r="23" spans="1:16">
      <c r="A23" s="12"/>
      <c r="B23" s="25">
        <v>335.14</v>
      </c>
      <c r="C23" s="20" t="s">
        <v>27</v>
      </c>
      <c r="D23" s="46">
        <v>1639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1639</v>
      </c>
      <c r="O23" s="47">
        <f t="shared" si="1"/>
        <v>0.53405017921146958</v>
      </c>
      <c r="P23" s="9"/>
    </row>
    <row r="24" spans="1:16">
      <c r="A24" s="12"/>
      <c r="B24" s="25">
        <v>335.15</v>
      </c>
      <c r="C24" s="20" t="s">
        <v>28</v>
      </c>
      <c r="D24" s="46">
        <v>510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510</v>
      </c>
      <c r="O24" s="47">
        <f t="shared" si="1"/>
        <v>0.16617790811339198</v>
      </c>
      <c r="P24" s="9"/>
    </row>
    <row r="25" spans="1:16">
      <c r="A25" s="12"/>
      <c r="B25" s="25">
        <v>335.18</v>
      </c>
      <c r="C25" s="20" t="s">
        <v>29</v>
      </c>
      <c r="D25" s="46">
        <v>156067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156067</v>
      </c>
      <c r="O25" s="47">
        <f t="shared" si="1"/>
        <v>50.852720755946564</v>
      </c>
      <c r="P25" s="9"/>
    </row>
    <row r="26" spans="1:16">
      <c r="A26" s="12"/>
      <c r="B26" s="25">
        <v>335.19</v>
      </c>
      <c r="C26" s="20" t="s">
        <v>38</v>
      </c>
      <c r="D26" s="46">
        <v>626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626</v>
      </c>
      <c r="O26" s="47">
        <f t="shared" si="1"/>
        <v>0.20397523623330074</v>
      </c>
      <c r="P26" s="9"/>
    </row>
    <row r="27" spans="1:16" ht="15.75">
      <c r="A27" s="29" t="s">
        <v>35</v>
      </c>
      <c r="B27" s="30"/>
      <c r="C27" s="31"/>
      <c r="D27" s="32">
        <f t="shared" ref="D27:M27" si="7">SUM(D28:D36)</f>
        <v>135418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813848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949266</v>
      </c>
      <c r="O27" s="45">
        <f t="shared" si="1"/>
        <v>309.30791788856305</v>
      </c>
      <c r="P27" s="10"/>
    </row>
    <row r="28" spans="1:16">
      <c r="A28" s="12"/>
      <c r="B28" s="25">
        <v>341.3</v>
      </c>
      <c r="C28" s="20" t="s">
        <v>39</v>
      </c>
      <c r="D28" s="46">
        <v>335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8">SUM(D28:M28)</f>
        <v>335</v>
      </c>
      <c r="O28" s="47">
        <f t="shared" si="1"/>
        <v>0.10915607689801238</v>
      </c>
      <c r="P28" s="9"/>
    </row>
    <row r="29" spans="1:16">
      <c r="A29" s="12"/>
      <c r="B29" s="25">
        <v>341.9</v>
      </c>
      <c r="C29" s="20" t="s">
        <v>40</v>
      </c>
      <c r="D29" s="46">
        <v>169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169</v>
      </c>
      <c r="O29" s="47">
        <f t="shared" si="1"/>
        <v>5.5066797002280871E-2</v>
      </c>
      <c r="P29" s="9"/>
    </row>
    <row r="30" spans="1:16">
      <c r="A30" s="12"/>
      <c r="B30" s="25">
        <v>342.2</v>
      </c>
      <c r="C30" s="20" t="s">
        <v>41</v>
      </c>
      <c r="D30" s="46">
        <v>21190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21190</v>
      </c>
      <c r="O30" s="47">
        <f t="shared" si="1"/>
        <v>6.9045291625936791</v>
      </c>
      <c r="P30" s="9"/>
    </row>
    <row r="31" spans="1:16">
      <c r="A31" s="12"/>
      <c r="B31" s="25">
        <v>342.5</v>
      </c>
      <c r="C31" s="20" t="s">
        <v>42</v>
      </c>
      <c r="D31" s="46">
        <v>2216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2216</v>
      </c>
      <c r="O31" s="47">
        <f t="shared" si="1"/>
        <v>0.72205930270446395</v>
      </c>
      <c r="P31" s="9"/>
    </row>
    <row r="32" spans="1:16">
      <c r="A32" s="12"/>
      <c r="B32" s="25">
        <v>343.3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395315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395315</v>
      </c>
      <c r="O32" s="47">
        <f t="shared" si="1"/>
        <v>128.80905832518735</v>
      </c>
      <c r="P32" s="9"/>
    </row>
    <row r="33" spans="1:16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408930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408930</v>
      </c>
      <c r="O33" s="47">
        <f t="shared" si="1"/>
        <v>133.24535679374389</v>
      </c>
      <c r="P33" s="9"/>
    </row>
    <row r="34" spans="1:16">
      <c r="A34" s="12"/>
      <c r="B34" s="25">
        <v>344.1</v>
      </c>
      <c r="C34" s="20" t="s">
        <v>72</v>
      </c>
      <c r="D34" s="46">
        <v>11960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11960</v>
      </c>
      <c r="O34" s="47">
        <f t="shared" si="1"/>
        <v>3.8970348647768001</v>
      </c>
      <c r="P34" s="9"/>
    </row>
    <row r="35" spans="1:16">
      <c r="A35" s="12"/>
      <c r="B35" s="25">
        <v>347.2</v>
      </c>
      <c r="C35" s="20" t="s">
        <v>68</v>
      </c>
      <c r="D35" s="46">
        <v>99548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99548</v>
      </c>
      <c r="O35" s="47">
        <f t="shared" si="1"/>
        <v>32.436624307592048</v>
      </c>
      <c r="P35" s="9"/>
    </row>
    <row r="36" spans="1:16">
      <c r="A36" s="12"/>
      <c r="B36" s="25">
        <v>349</v>
      </c>
      <c r="C36" s="20" t="s">
        <v>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9603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9603</v>
      </c>
      <c r="O36" s="47">
        <f t="shared" si="1"/>
        <v>3.129032258064516</v>
      </c>
      <c r="P36" s="9"/>
    </row>
    <row r="37" spans="1:16" ht="15.75">
      <c r="A37" s="29" t="s">
        <v>36</v>
      </c>
      <c r="B37" s="30"/>
      <c r="C37" s="31"/>
      <c r="D37" s="32">
        <f t="shared" ref="D37:M37" si="9">SUM(D38:D38)</f>
        <v>3762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9" si="10">SUM(D37:M37)</f>
        <v>3762</v>
      </c>
      <c r="O37" s="45">
        <f t="shared" si="1"/>
        <v>1.2258064516129032</v>
      </c>
      <c r="P37" s="10"/>
    </row>
    <row r="38" spans="1:16">
      <c r="A38" s="13"/>
      <c r="B38" s="39">
        <v>351.5</v>
      </c>
      <c r="C38" s="21" t="s">
        <v>47</v>
      </c>
      <c r="D38" s="46">
        <v>3762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3762</v>
      </c>
      <c r="O38" s="47">
        <f t="shared" si="1"/>
        <v>1.2258064516129032</v>
      </c>
      <c r="P38" s="9"/>
    </row>
    <row r="39" spans="1:16" ht="15.75">
      <c r="A39" s="29" t="s">
        <v>4</v>
      </c>
      <c r="B39" s="30"/>
      <c r="C39" s="31"/>
      <c r="D39" s="32">
        <f t="shared" ref="D39:M39" si="11">SUM(D40:D43)</f>
        <v>36012</v>
      </c>
      <c r="E39" s="32">
        <f t="shared" si="11"/>
        <v>714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57771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94497</v>
      </c>
      <c r="O39" s="45">
        <f t="shared" si="1"/>
        <v>30.790811339198434</v>
      </c>
      <c r="P39" s="10"/>
    </row>
    <row r="40" spans="1:16">
      <c r="A40" s="12"/>
      <c r="B40" s="25">
        <v>361.1</v>
      </c>
      <c r="C40" s="20" t="s">
        <v>48</v>
      </c>
      <c r="D40" s="46">
        <v>1391</v>
      </c>
      <c r="E40" s="46">
        <v>1447</v>
      </c>
      <c r="F40" s="46">
        <v>0</v>
      </c>
      <c r="G40" s="46">
        <v>0</v>
      </c>
      <c r="H40" s="46">
        <v>0</v>
      </c>
      <c r="I40" s="46">
        <v>1392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4230</v>
      </c>
      <c r="O40" s="47">
        <f t="shared" si="1"/>
        <v>1.3782991202346042</v>
      </c>
      <c r="P40" s="9"/>
    </row>
    <row r="41" spans="1:16">
      <c r="A41" s="12"/>
      <c r="B41" s="25">
        <v>361.3</v>
      </c>
      <c r="C41" s="20" t="s">
        <v>49</v>
      </c>
      <c r="D41" s="46">
        <v>-296</v>
      </c>
      <c r="E41" s="46">
        <v>-733</v>
      </c>
      <c r="F41" s="46">
        <v>0</v>
      </c>
      <c r="G41" s="46">
        <v>0</v>
      </c>
      <c r="H41" s="46">
        <v>0</v>
      </c>
      <c r="I41" s="46">
        <v>-295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-1324</v>
      </c>
      <c r="O41" s="47">
        <f t="shared" si="1"/>
        <v>-0.43141088302378627</v>
      </c>
      <c r="P41" s="9"/>
    </row>
    <row r="42" spans="1:16">
      <c r="A42" s="12"/>
      <c r="B42" s="25">
        <v>362</v>
      </c>
      <c r="C42" s="20" t="s">
        <v>50</v>
      </c>
      <c r="D42" s="46">
        <v>9522</v>
      </c>
      <c r="E42" s="46">
        <v>0</v>
      </c>
      <c r="F42" s="46">
        <v>0</v>
      </c>
      <c r="G42" s="46">
        <v>0</v>
      </c>
      <c r="H42" s="46">
        <v>0</v>
      </c>
      <c r="I42" s="46">
        <v>14283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23805</v>
      </c>
      <c r="O42" s="47">
        <f t="shared" si="1"/>
        <v>7.7565982404692084</v>
      </c>
      <c r="P42" s="9"/>
    </row>
    <row r="43" spans="1:16">
      <c r="A43" s="12"/>
      <c r="B43" s="25">
        <v>369.9</v>
      </c>
      <c r="C43" s="20" t="s">
        <v>51</v>
      </c>
      <c r="D43" s="46">
        <v>25395</v>
      </c>
      <c r="E43" s="46">
        <v>0</v>
      </c>
      <c r="F43" s="46">
        <v>0</v>
      </c>
      <c r="G43" s="46">
        <v>0</v>
      </c>
      <c r="H43" s="46">
        <v>0</v>
      </c>
      <c r="I43" s="46">
        <v>42391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67786</v>
      </c>
      <c r="O43" s="47">
        <f t="shared" si="1"/>
        <v>22.087324861518411</v>
      </c>
      <c r="P43" s="9"/>
    </row>
    <row r="44" spans="1:16" ht="15.75">
      <c r="A44" s="29" t="s">
        <v>37</v>
      </c>
      <c r="B44" s="30"/>
      <c r="C44" s="31"/>
      <c r="D44" s="32">
        <f t="shared" ref="D44:M44" si="12">SUM(D45:D48)</f>
        <v>108407</v>
      </c>
      <c r="E44" s="32">
        <f t="shared" si="12"/>
        <v>5000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751304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864711</v>
      </c>
      <c r="O44" s="45">
        <f t="shared" si="1"/>
        <v>281.7565982404692</v>
      </c>
      <c r="P44" s="9"/>
    </row>
    <row r="45" spans="1:16">
      <c r="A45" s="12"/>
      <c r="B45" s="25">
        <v>381</v>
      </c>
      <c r="C45" s="20" t="s">
        <v>52</v>
      </c>
      <c r="D45" s="46">
        <v>108407</v>
      </c>
      <c r="E45" s="46">
        <v>5000</v>
      </c>
      <c r="F45" s="46">
        <v>0</v>
      </c>
      <c r="G45" s="46">
        <v>0</v>
      </c>
      <c r="H45" s="46">
        <v>0</v>
      </c>
      <c r="I45" s="46">
        <v>16260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129667</v>
      </c>
      <c r="O45" s="47">
        <f t="shared" si="1"/>
        <v>42.250570218312156</v>
      </c>
      <c r="P45" s="9"/>
    </row>
    <row r="46" spans="1:16">
      <c r="A46" s="12"/>
      <c r="B46" s="25">
        <v>389.5</v>
      </c>
      <c r="C46" s="20" t="s">
        <v>69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545432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545432</v>
      </c>
      <c r="O46" s="47">
        <f t="shared" si="1"/>
        <v>177.723036819811</v>
      </c>
      <c r="P46" s="9"/>
    </row>
    <row r="47" spans="1:16">
      <c r="A47" s="12"/>
      <c r="B47" s="25">
        <v>389.6</v>
      </c>
      <c r="C47" s="20" t="s">
        <v>64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83142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83142</v>
      </c>
      <c r="O47" s="47">
        <f t="shared" si="1"/>
        <v>27.09090909090909</v>
      </c>
      <c r="P47" s="9"/>
    </row>
    <row r="48" spans="1:16" ht="15.75" thickBot="1">
      <c r="A48" s="12"/>
      <c r="B48" s="25">
        <v>389.7</v>
      </c>
      <c r="C48" s="20" t="s">
        <v>73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106470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106470</v>
      </c>
      <c r="O48" s="47">
        <f t="shared" si="1"/>
        <v>34.692082111436953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3">SUM(D5,D14,D19,D27,D37,D39,D44)</f>
        <v>1528544</v>
      </c>
      <c r="E49" s="15">
        <f t="shared" si="13"/>
        <v>434203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1623167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0"/>
        <v>3585914</v>
      </c>
      <c r="O49" s="38">
        <f t="shared" si="1"/>
        <v>1168.4307592049527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74</v>
      </c>
      <c r="M51" s="118"/>
      <c r="N51" s="118"/>
      <c r="O51" s="43">
        <v>3069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254640</v>
      </c>
      <c r="E5" s="27">
        <f t="shared" si="0"/>
        <v>384485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639125</v>
      </c>
      <c r="O5" s="33">
        <f t="shared" ref="O5:O48" si="1">(N5/O$50)</f>
        <v>206.50242326332796</v>
      </c>
      <c r="P5" s="6"/>
    </row>
    <row r="6" spans="1:133">
      <c r="A6" s="12"/>
      <c r="B6" s="25">
        <v>311</v>
      </c>
      <c r="C6" s="20" t="s">
        <v>3</v>
      </c>
      <c r="D6" s="46">
        <v>40457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40457</v>
      </c>
      <c r="O6" s="47">
        <f t="shared" si="1"/>
        <v>13.07172859450727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100563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100563</v>
      </c>
      <c r="O7" s="47">
        <f t="shared" si="1"/>
        <v>32.492084006462036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283922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283922</v>
      </c>
      <c r="O8" s="47">
        <f t="shared" si="1"/>
        <v>91.735702746365106</v>
      </c>
      <c r="P8" s="9"/>
    </row>
    <row r="9" spans="1:133">
      <c r="A9" s="12"/>
      <c r="B9" s="25">
        <v>314.10000000000002</v>
      </c>
      <c r="C9" s="20" t="s">
        <v>13</v>
      </c>
      <c r="D9" s="46">
        <v>64899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64899</v>
      </c>
      <c r="O9" s="47">
        <f t="shared" si="1"/>
        <v>20.968982229402261</v>
      </c>
      <c r="P9" s="9"/>
    </row>
    <row r="10" spans="1:133">
      <c r="A10" s="12"/>
      <c r="B10" s="25">
        <v>314.3</v>
      </c>
      <c r="C10" s="20" t="s">
        <v>14</v>
      </c>
      <c r="D10" s="46">
        <v>18595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18595</v>
      </c>
      <c r="O10" s="47">
        <f t="shared" si="1"/>
        <v>6.0080775444264942</v>
      </c>
      <c r="P10" s="9"/>
    </row>
    <row r="11" spans="1:133">
      <c r="A11" s="12"/>
      <c r="B11" s="25">
        <v>314.8</v>
      </c>
      <c r="C11" s="20" t="s">
        <v>15</v>
      </c>
      <c r="D11" s="46">
        <v>1437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1437</v>
      </c>
      <c r="O11" s="47">
        <f t="shared" si="1"/>
        <v>0.46429725363489499</v>
      </c>
      <c r="P11" s="9"/>
    </row>
    <row r="12" spans="1:133">
      <c r="A12" s="12"/>
      <c r="B12" s="25">
        <v>315</v>
      </c>
      <c r="C12" s="20" t="s">
        <v>16</v>
      </c>
      <c r="D12" s="46">
        <v>102424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102424</v>
      </c>
      <c r="O12" s="47">
        <f t="shared" si="1"/>
        <v>33.093376413570276</v>
      </c>
      <c r="P12" s="9"/>
    </row>
    <row r="13" spans="1:133">
      <c r="A13" s="12"/>
      <c r="B13" s="25">
        <v>316</v>
      </c>
      <c r="C13" s="20" t="s">
        <v>17</v>
      </c>
      <c r="D13" s="46">
        <v>26828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26828</v>
      </c>
      <c r="O13" s="47">
        <f t="shared" si="1"/>
        <v>8.6681744749596117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SUM(D15:D18)</f>
        <v>211755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7626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219381</v>
      </c>
      <c r="O14" s="45">
        <f t="shared" si="1"/>
        <v>70.882390953150249</v>
      </c>
      <c r="P14" s="10"/>
    </row>
    <row r="15" spans="1:133">
      <c r="A15" s="12"/>
      <c r="B15" s="25">
        <v>322</v>
      </c>
      <c r="C15" s="20" t="s">
        <v>0</v>
      </c>
      <c r="D15" s="46">
        <v>5043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5043</v>
      </c>
      <c r="O15" s="47">
        <f t="shared" si="1"/>
        <v>1.6294022617124395</v>
      </c>
      <c r="P15" s="9"/>
    </row>
    <row r="16" spans="1:133">
      <c r="A16" s="12"/>
      <c r="B16" s="25">
        <v>323.10000000000002</v>
      </c>
      <c r="C16" s="20" t="s">
        <v>19</v>
      </c>
      <c r="D16" s="46">
        <v>204627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204627</v>
      </c>
      <c r="O16" s="47">
        <f t="shared" si="1"/>
        <v>66.115347334410345</v>
      </c>
      <c r="P16" s="9"/>
    </row>
    <row r="17" spans="1:16">
      <c r="A17" s="12"/>
      <c r="B17" s="25">
        <v>324.22000000000003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7626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7626</v>
      </c>
      <c r="O17" s="47">
        <f t="shared" si="1"/>
        <v>2.4639741518578351</v>
      </c>
      <c r="P17" s="9"/>
    </row>
    <row r="18" spans="1:16">
      <c r="A18" s="12"/>
      <c r="B18" s="25">
        <v>329</v>
      </c>
      <c r="C18" s="20" t="s">
        <v>22</v>
      </c>
      <c r="D18" s="46">
        <v>2085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2085</v>
      </c>
      <c r="O18" s="47">
        <f t="shared" si="1"/>
        <v>0.67366720516962841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SUM(D20:D27)</f>
        <v>503239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503239</v>
      </c>
      <c r="O19" s="45">
        <f t="shared" si="1"/>
        <v>162.59741518578352</v>
      </c>
      <c r="P19" s="10"/>
    </row>
    <row r="20" spans="1:16">
      <c r="A20" s="12"/>
      <c r="B20" s="25">
        <v>331.41</v>
      </c>
      <c r="C20" s="20" t="s">
        <v>62</v>
      </c>
      <c r="D20" s="46">
        <v>236875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236875</v>
      </c>
      <c r="O20" s="47">
        <f t="shared" si="1"/>
        <v>76.534733441033922</v>
      </c>
      <c r="P20" s="9"/>
    </row>
    <row r="21" spans="1:16">
      <c r="A21" s="12"/>
      <c r="B21" s="25">
        <v>334.2</v>
      </c>
      <c r="C21" s="20" t="s">
        <v>63</v>
      </c>
      <c r="D21" s="46">
        <v>4987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4987</v>
      </c>
      <c r="O21" s="47">
        <f t="shared" si="1"/>
        <v>1.6113085621970922</v>
      </c>
      <c r="P21" s="9"/>
    </row>
    <row r="22" spans="1:16">
      <c r="A22" s="12"/>
      <c r="B22" s="25">
        <v>334.41</v>
      </c>
      <c r="C22" s="20" t="s">
        <v>25</v>
      </c>
      <c r="D22" s="46">
        <v>18705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18705</v>
      </c>
      <c r="O22" s="47">
        <f t="shared" si="1"/>
        <v>6.0436187399030699</v>
      </c>
      <c r="P22" s="9"/>
    </row>
    <row r="23" spans="1:16">
      <c r="A23" s="12"/>
      <c r="B23" s="25">
        <v>335.12</v>
      </c>
      <c r="C23" s="20" t="s">
        <v>26</v>
      </c>
      <c r="D23" s="46">
        <v>96244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96244</v>
      </c>
      <c r="O23" s="47">
        <f t="shared" si="1"/>
        <v>31.096607431340871</v>
      </c>
      <c r="P23" s="9"/>
    </row>
    <row r="24" spans="1:16">
      <c r="A24" s="12"/>
      <c r="B24" s="25">
        <v>335.14</v>
      </c>
      <c r="C24" s="20" t="s">
        <v>27</v>
      </c>
      <c r="D24" s="46">
        <v>1372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1372</v>
      </c>
      <c r="O24" s="47">
        <f t="shared" si="1"/>
        <v>0.44329563812600969</v>
      </c>
      <c r="P24" s="9"/>
    </row>
    <row r="25" spans="1:16">
      <c r="A25" s="12"/>
      <c r="B25" s="25">
        <v>335.15</v>
      </c>
      <c r="C25" s="20" t="s">
        <v>28</v>
      </c>
      <c r="D25" s="46">
        <v>636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636</v>
      </c>
      <c r="O25" s="47">
        <f t="shared" si="1"/>
        <v>0.20549273021001616</v>
      </c>
      <c r="P25" s="9"/>
    </row>
    <row r="26" spans="1:16">
      <c r="A26" s="12"/>
      <c r="B26" s="25">
        <v>335.18</v>
      </c>
      <c r="C26" s="20" t="s">
        <v>29</v>
      </c>
      <c r="D26" s="46">
        <v>143937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143937</v>
      </c>
      <c r="O26" s="47">
        <f t="shared" si="1"/>
        <v>46.506300484652662</v>
      </c>
      <c r="P26" s="9"/>
    </row>
    <row r="27" spans="1:16">
      <c r="A27" s="12"/>
      <c r="B27" s="25">
        <v>335.19</v>
      </c>
      <c r="C27" s="20" t="s">
        <v>38</v>
      </c>
      <c r="D27" s="46">
        <v>483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483</v>
      </c>
      <c r="O27" s="47">
        <f t="shared" si="1"/>
        <v>0.15605815831987077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SUM(D29:D36)</f>
        <v>80692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873297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953989</v>
      </c>
      <c r="O28" s="45">
        <f t="shared" si="1"/>
        <v>308.23554119547657</v>
      </c>
      <c r="P28" s="10"/>
    </row>
    <row r="29" spans="1:16">
      <c r="A29" s="12"/>
      <c r="B29" s="25">
        <v>341.3</v>
      </c>
      <c r="C29" s="20" t="s">
        <v>39</v>
      </c>
      <c r="D29" s="46">
        <v>112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8">SUM(D29:M29)</f>
        <v>112</v>
      </c>
      <c r="O29" s="47">
        <f t="shared" si="1"/>
        <v>3.6187399030694671E-2</v>
      </c>
      <c r="P29" s="9"/>
    </row>
    <row r="30" spans="1:16">
      <c r="A30" s="12"/>
      <c r="B30" s="25">
        <v>341.9</v>
      </c>
      <c r="C30" s="20" t="s">
        <v>40</v>
      </c>
      <c r="D30" s="46">
        <v>196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196</v>
      </c>
      <c r="O30" s="47">
        <f t="shared" si="1"/>
        <v>6.3327948303715673E-2</v>
      </c>
      <c r="P30" s="9"/>
    </row>
    <row r="31" spans="1:16">
      <c r="A31" s="12"/>
      <c r="B31" s="25">
        <v>342.2</v>
      </c>
      <c r="C31" s="20" t="s">
        <v>41</v>
      </c>
      <c r="D31" s="46">
        <v>23544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23544</v>
      </c>
      <c r="O31" s="47">
        <f t="shared" si="1"/>
        <v>7.6071082390953153</v>
      </c>
      <c r="P31" s="9"/>
    </row>
    <row r="32" spans="1:16">
      <c r="A32" s="12"/>
      <c r="B32" s="25">
        <v>342.5</v>
      </c>
      <c r="C32" s="20" t="s">
        <v>42</v>
      </c>
      <c r="D32" s="46">
        <v>2287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2287</v>
      </c>
      <c r="O32" s="47">
        <f t="shared" si="1"/>
        <v>0.73893376413570278</v>
      </c>
      <c r="P32" s="9"/>
    </row>
    <row r="33" spans="1:119">
      <c r="A33" s="12"/>
      <c r="B33" s="25">
        <v>343.3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407729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407729</v>
      </c>
      <c r="O33" s="47">
        <f t="shared" si="1"/>
        <v>131.73796445880453</v>
      </c>
      <c r="P33" s="9"/>
    </row>
    <row r="34" spans="1:119">
      <c r="A34" s="12"/>
      <c r="B34" s="25">
        <v>343.5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422019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422019</v>
      </c>
      <c r="O34" s="47">
        <f t="shared" si="1"/>
        <v>136.3550888529887</v>
      </c>
      <c r="P34" s="9"/>
    </row>
    <row r="35" spans="1:119">
      <c r="A35" s="12"/>
      <c r="B35" s="25">
        <v>347.2</v>
      </c>
      <c r="C35" s="20" t="s">
        <v>68</v>
      </c>
      <c r="D35" s="46">
        <v>54553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54553</v>
      </c>
      <c r="O35" s="47">
        <f t="shared" si="1"/>
        <v>17.62617124394184</v>
      </c>
      <c r="P35" s="9"/>
    </row>
    <row r="36" spans="1:119">
      <c r="A36" s="12"/>
      <c r="B36" s="25">
        <v>349</v>
      </c>
      <c r="C36" s="20" t="s">
        <v>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43549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43549</v>
      </c>
      <c r="O36" s="47">
        <f t="shared" si="1"/>
        <v>14.07075928917609</v>
      </c>
      <c r="P36" s="9"/>
    </row>
    <row r="37" spans="1:119" ht="15.75">
      <c r="A37" s="29" t="s">
        <v>36</v>
      </c>
      <c r="B37" s="30"/>
      <c r="C37" s="31"/>
      <c r="D37" s="32">
        <f t="shared" ref="D37:M37" si="9">SUM(D38:D38)</f>
        <v>2878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8" si="10">SUM(D37:M37)</f>
        <v>2878</v>
      </c>
      <c r="O37" s="45">
        <f t="shared" si="1"/>
        <v>0.92988691437802906</v>
      </c>
      <c r="P37" s="10"/>
    </row>
    <row r="38" spans="1:119">
      <c r="A38" s="13"/>
      <c r="B38" s="39">
        <v>351.5</v>
      </c>
      <c r="C38" s="21" t="s">
        <v>47</v>
      </c>
      <c r="D38" s="46">
        <v>2878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2878</v>
      </c>
      <c r="O38" s="47">
        <f t="shared" si="1"/>
        <v>0.92988691437802906</v>
      </c>
      <c r="P38" s="9"/>
    </row>
    <row r="39" spans="1:119" ht="15.75">
      <c r="A39" s="29" t="s">
        <v>4</v>
      </c>
      <c r="B39" s="30"/>
      <c r="C39" s="31"/>
      <c r="D39" s="32">
        <f t="shared" ref="D39:M39" si="11">SUM(D40:D43)</f>
        <v>38916</v>
      </c>
      <c r="E39" s="32">
        <f t="shared" si="11"/>
        <v>-3139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47086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82863</v>
      </c>
      <c r="O39" s="45">
        <f t="shared" si="1"/>
        <v>26.773182552504039</v>
      </c>
      <c r="P39" s="10"/>
    </row>
    <row r="40" spans="1:119">
      <c r="A40" s="12"/>
      <c r="B40" s="25">
        <v>361.1</v>
      </c>
      <c r="C40" s="20" t="s">
        <v>48</v>
      </c>
      <c r="D40" s="46">
        <v>1049</v>
      </c>
      <c r="E40" s="46">
        <v>1107</v>
      </c>
      <c r="F40" s="46">
        <v>0</v>
      </c>
      <c r="G40" s="46">
        <v>0</v>
      </c>
      <c r="H40" s="46">
        <v>0</v>
      </c>
      <c r="I40" s="46">
        <v>1049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3205</v>
      </c>
      <c r="O40" s="47">
        <f t="shared" si="1"/>
        <v>1.0355411954765752</v>
      </c>
      <c r="P40" s="9"/>
    </row>
    <row r="41" spans="1:119">
      <c r="A41" s="12"/>
      <c r="B41" s="25">
        <v>361.3</v>
      </c>
      <c r="C41" s="20" t="s">
        <v>49</v>
      </c>
      <c r="D41" s="46">
        <v>-1710</v>
      </c>
      <c r="E41" s="46">
        <v>-4246</v>
      </c>
      <c r="F41" s="46">
        <v>0</v>
      </c>
      <c r="G41" s="46">
        <v>0</v>
      </c>
      <c r="H41" s="46">
        <v>0</v>
      </c>
      <c r="I41" s="46">
        <v>-1710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-7666</v>
      </c>
      <c r="O41" s="47">
        <f t="shared" si="1"/>
        <v>-2.4768982229402261</v>
      </c>
      <c r="P41" s="9"/>
    </row>
    <row r="42" spans="1:119">
      <c r="A42" s="12"/>
      <c r="B42" s="25">
        <v>362</v>
      </c>
      <c r="C42" s="20" t="s">
        <v>50</v>
      </c>
      <c r="D42" s="46">
        <v>9350</v>
      </c>
      <c r="E42" s="46">
        <v>0</v>
      </c>
      <c r="F42" s="46">
        <v>0</v>
      </c>
      <c r="G42" s="46">
        <v>0</v>
      </c>
      <c r="H42" s="46">
        <v>0</v>
      </c>
      <c r="I42" s="46">
        <v>12420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21770</v>
      </c>
      <c r="O42" s="47">
        <f t="shared" si="1"/>
        <v>7.0339256865912763</v>
      </c>
      <c r="P42" s="9"/>
    </row>
    <row r="43" spans="1:119">
      <c r="A43" s="12"/>
      <c r="B43" s="25">
        <v>369.9</v>
      </c>
      <c r="C43" s="20" t="s">
        <v>51</v>
      </c>
      <c r="D43" s="46">
        <v>30227</v>
      </c>
      <c r="E43" s="46">
        <v>0</v>
      </c>
      <c r="F43" s="46">
        <v>0</v>
      </c>
      <c r="G43" s="46">
        <v>0</v>
      </c>
      <c r="H43" s="46">
        <v>0</v>
      </c>
      <c r="I43" s="46">
        <v>35327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65554</v>
      </c>
      <c r="O43" s="47">
        <f t="shared" si="1"/>
        <v>21.180613893376414</v>
      </c>
      <c r="P43" s="9"/>
    </row>
    <row r="44" spans="1:119" ht="15.75">
      <c r="A44" s="29" t="s">
        <v>37</v>
      </c>
      <c r="B44" s="30"/>
      <c r="C44" s="31"/>
      <c r="D44" s="32">
        <f t="shared" ref="D44:M44" si="12">SUM(D45:D47)</f>
        <v>310018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649790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959808</v>
      </c>
      <c r="O44" s="45">
        <f t="shared" si="1"/>
        <v>310.11567043618737</v>
      </c>
      <c r="P44" s="9"/>
    </row>
    <row r="45" spans="1:119">
      <c r="A45" s="12"/>
      <c r="B45" s="25">
        <v>381</v>
      </c>
      <c r="C45" s="20" t="s">
        <v>52</v>
      </c>
      <c r="D45" s="46">
        <v>310018</v>
      </c>
      <c r="E45" s="46">
        <v>0</v>
      </c>
      <c r="F45" s="46">
        <v>0</v>
      </c>
      <c r="G45" s="46">
        <v>0</v>
      </c>
      <c r="H45" s="46">
        <v>0</v>
      </c>
      <c r="I45" s="46">
        <v>50422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360440</v>
      </c>
      <c r="O45" s="47">
        <f t="shared" si="1"/>
        <v>116.45880452342487</v>
      </c>
      <c r="P45" s="9"/>
    </row>
    <row r="46" spans="1:119">
      <c r="A46" s="12"/>
      <c r="B46" s="25">
        <v>389.5</v>
      </c>
      <c r="C46" s="20" t="s">
        <v>69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291208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291208</v>
      </c>
      <c r="O46" s="47">
        <f t="shared" si="1"/>
        <v>94.089822294022611</v>
      </c>
      <c r="P46" s="9"/>
    </row>
    <row r="47" spans="1:119" ht="15.75" thickBot="1">
      <c r="A47" s="12"/>
      <c r="B47" s="25">
        <v>389.6</v>
      </c>
      <c r="C47" s="20" t="s">
        <v>64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308160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308160</v>
      </c>
      <c r="O47" s="47">
        <f t="shared" si="1"/>
        <v>99.567043618739902</v>
      </c>
      <c r="P47" s="9"/>
    </row>
    <row r="48" spans="1:119" ht="16.5" thickBot="1">
      <c r="A48" s="14" t="s">
        <v>45</v>
      </c>
      <c r="B48" s="23"/>
      <c r="C48" s="22"/>
      <c r="D48" s="15">
        <f t="shared" ref="D48:M48" si="13">SUM(D5,D14,D19,D28,D37,D39,D44)</f>
        <v>1402138</v>
      </c>
      <c r="E48" s="15">
        <f t="shared" si="13"/>
        <v>381346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1577799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3361283</v>
      </c>
      <c r="O48" s="38">
        <f t="shared" si="1"/>
        <v>1086.0365105008077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70</v>
      </c>
      <c r="M50" s="118"/>
      <c r="N50" s="118"/>
      <c r="O50" s="43">
        <v>3095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66435</v>
      </c>
      <c r="E5" s="27">
        <f t="shared" si="0"/>
        <v>571982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638417</v>
      </c>
      <c r="O5" s="33">
        <f t="shared" ref="O5:O46" si="1">(N5/O$48)</f>
        <v>206.8752430330525</v>
      </c>
      <c r="P5" s="6"/>
    </row>
    <row r="6" spans="1:133">
      <c r="A6" s="12"/>
      <c r="B6" s="25">
        <v>311</v>
      </c>
      <c r="C6" s="20" t="s">
        <v>3</v>
      </c>
      <c r="D6" s="46">
        <v>41534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41534</v>
      </c>
      <c r="O6" s="47">
        <f t="shared" si="1"/>
        <v>13.458846403110822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101944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101944</v>
      </c>
      <c r="O7" s="47">
        <f t="shared" si="1"/>
        <v>33.034348671419316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271176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271176</v>
      </c>
      <c r="O8" s="47">
        <f t="shared" si="1"/>
        <v>87.872974724562539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67683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67683</v>
      </c>
      <c r="O9" s="47">
        <f t="shared" si="1"/>
        <v>21.932274789371355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13854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13854</v>
      </c>
      <c r="O10" s="47">
        <f t="shared" si="1"/>
        <v>4.4893065456902139</v>
      </c>
      <c r="P10" s="9"/>
    </row>
    <row r="11" spans="1:133">
      <c r="A11" s="12"/>
      <c r="B11" s="25">
        <v>314.8</v>
      </c>
      <c r="C11" s="20" t="s">
        <v>15</v>
      </c>
      <c r="D11" s="46">
        <v>0</v>
      </c>
      <c r="E11" s="46">
        <v>2694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2694</v>
      </c>
      <c r="O11" s="47">
        <f t="shared" si="1"/>
        <v>0.87297472456254055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114631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114631</v>
      </c>
      <c r="O12" s="47">
        <f t="shared" si="1"/>
        <v>37.145495787427087</v>
      </c>
      <c r="P12" s="9"/>
    </row>
    <row r="13" spans="1:133">
      <c r="A13" s="12"/>
      <c r="B13" s="25">
        <v>316</v>
      </c>
      <c r="C13" s="20" t="s">
        <v>17</v>
      </c>
      <c r="D13" s="46">
        <v>24901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24901</v>
      </c>
      <c r="O13" s="47">
        <f t="shared" si="1"/>
        <v>8.06902138690862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SUM(D15:D18)</f>
        <v>220391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24541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244932</v>
      </c>
      <c r="O14" s="45">
        <f t="shared" si="1"/>
        <v>79.368762151652618</v>
      </c>
      <c r="P14" s="10"/>
    </row>
    <row r="15" spans="1:133">
      <c r="A15" s="12"/>
      <c r="B15" s="25">
        <v>322</v>
      </c>
      <c r="C15" s="20" t="s">
        <v>0</v>
      </c>
      <c r="D15" s="46">
        <v>6976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6976</v>
      </c>
      <c r="O15" s="47">
        <f t="shared" si="1"/>
        <v>2.2605314322747896</v>
      </c>
      <c r="P15" s="9"/>
    </row>
    <row r="16" spans="1:133">
      <c r="A16" s="12"/>
      <c r="B16" s="25">
        <v>323.10000000000002</v>
      </c>
      <c r="C16" s="20" t="s">
        <v>19</v>
      </c>
      <c r="D16" s="46">
        <v>212351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212351</v>
      </c>
      <c r="O16" s="47">
        <f t="shared" si="1"/>
        <v>68.811082307193772</v>
      </c>
      <c r="P16" s="9"/>
    </row>
    <row r="17" spans="1:16">
      <c r="A17" s="12"/>
      <c r="B17" s="25">
        <v>324.22000000000003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24541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24541</v>
      </c>
      <c r="O17" s="47">
        <f t="shared" si="1"/>
        <v>7.952365521710953</v>
      </c>
      <c r="P17" s="9"/>
    </row>
    <row r="18" spans="1:16">
      <c r="A18" s="12"/>
      <c r="B18" s="25">
        <v>329</v>
      </c>
      <c r="C18" s="20" t="s">
        <v>22</v>
      </c>
      <c r="D18" s="46">
        <v>1064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1064</v>
      </c>
      <c r="O18" s="47">
        <f t="shared" si="1"/>
        <v>0.34478289047310434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SUM(D20:D27)</f>
        <v>533102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533102</v>
      </c>
      <c r="O19" s="45">
        <f t="shared" si="1"/>
        <v>172.74854180168504</v>
      </c>
      <c r="P19" s="10"/>
    </row>
    <row r="20" spans="1:16">
      <c r="A20" s="12"/>
      <c r="B20" s="25">
        <v>331.41</v>
      </c>
      <c r="C20" s="20" t="s">
        <v>62</v>
      </c>
      <c r="D20" s="46">
        <v>228660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228660</v>
      </c>
      <c r="O20" s="47">
        <f t="shared" si="1"/>
        <v>74.095917044718078</v>
      </c>
      <c r="P20" s="9"/>
    </row>
    <row r="21" spans="1:16">
      <c r="A21" s="12"/>
      <c r="B21" s="25">
        <v>334.2</v>
      </c>
      <c r="C21" s="20" t="s">
        <v>63</v>
      </c>
      <c r="D21" s="46">
        <v>7239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7239</v>
      </c>
      <c r="O21" s="47">
        <f t="shared" si="1"/>
        <v>2.3457550226830848</v>
      </c>
      <c r="P21" s="9"/>
    </row>
    <row r="22" spans="1:16">
      <c r="A22" s="12"/>
      <c r="B22" s="25">
        <v>334.41</v>
      </c>
      <c r="C22" s="20" t="s">
        <v>25</v>
      </c>
      <c r="D22" s="46">
        <v>58627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58627</v>
      </c>
      <c r="O22" s="47">
        <f t="shared" si="1"/>
        <v>18.997731691510044</v>
      </c>
      <c r="P22" s="9"/>
    </row>
    <row r="23" spans="1:16">
      <c r="A23" s="12"/>
      <c r="B23" s="25">
        <v>335.12</v>
      </c>
      <c r="C23" s="20" t="s">
        <v>26</v>
      </c>
      <c r="D23" s="46">
        <v>96124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96124</v>
      </c>
      <c r="O23" s="47">
        <f t="shared" si="1"/>
        <v>31.148412184057033</v>
      </c>
      <c r="P23" s="9"/>
    </row>
    <row r="24" spans="1:16">
      <c r="A24" s="12"/>
      <c r="B24" s="25">
        <v>335.14</v>
      </c>
      <c r="C24" s="20" t="s">
        <v>27</v>
      </c>
      <c r="D24" s="46">
        <v>2957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2957</v>
      </c>
      <c r="O24" s="47">
        <f t="shared" si="1"/>
        <v>0.95819831497083607</v>
      </c>
      <c r="P24" s="9"/>
    </row>
    <row r="25" spans="1:16">
      <c r="A25" s="12"/>
      <c r="B25" s="25">
        <v>335.15</v>
      </c>
      <c r="C25" s="20" t="s">
        <v>28</v>
      </c>
      <c r="D25" s="46">
        <v>594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594</v>
      </c>
      <c r="O25" s="47">
        <f t="shared" si="1"/>
        <v>0.19248217757615035</v>
      </c>
      <c r="P25" s="9"/>
    </row>
    <row r="26" spans="1:16">
      <c r="A26" s="12"/>
      <c r="B26" s="25">
        <v>335.18</v>
      </c>
      <c r="C26" s="20" t="s">
        <v>29</v>
      </c>
      <c r="D26" s="46">
        <v>138113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138113</v>
      </c>
      <c r="O26" s="47">
        <f t="shared" si="1"/>
        <v>44.754698639014904</v>
      </c>
      <c r="P26" s="9"/>
    </row>
    <row r="27" spans="1:16">
      <c r="A27" s="12"/>
      <c r="B27" s="25">
        <v>335.19</v>
      </c>
      <c r="C27" s="20" t="s">
        <v>38</v>
      </c>
      <c r="D27" s="46">
        <v>788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788</v>
      </c>
      <c r="O27" s="47">
        <f t="shared" si="1"/>
        <v>0.25534672715489304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SUM(D29:D35)</f>
        <v>32771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650744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683515</v>
      </c>
      <c r="O28" s="45">
        <f t="shared" si="1"/>
        <v>221.48898250162023</v>
      </c>
      <c r="P28" s="10"/>
    </row>
    <row r="29" spans="1:16">
      <c r="A29" s="12"/>
      <c r="B29" s="25">
        <v>341.3</v>
      </c>
      <c r="C29" s="20" t="s">
        <v>39</v>
      </c>
      <c r="D29" s="46">
        <v>224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8">SUM(D29:M29)</f>
        <v>224</v>
      </c>
      <c r="O29" s="47">
        <f t="shared" si="1"/>
        <v>7.2585871678548283E-2</v>
      </c>
      <c r="P29" s="9"/>
    </row>
    <row r="30" spans="1:16">
      <c r="A30" s="12"/>
      <c r="B30" s="25">
        <v>341.9</v>
      </c>
      <c r="C30" s="20" t="s">
        <v>40</v>
      </c>
      <c r="D30" s="46">
        <v>212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212</v>
      </c>
      <c r="O30" s="47">
        <f t="shared" si="1"/>
        <v>6.8697342838626052E-2</v>
      </c>
      <c r="P30" s="9"/>
    </row>
    <row r="31" spans="1:16">
      <c r="A31" s="12"/>
      <c r="B31" s="25">
        <v>342.2</v>
      </c>
      <c r="C31" s="20" t="s">
        <v>41</v>
      </c>
      <c r="D31" s="46">
        <v>26160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26160</v>
      </c>
      <c r="O31" s="47">
        <f t="shared" si="1"/>
        <v>8.4769928710304594</v>
      </c>
      <c r="P31" s="9"/>
    </row>
    <row r="32" spans="1:16">
      <c r="A32" s="12"/>
      <c r="B32" s="25">
        <v>342.5</v>
      </c>
      <c r="C32" s="20" t="s">
        <v>42</v>
      </c>
      <c r="D32" s="46">
        <v>4439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4439</v>
      </c>
      <c r="O32" s="47">
        <f t="shared" si="1"/>
        <v>1.4384316267012314</v>
      </c>
      <c r="P32" s="9"/>
    </row>
    <row r="33" spans="1:119">
      <c r="A33" s="12"/>
      <c r="B33" s="25">
        <v>343.3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308039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308039</v>
      </c>
      <c r="O33" s="47">
        <f t="shared" si="1"/>
        <v>99.818211276733635</v>
      </c>
      <c r="P33" s="9"/>
    </row>
    <row r="34" spans="1:119">
      <c r="A34" s="12"/>
      <c r="B34" s="25">
        <v>343.5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325345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325345</v>
      </c>
      <c r="O34" s="47">
        <f t="shared" si="1"/>
        <v>105.42611795204148</v>
      </c>
      <c r="P34" s="9"/>
    </row>
    <row r="35" spans="1:119">
      <c r="A35" s="12"/>
      <c r="B35" s="25">
        <v>349</v>
      </c>
      <c r="C35" s="20" t="s">
        <v>1</v>
      </c>
      <c r="D35" s="46">
        <v>1736</v>
      </c>
      <c r="E35" s="46">
        <v>0</v>
      </c>
      <c r="F35" s="46">
        <v>0</v>
      </c>
      <c r="G35" s="46">
        <v>0</v>
      </c>
      <c r="H35" s="46">
        <v>0</v>
      </c>
      <c r="I35" s="46">
        <v>17360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19096</v>
      </c>
      <c r="O35" s="47">
        <f t="shared" si="1"/>
        <v>6.1879455605962415</v>
      </c>
      <c r="P35" s="9"/>
    </row>
    <row r="36" spans="1:119" ht="15.75">
      <c r="A36" s="29" t="s">
        <v>36</v>
      </c>
      <c r="B36" s="30"/>
      <c r="C36" s="31"/>
      <c r="D36" s="32">
        <f t="shared" ref="D36:M36" si="9">SUM(D37:D37)</f>
        <v>3168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6" si="10">SUM(D36:M36)</f>
        <v>3168</v>
      </c>
      <c r="O36" s="45">
        <f t="shared" si="1"/>
        <v>1.0265716137394685</v>
      </c>
      <c r="P36" s="10"/>
    </row>
    <row r="37" spans="1:119">
      <c r="A37" s="13"/>
      <c r="B37" s="39">
        <v>351.5</v>
      </c>
      <c r="C37" s="21" t="s">
        <v>47</v>
      </c>
      <c r="D37" s="46">
        <v>3168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3168</v>
      </c>
      <c r="O37" s="47">
        <f t="shared" si="1"/>
        <v>1.0265716137394685</v>
      </c>
      <c r="P37" s="9"/>
    </row>
    <row r="38" spans="1:119" ht="15.75">
      <c r="A38" s="29" t="s">
        <v>4</v>
      </c>
      <c r="B38" s="30"/>
      <c r="C38" s="31"/>
      <c r="D38" s="32">
        <f t="shared" ref="D38:M38" si="11">SUM(D39:D42)</f>
        <v>32346</v>
      </c>
      <c r="E38" s="32">
        <f t="shared" si="11"/>
        <v>-5186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31030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0"/>
        <v>58190</v>
      </c>
      <c r="O38" s="45">
        <f t="shared" si="1"/>
        <v>18.856124432922879</v>
      </c>
      <c r="P38" s="10"/>
    </row>
    <row r="39" spans="1:119">
      <c r="A39" s="12"/>
      <c r="B39" s="25">
        <v>361.1</v>
      </c>
      <c r="C39" s="20" t="s">
        <v>48</v>
      </c>
      <c r="D39" s="46">
        <v>1194</v>
      </c>
      <c r="E39" s="46">
        <v>1255</v>
      </c>
      <c r="F39" s="46">
        <v>0</v>
      </c>
      <c r="G39" s="46">
        <v>0</v>
      </c>
      <c r="H39" s="46">
        <v>0</v>
      </c>
      <c r="I39" s="46">
        <v>1194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3643</v>
      </c>
      <c r="O39" s="47">
        <f t="shared" si="1"/>
        <v>1.1804925469863901</v>
      </c>
      <c r="P39" s="9"/>
    </row>
    <row r="40" spans="1:119">
      <c r="A40" s="12"/>
      <c r="B40" s="25">
        <v>361.3</v>
      </c>
      <c r="C40" s="20" t="s">
        <v>49</v>
      </c>
      <c r="D40" s="46">
        <v>-2594</v>
      </c>
      <c r="E40" s="46">
        <v>-6441</v>
      </c>
      <c r="F40" s="46">
        <v>0</v>
      </c>
      <c r="G40" s="46">
        <v>0</v>
      </c>
      <c r="H40" s="46">
        <v>0</v>
      </c>
      <c r="I40" s="46">
        <v>-2594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-11629</v>
      </c>
      <c r="O40" s="47">
        <f t="shared" si="1"/>
        <v>-3.768308489954634</v>
      </c>
      <c r="P40" s="9"/>
    </row>
    <row r="41" spans="1:119">
      <c r="A41" s="12"/>
      <c r="B41" s="25">
        <v>362</v>
      </c>
      <c r="C41" s="20" t="s">
        <v>50</v>
      </c>
      <c r="D41" s="46">
        <v>8280</v>
      </c>
      <c r="E41" s="46">
        <v>0</v>
      </c>
      <c r="F41" s="46">
        <v>0</v>
      </c>
      <c r="G41" s="46">
        <v>0</v>
      </c>
      <c r="H41" s="46">
        <v>0</v>
      </c>
      <c r="I41" s="46">
        <v>12420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20700</v>
      </c>
      <c r="O41" s="47">
        <f t="shared" si="1"/>
        <v>6.707712248865846</v>
      </c>
      <c r="P41" s="9"/>
    </row>
    <row r="42" spans="1:119">
      <c r="A42" s="12"/>
      <c r="B42" s="25">
        <v>369.9</v>
      </c>
      <c r="C42" s="20" t="s">
        <v>51</v>
      </c>
      <c r="D42" s="46">
        <v>25466</v>
      </c>
      <c r="E42" s="46">
        <v>0</v>
      </c>
      <c r="F42" s="46">
        <v>0</v>
      </c>
      <c r="G42" s="46">
        <v>0</v>
      </c>
      <c r="H42" s="46">
        <v>0</v>
      </c>
      <c r="I42" s="46">
        <v>20010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45476</v>
      </c>
      <c r="O42" s="47">
        <f t="shared" si="1"/>
        <v>14.736228127025276</v>
      </c>
      <c r="P42" s="9"/>
    </row>
    <row r="43" spans="1:119" ht="15.75">
      <c r="A43" s="29" t="s">
        <v>37</v>
      </c>
      <c r="B43" s="30"/>
      <c r="C43" s="31"/>
      <c r="D43" s="32">
        <f t="shared" ref="D43:M43" si="12">SUM(D44:D45)</f>
        <v>682485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533280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0"/>
        <v>1215765</v>
      </c>
      <c r="O43" s="45">
        <f t="shared" si="1"/>
        <v>393.96143875567077</v>
      </c>
      <c r="P43" s="9"/>
    </row>
    <row r="44" spans="1:119">
      <c r="A44" s="12"/>
      <c r="B44" s="25">
        <v>381</v>
      </c>
      <c r="C44" s="20" t="s">
        <v>52</v>
      </c>
      <c r="D44" s="46">
        <v>682485</v>
      </c>
      <c r="E44" s="46">
        <v>0</v>
      </c>
      <c r="F44" s="46">
        <v>0</v>
      </c>
      <c r="G44" s="46">
        <v>0</v>
      </c>
      <c r="H44" s="46">
        <v>0</v>
      </c>
      <c r="I44" s="46">
        <v>74582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757067</v>
      </c>
      <c r="O44" s="47">
        <f t="shared" si="1"/>
        <v>245.32307193778354</v>
      </c>
      <c r="P44" s="9"/>
    </row>
    <row r="45" spans="1:119" ht="15.75" thickBot="1">
      <c r="A45" s="12"/>
      <c r="B45" s="25">
        <v>389.6</v>
      </c>
      <c r="C45" s="20" t="s">
        <v>64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458698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458698</v>
      </c>
      <c r="O45" s="47">
        <f t="shared" si="1"/>
        <v>148.63836681788723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3">SUM(D5,D14,D19,D28,D36,D38,D43)</f>
        <v>1570698</v>
      </c>
      <c r="E46" s="15">
        <f t="shared" si="13"/>
        <v>566796</v>
      </c>
      <c r="F46" s="15">
        <f t="shared" si="13"/>
        <v>0</v>
      </c>
      <c r="G46" s="15">
        <f t="shared" si="13"/>
        <v>0</v>
      </c>
      <c r="H46" s="15">
        <f t="shared" si="13"/>
        <v>0</v>
      </c>
      <c r="I46" s="15">
        <f t="shared" si="13"/>
        <v>1239595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0</v>
      </c>
      <c r="N46" s="15">
        <f t="shared" si="10"/>
        <v>3377089</v>
      </c>
      <c r="O46" s="38">
        <f t="shared" si="1"/>
        <v>1094.3256642903434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65</v>
      </c>
      <c r="M48" s="118"/>
      <c r="N48" s="118"/>
      <c r="O48" s="43">
        <v>3086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thickBot="1">
      <c r="A50" s="120" t="s">
        <v>66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65096</v>
      </c>
      <c r="E5" s="27">
        <f t="shared" si="0"/>
        <v>608764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673860</v>
      </c>
      <c r="O5" s="33">
        <f t="shared" ref="O5:O46" si="1">(N5/O$48)</f>
        <v>228.50457782299085</v>
      </c>
      <c r="P5" s="6"/>
    </row>
    <row r="6" spans="1:133">
      <c r="A6" s="12"/>
      <c r="B6" s="25">
        <v>311</v>
      </c>
      <c r="C6" s="20" t="s">
        <v>3</v>
      </c>
      <c r="D6" s="46">
        <v>41358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41358</v>
      </c>
      <c r="O6" s="47">
        <f t="shared" si="1"/>
        <v>14.02441505595117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113253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113253</v>
      </c>
      <c r="O7" s="47">
        <f t="shared" si="1"/>
        <v>38.403865717192268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283540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283540</v>
      </c>
      <c r="O8" s="47">
        <f t="shared" si="1"/>
        <v>96.147846727704305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73285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73285</v>
      </c>
      <c r="O9" s="47">
        <f t="shared" si="1"/>
        <v>24.850796880298407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14125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14125</v>
      </c>
      <c r="O10" s="47">
        <f t="shared" si="1"/>
        <v>4.7897592404204818</v>
      </c>
      <c r="P10" s="9"/>
    </row>
    <row r="11" spans="1:133">
      <c r="A11" s="12"/>
      <c r="B11" s="25">
        <v>314.8</v>
      </c>
      <c r="C11" s="20" t="s">
        <v>15</v>
      </c>
      <c r="D11" s="46">
        <v>0</v>
      </c>
      <c r="E11" s="46">
        <v>3238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3238</v>
      </c>
      <c r="O11" s="47">
        <f t="shared" si="1"/>
        <v>1.0979993218040014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121323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121323</v>
      </c>
      <c r="O12" s="47">
        <f t="shared" si="1"/>
        <v>41.140386571719226</v>
      </c>
      <c r="P12" s="9"/>
    </row>
    <row r="13" spans="1:133">
      <c r="A13" s="12"/>
      <c r="B13" s="25">
        <v>316</v>
      </c>
      <c r="C13" s="20" t="s">
        <v>17</v>
      </c>
      <c r="D13" s="46">
        <v>23738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23738</v>
      </c>
      <c r="O13" s="47">
        <f t="shared" si="1"/>
        <v>8.0495083079009841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234728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5744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240472</v>
      </c>
      <c r="O14" s="45">
        <f t="shared" si="1"/>
        <v>81.543574092912849</v>
      </c>
      <c r="P14" s="10"/>
    </row>
    <row r="15" spans="1:133">
      <c r="A15" s="12"/>
      <c r="B15" s="25">
        <v>322</v>
      </c>
      <c r="C15" s="20" t="s">
        <v>0</v>
      </c>
      <c r="D15" s="46">
        <v>6601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6601</v>
      </c>
      <c r="O15" s="47">
        <f t="shared" si="1"/>
        <v>2.2383858935232284</v>
      </c>
      <c r="P15" s="9"/>
    </row>
    <row r="16" spans="1:133">
      <c r="A16" s="12"/>
      <c r="B16" s="25">
        <v>323.10000000000002</v>
      </c>
      <c r="C16" s="20" t="s">
        <v>19</v>
      </c>
      <c r="D16" s="46">
        <v>222850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222850</v>
      </c>
      <c r="O16" s="47">
        <f t="shared" si="1"/>
        <v>75.567989148864015</v>
      </c>
      <c r="P16" s="9"/>
    </row>
    <row r="17" spans="1:16">
      <c r="A17" s="12"/>
      <c r="B17" s="25">
        <v>324.08999999999997</v>
      </c>
      <c r="C17" s="20" t="s">
        <v>21</v>
      </c>
      <c r="D17" s="46">
        <v>3615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3615</v>
      </c>
      <c r="O17" s="47">
        <f t="shared" si="1"/>
        <v>1.2258392675483214</v>
      </c>
      <c r="P17" s="9"/>
    </row>
    <row r="18" spans="1:16">
      <c r="A18" s="12"/>
      <c r="B18" s="25">
        <v>324.22000000000003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5744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5744</v>
      </c>
      <c r="O18" s="47">
        <f t="shared" si="1"/>
        <v>1.9477789081044421</v>
      </c>
      <c r="P18" s="9"/>
    </row>
    <row r="19" spans="1:16">
      <c r="A19" s="12"/>
      <c r="B19" s="25">
        <v>329</v>
      </c>
      <c r="C19" s="20" t="s">
        <v>22</v>
      </c>
      <c r="D19" s="46">
        <v>1662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1662</v>
      </c>
      <c r="O19" s="47">
        <f t="shared" si="1"/>
        <v>0.56358087487283826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SUM(D21:D28)</f>
        <v>499484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499484</v>
      </c>
      <c r="O20" s="45">
        <f t="shared" si="1"/>
        <v>169.37402509325196</v>
      </c>
      <c r="P20" s="10"/>
    </row>
    <row r="21" spans="1:16">
      <c r="A21" s="12"/>
      <c r="B21" s="25">
        <v>331.5</v>
      </c>
      <c r="C21" s="20" t="s">
        <v>24</v>
      </c>
      <c r="D21" s="46">
        <v>146230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146230</v>
      </c>
      <c r="O21" s="47">
        <f t="shared" si="1"/>
        <v>49.586300440827401</v>
      </c>
      <c r="P21" s="9"/>
    </row>
    <row r="22" spans="1:16">
      <c r="A22" s="12"/>
      <c r="B22" s="25">
        <v>334.41</v>
      </c>
      <c r="C22" s="20" t="s">
        <v>25</v>
      </c>
      <c r="D22" s="46">
        <v>81208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81208</v>
      </c>
      <c r="O22" s="47">
        <f t="shared" si="1"/>
        <v>27.53747032892506</v>
      </c>
      <c r="P22" s="9"/>
    </row>
    <row r="23" spans="1:16">
      <c r="A23" s="12"/>
      <c r="B23" s="25">
        <v>335.12</v>
      </c>
      <c r="C23" s="20" t="s">
        <v>26</v>
      </c>
      <c r="D23" s="46">
        <v>96373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96373</v>
      </c>
      <c r="O23" s="47">
        <f t="shared" si="1"/>
        <v>32.679891488640216</v>
      </c>
      <c r="P23" s="9"/>
    </row>
    <row r="24" spans="1:16">
      <c r="A24" s="12"/>
      <c r="B24" s="25">
        <v>335.14</v>
      </c>
      <c r="C24" s="20" t="s">
        <v>27</v>
      </c>
      <c r="D24" s="46">
        <v>3127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3127</v>
      </c>
      <c r="O24" s="47">
        <f t="shared" si="1"/>
        <v>1.0603594438792812</v>
      </c>
      <c r="P24" s="9"/>
    </row>
    <row r="25" spans="1:16">
      <c r="A25" s="12"/>
      <c r="B25" s="25">
        <v>335.15</v>
      </c>
      <c r="C25" s="20" t="s">
        <v>28</v>
      </c>
      <c r="D25" s="46">
        <v>1267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1267</v>
      </c>
      <c r="O25" s="47">
        <f t="shared" si="1"/>
        <v>0.4296371651407257</v>
      </c>
      <c r="P25" s="9"/>
    </row>
    <row r="26" spans="1:16">
      <c r="A26" s="12"/>
      <c r="B26" s="25">
        <v>335.18</v>
      </c>
      <c r="C26" s="20" t="s">
        <v>29</v>
      </c>
      <c r="D26" s="46">
        <v>145745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145745</v>
      </c>
      <c r="O26" s="47">
        <f t="shared" si="1"/>
        <v>49.421837911156324</v>
      </c>
      <c r="P26" s="9"/>
    </row>
    <row r="27" spans="1:16">
      <c r="A27" s="12"/>
      <c r="B27" s="25">
        <v>335.19</v>
      </c>
      <c r="C27" s="20" t="s">
        <v>38</v>
      </c>
      <c r="D27" s="46">
        <v>534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534</v>
      </c>
      <c r="O27" s="47">
        <f t="shared" si="1"/>
        <v>0.18107833163784334</v>
      </c>
      <c r="P27" s="9"/>
    </row>
    <row r="28" spans="1:16">
      <c r="A28" s="12"/>
      <c r="B28" s="25">
        <v>337.7</v>
      </c>
      <c r="C28" s="20" t="s">
        <v>30</v>
      </c>
      <c r="D28" s="46">
        <v>25000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25000</v>
      </c>
      <c r="O28" s="47">
        <f t="shared" si="1"/>
        <v>8.4774499830450996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SUM(D30:D36)</f>
        <v>29368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656676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686044</v>
      </c>
      <c r="O29" s="45">
        <f t="shared" si="1"/>
        <v>232.63614784672771</v>
      </c>
      <c r="P29" s="10"/>
    </row>
    <row r="30" spans="1:16">
      <c r="A30" s="12"/>
      <c r="B30" s="25">
        <v>341.3</v>
      </c>
      <c r="C30" s="20" t="s">
        <v>39</v>
      </c>
      <c r="D30" s="46">
        <v>224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224</v>
      </c>
      <c r="O30" s="47">
        <f t="shared" si="1"/>
        <v>7.5957951848084099E-2</v>
      </c>
      <c r="P30" s="9"/>
    </row>
    <row r="31" spans="1:16">
      <c r="A31" s="12"/>
      <c r="B31" s="25">
        <v>341.9</v>
      </c>
      <c r="C31" s="20" t="s">
        <v>40</v>
      </c>
      <c r="D31" s="46">
        <v>239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239</v>
      </c>
      <c r="O31" s="47">
        <f t="shared" si="1"/>
        <v>8.1044421837911162E-2</v>
      </c>
      <c r="P31" s="9"/>
    </row>
    <row r="32" spans="1:16">
      <c r="A32" s="12"/>
      <c r="B32" s="25">
        <v>342.2</v>
      </c>
      <c r="C32" s="20" t="s">
        <v>41</v>
      </c>
      <c r="D32" s="46">
        <v>24679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24679</v>
      </c>
      <c r="O32" s="47">
        <f t="shared" si="1"/>
        <v>8.3685995252628018</v>
      </c>
      <c r="P32" s="9"/>
    </row>
    <row r="33" spans="1:119">
      <c r="A33" s="12"/>
      <c r="B33" s="25">
        <v>342.5</v>
      </c>
      <c r="C33" s="20" t="s">
        <v>42</v>
      </c>
      <c r="D33" s="46">
        <v>2286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2286</v>
      </c>
      <c r="O33" s="47">
        <f t="shared" si="1"/>
        <v>0.77517802644964395</v>
      </c>
      <c r="P33" s="9"/>
    </row>
    <row r="34" spans="1:119">
      <c r="A34" s="12"/>
      <c r="B34" s="25">
        <v>343.3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310539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310539</v>
      </c>
      <c r="O34" s="47">
        <f t="shared" si="1"/>
        <v>105.3031536113937</v>
      </c>
      <c r="P34" s="9"/>
    </row>
    <row r="35" spans="1:119">
      <c r="A35" s="12"/>
      <c r="B35" s="25">
        <v>343.5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327107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327107</v>
      </c>
      <c r="O35" s="47">
        <f t="shared" si="1"/>
        <v>110.92132926415734</v>
      </c>
      <c r="P35" s="9"/>
    </row>
    <row r="36" spans="1:119">
      <c r="A36" s="12"/>
      <c r="B36" s="25">
        <v>349</v>
      </c>
      <c r="C36" s="20" t="s">
        <v>1</v>
      </c>
      <c r="D36" s="46">
        <v>1940</v>
      </c>
      <c r="E36" s="46">
        <v>0</v>
      </c>
      <c r="F36" s="46">
        <v>0</v>
      </c>
      <c r="G36" s="46">
        <v>0</v>
      </c>
      <c r="H36" s="46">
        <v>0</v>
      </c>
      <c r="I36" s="46">
        <v>19030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9">SUM(D36:M36)</f>
        <v>20970</v>
      </c>
      <c r="O36" s="47">
        <f t="shared" si="1"/>
        <v>7.1108850457782298</v>
      </c>
      <c r="P36" s="9"/>
    </row>
    <row r="37" spans="1:119" ht="15.75">
      <c r="A37" s="29" t="s">
        <v>36</v>
      </c>
      <c r="B37" s="30"/>
      <c r="C37" s="31"/>
      <c r="D37" s="32">
        <f t="shared" ref="D37:M37" si="10">SUM(D38:D38)</f>
        <v>901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901</v>
      </c>
      <c r="O37" s="45">
        <f t="shared" si="1"/>
        <v>0.30552729738894541</v>
      </c>
      <c r="P37" s="10"/>
    </row>
    <row r="38" spans="1:119">
      <c r="A38" s="13"/>
      <c r="B38" s="39">
        <v>351.5</v>
      </c>
      <c r="C38" s="21" t="s">
        <v>47</v>
      </c>
      <c r="D38" s="46">
        <v>901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901</v>
      </c>
      <c r="O38" s="47">
        <f t="shared" si="1"/>
        <v>0.30552729738894541</v>
      </c>
      <c r="P38" s="9"/>
    </row>
    <row r="39" spans="1:119" ht="15.75">
      <c r="A39" s="29" t="s">
        <v>4</v>
      </c>
      <c r="B39" s="30"/>
      <c r="C39" s="31"/>
      <c r="D39" s="32">
        <f t="shared" ref="D39:M39" si="11">SUM(D40:D43)</f>
        <v>25687</v>
      </c>
      <c r="E39" s="32">
        <f t="shared" si="11"/>
        <v>-8776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28734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45645</v>
      </c>
      <c r="O39" s="45">
        <f t="shared" si="1"/>
        <v>15.478128179043743</v>
      </c>
      <c r="P39" s="10"/>
    </row>
    <row r="40" spans="1:119">
      <c r="A40" s="12"/>
      <c r="B40" s="25">
        <v>361.1</v>
      </c>
      <c r="C40" s="20" t="s">
        <v>48</v>
      </c>
      <c r="D40" s="46">
        <v>2834</v>
      </c>
      <c r="E40" s="46">
        <v>4039</v>
      </c>
      <c r="F40" s="46">
        <v>0</v>
      </c>
      <c r="G40" s="46">
        <v>0</v>
      </c>
      <c r="H40" s="46">
        <v>0</v>
      </c>
      <c r="I40" s="46">
        <v>2833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9706</v>
      </c>
      <c r="O40" s="47">
        <f t="shared" si="1"/>
        <v>3.2912851814174298</v>
      </c>
      <c r="P40" s="9"/>
    </row>
    <row r="41" spans="1:119">
      <c r="A41" s="12"/>
      <c r="B41" s="25">
        <v>361.3</v>
      </c>
      <c r="C41" s="20" t="s">
        <v>49</v>
      </c>
      <c r="D41" s="46">
        <v>-5161</v>
      </c>
      <c r="E41" s="46">
        <v>-12815</v>
      </c>
      <c r="F41" s="46">
        <v>0</v>
      </c>
      <c r="G41" s="46">
        <v>0</v>
      </c>
      <c r="H41" s="46">
        <v>0</v>
      </c>
      <c r="I41" s="46">
        <v>-5161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-23137</v>
      </c>
      <c r="O41" s="47">
        <f t="shared" si="1"/>
        <v>-7.8457104103085795</v>
      </c>
      <c r="P41" s="9"/>
    </row>
    <row r="42" spans="1:119">
      <c r="A42" s="12"/>
      <c r="B42" s="25">
        <v>362</v>
      </c>
      <c r="C42" s="20" t="s">
        <v>50</v>
      </c>
      <c r="D42" s="46">
        <v>8280</v>
      </c>
      <c r="E42" s="46">
        <v>0</v>
      </c>
      <c r="F42" s="46">
        <v>0</v>
      </c>
      <c r="G42" s="46">
        <v>0</v>
      </c>
      <c r="H42" s="46">
        <v>0</v>
      </c>
      <c r="I42" s="46">
        <v>12420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20700</v>
      </c>
      <c r="O42" s="47">
        <f t="shared" si="1"/>
        <v>7.0193285859613432</v>
      </c>
      <c r="P42" s="9"/>
    </row>
    <row r="43" spans="1:119">
      <c r="A43" s="12"/>
      <c r="B43" s="25">
        <v>369.9</v>
      </c>
      <c r="C43" s="20" t="s">
        <v>51</v>
      </c>
      <c r="D43" s="46">
        <v>19734</v>
      </c>
      <c r="E43" s="46">
        <v>0</v>
      </c>
      <c r="F43" s="46">
        <v>0</v>
      </c>
      <c r="G43" s="46">
        <v>0</v>
      </c>
      <c r="H43" s="46">
        <v>0</v>
      </c>
      <c r="I43" s="46">
        <v>18642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38376</v>
      </c>
      <c r="O43" s="47">
        <f t="shared" si="1"/>
        <v>13.01322482197355</v>
      </c>
      <c r="P43" s="9"/>
    </row>
    <row r="44" spans="1:119" ht="15.75">
      <c r="A44" s="29" t="s">
        <v>37</v>
      </c>
      <c r="B44" s="30"/>
      <c r="C44" s="31"/>
      <c r="D44" s="32">
        <f t="shared" ref="D44:M44" si="12">SUM(D45:D45)</f>
        <v>647505</v>
      </c>
      <c r="E44" s="32">
        <f t="shared" si="12"/>
        <v>0</v>
      </c>
      <c r="F44" s="32">
        <f t="shared" si="12"/>
        <v>183596</v>
      </c>
      <c r="G44" s="32">
        <f t="shared" si="12"/>
        <v>0</v>
      </c>
      <c r="H44" s="32">
        <f t="shared" si="12"/>
        <v>0</v>
      </c>
      <c r="I44" s="32">
        <f t="shared" si="12"/>
        <v>62150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9"/>
        <v>893251</v>
      </c>
      <c r="O44" s="45">
        <f t="shared" si="1"/>
        <v>302.89962699220075</v>
      </c>
      <c r="P44" s="9"/>
    </row>
    <row r="45" spans="1:119" ht="15.75" thickBot="1">
      <c r="A45" s="12"/>
      <c r="B45" s="25">
        <v>381</v>
      </c>
      <c r="C45" s="20" t="s">
        <v>52</v>
      </c>
      <c r="D45" s="46">
        <v>647505</v>
      </c>
      <c r="E45" s="46">
        <v>0</v>
      </c>
      <c r="F45" s="46">
        <v>183596</v>
      </c>
      <c r="G45" s="46">
        <v>0</v>
      </c>
      <c r="H45" s="46">
        <v>0</v>
      </c>
      <c r="I45" s="46">
        <v>62150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893251</v>
      </c>
      <c r="O45" s="47">
        <f t="shared" si="1"/>
        <v>302.89962699220075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3">SUM(D5,D14,D20,D29,D37,D39,D44)</f>
        <v>1502769</v>
      </c>
      <c r="E46" s="15">
        <f t="shared" si="13"/>
        <v>599988</v>
      </c>
      <c r="F46" s="15">
        <f t="shared" si="13"/>
        <v>183596</v>
      </c>
      <c r="G46" s="15">
        <f t="shared" si="13"/>
        <v>0</v>
      </c>
      <c r="H46" s="15">
        <f t="shared" si="13"/>
        <v>0</v>
      </c>
      <c r="I46" s="15">
        <f t="shared" si="13"/>
        <v>753304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0</v>
      </c>
      <c r="N46" s="15">
        <f t="shared" si="9"/>
        <v>3039657</v>
      </c>
      <c r="O46" s="38">
        <f t="shared" si="1"/>
        <v>1030.7416073245167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59</v>
      </c>
      <c r="M48" s="118"/>
      <c r="N48" s="118"/>
      <c r="O48" s="43">
        <v>2949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thickBot="1">
      <c r="A50" s="120" t="s">
        <v>66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A50:O50"/>
    <mergeCell ref="A49:O49"/>
    <mergeCell ref="L48:N4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61875</v>
      </c>
      <c r="E5" s="27">
        <f t="shared" si="0"/>
        <v>618590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680465</v>
      </c>
      <c r="O5" s="33">
        <f t="shared" ref="O5:O46" si="1">(N5/O$48)</f>
        <v>230.90091618595181</v>
      </c>
      <c r="P5" s="6"/>
    </row>
    <row r="6" spans="1:133">
      <c r="A6" s="12"/>
      <c r="B6" s="25">
        <v>311</v>
      </c>
      <c r="C6" s="20" t="s">
        <v>3</v>
      </c>
      <c r="D6" s="46">
        <v>38279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38279</v>
      </c>
      <c r="O6" s="47">
        <f t="shared" si="1"/>
        <v>12.989141499830335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114122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114122</v>
      </c>
      <c r="O7" s="47">
        <f t="shared" si="1"/>
        <v>38.724804886325074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316857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316857</v>
      </c>
      <c r="O8" s="47">
        <f t="shared" si="1"/>
        <v>107.51849338310146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61847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61847</v>
      </c>
      <c r="O9" s="47">
        <f t="shared" si="1"/>
        <v>20.98642687478792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14346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14346</v>
      </c>
      <c r="O10" s="47">
        <f t="shared" si="1"/>
        <v>4.8680013573125214</v>
      </c>
      <c r="P10" s="9"/>
    </row>
    <row r="11" spans="1:133">
      <c r="A11" s="12"/>
      <c r="B11" s="25">
        <v>314.8</v>
      </c>
      <c r="C11" s="20" t="s">
        <v>15</v>
      </c>
      <c r="D11" s="46">
        <v>0</v>
      </c>
      <c r="E11" s="46">
        <v>2805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2805</v>
      </c>
      <c r="O11" s="47">
        <f t="shared" si="1"/>
        <v>0.95181540549711574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108613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108613</v>
      </c>
      <c r="O12" s="47">
        <f t="shared" si="1"/>
        <v>36.855446216491345</v>
      </c>
      <c r="P12" s="9"/>
    </row>
    <row r="13" spans="1:133">
      <c r="A13" s="12"/>
      <c r="B13" s="25">
        <v>316</v>
      </c>
      <c r="C13" s="20" t="s">
        <v>17</v>
      </c>
      <c r="D13" s="46">
        <v>23596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23596</v>
      </c>
      <c r="O13" s="47">
        <f t="shared" si="1"/>
        <v>8.0067865626060399</v>
      </c>
      <c r="P13" s="9"/>
    </row>
    <row r="14" spans="1:133" ht="15.75">
      <c r="A14" s="29" t="s">
        <v>89</v>
      </c>
      <c r="B14" s="30"/>
      <c r="C14" s="31"/>
      <c r="D14" s="32">
        <f t="shared" ref="D14:M14" si="3">SUM(D15:D17)</f>
        <v>214793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214793</v>
      </c>
      <c r="O14" s="45">
        <f t="shared" si="1"/>
        <v>72.885307091957927</v>
      </c>
      <c r="P14" s="10"/>
    </row>
    <row r="15" spans="1:133">
      <c r="A15" s="12"/>
      <c r="B15" s="25">
        <v>322</v>
      </c>
      <c r="C15" s="20" t="s">
        <v>0</v>
      </c>
      <c r="D15" s="46">
        <v>13047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13047</v>
      </c>
      <c r="O15" s="47">
        <f t="shared" si="1"/>
        <v>4.4272141160502203</v>
      </c>
      <c r="P15" s="9"/>
    </row>
    <row r="16" spans="1:133">
      <c r="A16" s="12"/>
      <c r="B16" s="25">
        <v>323.10000000000002</v>
      </c>
      <c r="C16" s="20" t="s">
        <v>19</v>
      </c>
      <c r="D16" s="46">
        <v>198340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198340</v>
      </c>
      <c r="O16" s="47">
        <f t="shared" si="1"/>
        <v>67.302341364099078</v>
      </c>
      <c r="P16" s="9"/>
    </row>
    <row r="17" spans="1:16">
      <c r="A17" s="12"/>
      <c r="B17" s="25">
        <v>329</v>
      </c>
      <c r="C17" s="20" t="s">
        <v>90</v>
      </c>
      <c r="D17" s="46">
        <v>3406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3406</v>
      </c>
      <c r="O17" s="47">
        <f t="shared" si="1"/>
        <v>1.1557516118086189</v>
      </c>
      <c r="P17" s="9"/>
    </row>
    <row r="18" spans="1:16" ht="15.75">
      <c r="A18" s="29" t="s">
        <v>23</v>
      </c>
      <c r="B18" s="30"/>
      <c r="C18" s="31"/>
      <c r="D18" s="32">
        <f t="shared" ref="D18:M18" si="4">SUM(D19:D27)</f>
        <v>1144909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1144909</v>
      </c>
      <c r="O18" s="45">
        <f t="shared" si="1"/>
        <v>388.49983033593486</v>
      </c>
      <c r="P18" s="10"/>
    </row>
    <row r="19" spans="1:16">
      <c r="A19" s="12"/>
      <c r="B19" s="25">
        <v>331.41</v>
      </c>
      <c r="C19" s="20" t="s">
        <v>62</v>
      </c>
      <c r="D19" s="46">
        <v>379651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5">SUM(D19:M19)</f>
        <v>379651</v>
      </c>
      <c r="O19" s="47">
        <f t="shared" si="1"/>
        <v>128.82626399728537</v>
      </c>
      <c r="P19" s="9"/>
    </row>
    <row r="20" spans="1:16">
      <c r="A20" s="12"/>
      <c r="B20" s="25">
        <v>331.5</v>
      </c>
      <c r="C20" s="20" t="s">
        <v>24</v>
      </c>
      <c r="D20" s="46">
        <v>400000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400000</v>
      </c>
      <c r="O20" s="47">
        <f t="shared" si="1"/>
        <v>135.7312521208008</v>
      </c>
      <c r="P20" s="9"/>
    </row>
    <row r="21" spans="1:16">
      <c r="A21" s="12"/>
      <c r="B21" s="25">
        <v>334.2</v>
      </c>
      <c r="C21" s="20" t="s">
        <v>63</v>
      </c>
      <c r="D21" s="46">
        <v>4065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4065</v>
      </c>
      <c r="O21" s="47">
        <f t="shared" si="1"/>
        <v>1.3793688496776382</v>
      </c>
      <c r="P21" s="9"/>
    </row>
    <row r="22" spans="1:16">
      <c r="A22" s="12"/>
      <c r="B22" s="25">
        <v>334.41</v>
      </c>
      <c r="C22" s="20" t="s">
        <v>25</v>
      </c>
      <c r="D22" s="46">
        <v>72338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72338</v>
      </c>
      <c r="O22" s="47">
        <f t="shared" si="1"/>
        <v>24.546318289786225</v>
      </c>
      <c r="P22" s="9"/>
    </row>
    <row r="23" spans="1:16">
      <c r="A23" s="12"/>
      <c r="B23" s="25">
        <v>335.12</v>
      </c>
      <c r="C23" s="20" t="s">
        <v>26</v>
      </c>
      <c r="D23" s="46">
        <v>110612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110612</v>
      </c>
      <c r="O23" s="47">
        <f t="shared" si="1"/>
        <v>37.533763148965051</v>
      </c>
      <c r="P23" s="9"/>
    </row>
    <row r="24" spans="1:16">
      <c r="A24" s="12"/>
      <c r="B24" s="25">
        <v>335.14</v>
      </c>
      <c r="C24" s="20" t="s">
        <v>27</v>
      </c>
      <c r="D24" s="46">
        <v>12678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12678</v>
      </c>
      <c r="O24" s="47">
        <f t="shared" si="1"/>
        <v>4.3020020359687816</v>
      </c>
      <c r="P24" s="9"/>
    </row>
    <row r="25" spans="1:16">
      <c r="A25" s="12"/>
      <c r="B25" s="25">
        <v>335.15</v>
      </c>
      <c r="C25" s="20" t="s">
        <v>28</v>
      </c>
      <c r="D25" s="46">
        <v>211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211</v>
      </c>
      <c r="O25" s="47">
        <f t="shared" si="1"/>
        <v>7.1598235493722434E-2</v>
      </c>
      <c r="P25" s="9"/>
    </row>
    <row r="26" spans="1:16">
      <c r="A26" s="12"/>
      <c r="B26" s="25">
        <v>335.18</v>
      </c>
      <c r="C26" s="20" t="s">
        <v>29</v>
      </c>
      <c r="D26" s="46">
        <v>164784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164784</v>
      </c>
      <c r="O26" s="47">
        <f t="shared" si="1"/>
        <v>55.915846623685105</v>
      </c>
      <c r="P26" s="9"/>
    </row>
    <row r="27" spans="1:16">
      <c r="A27" s="12"/>
      <c r="B27" s="25">
        <v>335.19</v>
      </c>
      <c r="C27" s="20" t="s">
        <v>38</v>
      </c>
      <c r="D27" s="46">
        <v>570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570</v>
      </c>
      <c r="O27" s="47">
        <f t="shared" si="1"/>
        <v>0.19341703427214116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SUM(D29:D34)</f>
        <v>7828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663863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671691</v>
      </c>
      <c r="O28" s="45">
        <f t="shared" si="1"/>
        <v>227.92365117068206</v>
      </c>
      <c r="P28" s="10"/>
    </row>
    <row r="29" spans="1:16">
      <c r="A29" s="12"/>
      <c r="B29" s="25">
        <v>341.3</v>
      </c>
      <c r="C29" s="20" t="s">
        <v>39</v>
      </c>
      <c r="D29" s="46">
        <v>224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224</v>
      </c>
      <c r="O29" s="47">
        <f t="shared" si="1"/>
        <v>7.6009501187648459E-2</v>
      </c>
      <c r="P29" s="9"/>
    </row>
    <row r="30" spans="1:16">
      <c r="A30" s="12"/>
      <c r="B30" s="25">
        <v>341.9</v>
      </c>
      <c r="C30" s="20" t="s">
        <v>40</v>
      </c>
      <c r="D30" s="46">
        <v>451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451</v>
      </c>
      <c r="O30" s="47">
        <f t="shared" si="1"/>
        <v>0.15303698676620292</v>
      </c>
      <c r="P30" s="9"/>
    </row>
    <row r="31" spans="1:16">
      <c r="A31" s="12"/>
      <c r="B31" s="25">
        <v>342.5</v>
      </c>
      <c r="C31" s="20" t="s">
        <v>42</v>
      </c>
      <c r="D31" s="46">
        <v>2793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2793</v>
      </c>
      <c r="O31" s="47">
        <f t="shared" si="1"/>
        <v>0.94774346793349173</v>
      </c>
      <c r="P31" s="9"/>
    </row>
    <row r="32" spans="1:16">
      <c r="A32" s="12"/>
      <c r="B32" s="25">
        <v>343.3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312900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312900</v>
      </c>
      <c r="O32" s="47">
        <f t="shared" si="1"/>
        <v>106.17577197149643</v>
      </c>
      <c r="P32" s="9"/>
    </row>
    <row r="33" spans="1:119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327383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327383</v>
      </c>
      <c r="O33" s="47">
        <f t="shared" si="1"/>
        <v>111.09026128266034</v>
      </c>
      <c r="P33" s="9"/>
    </row>
    <row r="34" spans="1:119">
      <c r="A34" s="12"/>
      <c r="B34" s="25">
        <v>349</v>
      </c>
      <c r="C34" s="20" t="s">
        <v>1</v>
      </c>
      <c r="D34" s="46">
        <v>4360</v>
      </c>
      <c r="E34" s="46">
        <v>0</v>
      </c>
      <c r="F34" s="46">
        <v>0</v>
      </c>
      <c r="G34" s="46">
        <v>0</v>
      </c>
      <c r="H34" s="46">
        <v>0</v>
      </c>
      <c r="I34" s="46">
        <v>23580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27940</v>
      </c>
      <c r="O34" s="47">
        <f t="shared" si="1"/>
        <v>9.4808279606379369</v>
      </c>
      <c r="P34" s="9"/>
    </row>
    <row r="35" spans="1:119" ht="15.75">
      <c r="A35" s="29" t="s">
        <v>36</v>
      </c>
      <c r="B35" s="30"/>
      <c r="C35" s="31"/>
      <c r="D35" s="32">
        <f t="shared" ref="D35:M35" si="8">SUM(D36:D36)</f>
        <v>5971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5971</v>
      </c>
      <c r="O35" s="45">
        <f t="shared" si="1"/>
        <v>2.026128266033254</v>
      </c>
      <c r="P35" s="10"/>
    </row>
    <row r="36" spans="1:119">
      <c r="A36" s="13"/>
      <c r="B36" s="39">
        <v>351.5</v>
      </c>
      <c r="C36" s="21" t="s">
        <v>47</v>
      </c>
      <c r="D36" s="46">
        <v>5971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5971</v>
      </c>
      <c r="O36" s="47">
        <f t="shared" si="1"/>
        <v>2.026128266033254</v>
      </c>
      <c r="P36" s="9"/>
    </row>
    <row r="37" spans="1:119" ht="15.75">
      <c r="A37" s="29" t="s">
        <v>4</v>
      </c>
      <c r="B37" s="30"/>
      <c r="C37" s="31"/>
      <c r="D37" s="32">
        <f t="shared" ref="D37:M37" si="9">SUM(D38:D43)</f>
        <v>36455</v>
      </c>
      <c r="E37" s="32">
        <f t="shared" si="9"/>
        <v>21256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50745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6" si="10">SUM(D37:M37)</f>
        <v>108456</v>
      </c>
      <c r="O37" s="45">
        <f t="shared" si="1"/>
        <v>36.802171700033931</v>
      </c>
      <c r="P37" s="10"/>
    </row>
    <row r="38" spans="1:119">
      <c r="A38" s="12"/>
      <c r="B38" s="25">
        <v>361.1</v>
      </c>
      <c r="C38" s="20" t="s">
        <v>48</v>
      </c>
      <c r="D38" s="46">
        <v>10755</v>
      </c>
      <c r="E38" s="46">
        <v>21256</v>
      </c>
      <c r="F38" s="46">
        <v>0</v>
      </c>
      <c r="G38" s="46">
        <v>0</v>
      </c>
      <c r="H38" s="46">
        <v>0</v>
      </c>
      <c r="I38" s="46">
        <v>10755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42766</v>
      </c>
      <c r="O38" s="47">
        <f t="shared" si="1"/>
        <v>14.511706820495419</v>
      </c>
      <c r="P38" s="9"/>
    </row>
    <row r="39" spans="1:119">
      <c r="A39" s="12"/>
      <c r="B39" s="25">
        <v>362</v>
      </c>
      <c r="C39" s="20" t="s">
        <v>50</v>
      </c>
      <c r="D39" s="46">
        <v>11514</v>
      </c>
      <c r="E39" s="46">
        <v>0</v>
      </c>
      <c r="F39" s="46">
        <v>0</v>
      </c>
      <c r="G39" s="46">
        <v>0</v>
      </c>
      <c r="H39" s="46">
        <v>0</v>
      </c>
      <c r="I39" s="46">
        <v>12420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23934</v>
      </c>
      <c r="O39" s="47">
        <f t="shared" si="1"/>
        <v>8.1214794706481168</v>
      </c>
      <c r="P39" s="9"/>
    </row>
    <row r="40" spans="1:119">
      <c r="A40" s="12"/>
      <c r="B40" s="25">
        <v>363.23</v>
      </c>
      <c r="C40" s="20" t="s">
        <v>91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2899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2899</v>
      </c>
      <c r="O40" s="47">
        <f t="shared" si="1"/>
        <v>0.98371224974550386</v>
      </c>
      <c r="P40" s="9"/>
    </row>
    <row r="41" spans="1:119">
      <c r="A41" s="12"/>
      <c r="B41" s="25">
        <v>363.29</v>
      </c>
      <c r="C41" s="20" t="s">
        <v>92</v>
      </c>
      <c r="D41" s="46">
        <v>112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112</v>
      </c>
      <c r="O41" s="47">
        <f t="shared" si="1"/>
        <v>3.800475059382423E-2</v>
      </c>
      <c r="P41" s="9"/>
    </row>
    <row r="42" spans="1:119">
      <c r="A42" s="12"/>
      <c r="B42" s="25">
        <v>366</v>
      </c>
      <c r="C42" s="20" t="s">
        <v>93</v>
      </c>
      <c r="D42" s="46">
        <v>2166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2166</v>
      </c>
      <c r="O42" s="47">
        <f t="shared" si="1"/>
        <v>0.73498473023413646</v>
      </c>
      <c r="P42" s="9"/>
    </row>
    <row r="43" spans="1:119">
      <c r="A43" s="12"/>
      <c r="B43" s="25">
        <v>369.9</v>
      </c>
      <c r="C43" s="20" t="s">
        <v>51</v>
      </c>
      <c r="D43" s="46">
        <v>11908</v>
      </c>
      <c r="E43" s="46">
        <v>0</v>
      </c>
      <c r="F43" s="46">
        <v>0</v>
      </c>
      <c r="G43" s="46">
        <v>0</v>
      </c>
      <c r="H43" s="46">
        <v>0</v>
      </c>
      <c r="I43" s="46">
        <v>24671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36579</v>
      </c>
      <c r="O43" s="47">
        <f t="shared" si="1"/>
        <v>12.412283678316932</v>
      </c>
      <c r="P43" s="9"/>
    </row>
    <row r="44" spans="1:119" ht="15.75">
      <c r="A44" s="29" t="s">
        <v>37</v>
      </c>
      <c r="B44" s="30"/>
      <c r="C44" s="31"/>
      <c r="D44" s="32">
        <f t="shared" ref="D44:M44" si="11">SUM(D45:D45)</f>
        <v>359689</v>
      </c>
      <c r="E44" s="32">
        <f t="shared" si="11"/>
        <v>0</v>
      </c>
      <c r="F44" s="32">
        <f t="shared" si="11"/>
        <v>192078</v>
      </c>
      <c r="G44" s="32">
        <f t="shared" si="11"/>
        <v>0</v>
      </c>
      <c r="H44" s="32">
        <f t="shared" si="11"/>
        <v>0</v>
      </c>
      <c r="I44" s="32">
        <f t="shared" si="11"/>
        <v>902734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1454501</v>
      </c>
      <c r="O44" s="45">
        <f t="shared" si="1"/>
        <v>493.55310485239227</v>
      </c>
      <c r="P44" s="9"/>
    </row>
    <row r="45" spans="1:119" ht="15.75" thickBot="1">
      <c r="A45" s="12"/>
      <c r="B45" s="25">
        <v>381</v>
      </c>
      <c r="C45" s="20" t="s">
        <v>52</v>
      </c>
      <c r="D45" s="46">
        <v>359689</v>
      </c>
      <c r="E45" s="46">
        <v>0</v>
      </c>
      <c r="F45" s="46">
        <v>192078</v>
      </c>
      <c r="G45" s="46">
        <v>0</v>
      </c>
      <c r="H45" s="46">
        <v>0</v>
      </c>
      <c r="I45" s="46">
        <v>902734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1454501</v>
      </c>
      <c r="O45" s="47">
        <f t="shared" si="1"/>
        <v>493.55310485239227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2">SUM(D5,D14,D18,D28,D35,D37,D44)</f>
        <v>1831520</v>
      </c>
      <c r="E46" s="15">
        <f t="shared" si="12"/>
        <v>639846</v>
      </c>
      <c r="F46" s="15">
        <f t="shared" si="12"/>
        <v>192078</v>
      </c>
      <c r="G46" s="15">
        <f t="shared" si="12"/>
        <v>0</v>
      </c>
      <c r="H46" s="15">
        <f t="shared" si="12"/>
        <v>0</v>
      </c>
      <c r="I46" s="15">
        <f t="shared" si="12"/>
        <v>1617342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10"/>
        <v>4280786</v>
      </c>
      <c r="O46" s="38">
        <f t="shared" si="1"/>
        <v>1452.5911096029861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94</v>
      </c>
      <c r="M48" s="118"/>
      <c r="N48" s="118"/>
      <c r="O48" s="43">
        <v>2947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29"/>
      <c r="M3" s="130"/>
      <c r="N3" s="36"/>
      <c r="O3" s="37"/>
      <c r="P3" s="131" t="s">
        <v>123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124</v>
      </c>
      <c r="N4" s="35" t="s">
        <v>10</v>
      </c>
      <c r="O4" s="35" t="s">
        <v>125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126</v>
      </c>
      <c r="B5" s="26"/>
      <c r="C5" s="26"/>
      <c r="D5" s="27">
        <f t="shared" ref="D5:N5" si="0">SUM(D6:D12)</f>
        <v>505698</v>
      </c>
      <c r="E5" s="27">
        <f t="shared" si="0"/>
        <v>212891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718589</v>
      </c>
      <c r="P5" s="33">
        <f t="shared" ref="P5:P46" si="1">(O5/P$48)</f>
        <v>240.49163319946453</v>
      </c>
      <c r="Q5" s="6"/>
    </row>
    <row r="6" spans="1:134">
      <c r="A6" s="12"/>
      <c r="B6" s="25">
        <v>311</v>
      </c>
      <c r="C6" s="20" t="s">
        <v>3</v>
      </c>
      <c r="D6" s="46">
        <v>281710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281710</v>
      </c>
      <c r="P6" s="47">
        <f t="shared" si="1"/>
        <v>94.280455153949134</v>
      </c>
      <c r="Q6" s="9"/>
    </row>
    <row r="7" spans="1:134">
      <c r="A7" s="12"/>
      <c r="B7" s="25">
        <v>312.41000000000003</v>
      </c>
      <c r="C7" s="20" t="s">
        <v>127</v>
      </c>
      <c r="D7" s="46">
        <v>0</v>
      </c>
      <c r="E7" s="46">
        <v>212891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212891</v>
      </c>
      <c r="P7" s="47">
        <f t="shared" si="1"/>
        <v>71.248661311914319</v>
      </c>
      <c r="Q7" s="9"/>
    </row>
    <row r="8" spans="1:134">
      <c r="A8" s="12"/>
      <c r="B8" s="25">
        <v>314.10000000000002</v>
      </c>
      <c r="C8" s="20" t="s">
        <v>13</v>
      </c>
      <c r="D8" s="46">
        <v>77897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77897</v>
      </c>
      <c r="P8" s="47">
        <f t="shared" si="1"/>
        <v>26.069946452476572</v>
      </c>
      <c r="Q8" s="9"/>
    </row>
    <row r="9" spans="1:134">
      <c r="A9" s="12"/>
      <c r="B9" s="25">
        <v>314.3</v>
      </c>
      <c r="C9" s="20" t="s">
        <v>14</v>
      </c>
      <c r="D9" s="46">
        <v>22766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22766</v>
      </c>
      <c r="P9" s="47">
        <f t="shared" si="1"/>
        <v>7.619143239625167</v>
      </c>
      <c r="Q9" s="9"/>
    </row>
    <row r="10" spans="1:134">
      <c r="A10" s="12"/>
      <c r="B10" s="25">
        <v>314.8</v>
      </c>
      <c r="C10" s="20" t="s">
        <v>15</v>
      </c>
      <c r="D10" s="46">
        <v>9190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9190</v>
      </c>
      <c r="P10" s="47">
        <f t="shared" si="1"/>
        <v>3.0756358768406962</v>
      </c>
      <c r="Q10" s="9"/>
    </row>
    <row r="11" spans="1:134">
      <c r="A11" s="12"/>
      <c r="B11" s="25">
        <v>315.10000000000002</v>
      </c>
      <c r="C11" s="20" t="s">
        <v>128</v>
      </c>
      <c r="D11" s="46">
        <v>88958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88958</v>
      </c>
      <c r="P11" s="47">
        <f t="shared" si="1"/>
        <v>29.771753681392237</v>
      </c>
      <c r="Q11" s="9"/>
    </row>
    <row r="12" spans="1:134">
      <c r="A12" s="12"/>
      <c r="B12" s="25">
        <v>316</v>
      </c>
      <c r="C12" s="20" t="s">
        <v>77</v>
      </c>
      <c r="D12" s="46">
        <v>25177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25177</v>
      </c>
      <c r="P12" s="47">
        <f t="shared" si="1"/>
        <v>8.4260374832663985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SUM(D14:D16)</f>
        <v>287361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287361</v>
      </c>
      <c r="P13" s="45">
        <f t="shared" si="1"/>
        <v>96.171686746987959</v>
      </c>
      <c r="Q13" s="10"/>
    </row>
    <row r="14" spans="1:134">
      <c r="A14" s="12"/>
      <c r="B14" s="25">
        <v>322</v>
      </c>
      <c r="C14" s="20" t="s">
        <v>129</v>
      </c>
      <c r="D14" s="46">
        <v>53460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53460</v>
      </c>
      <c r="P14" s="47">
        <f t="shared" si="1"/>
        <v>17.891566265060241</v>
      </c>
      <c r="Q14" s="9"/>
    </row>
    <row r="15" spans="1:134">
      <c r="A15" s="12"/>
      <c r="B15" s="25">
        <v>323.10000000000002</v>
      </c>
      <c r="C15" s="20" t="s">
        <v>19</v>
      </c>
      <c r="D15" s="46">
        <v>197226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197226</v>
      </c>
      <c r="P15" s="47">
        <f t="shared" si="1"/>
        <v>66.006024096385545</v>
      </c>
      <c r="Q15" s="9"/>
    </row>
    <row r="16" spans="1:134">
      <c r="A16" s="12"/>
      <c r="B16" s="25">
        <v>329.5</v>
      </c>
      <c r="C16" s="20" t="s">
        <v>130</v>
      </c>
      <c r="D16" s="46">
        <v>36675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36675</v>
      </c>
      <c r="P16" s="47">
        <f t="shared" si="1"/>
        <v>12.274096385542169</v>
      </c>
      <c r="Q16" s="9"/>
    </row>
    <row r="17" spans="1:17" ht="15.75">
      <c r="A17" s="29" t="s">
        <v>131</v>
      </c>
      <c r="B17" s="30"/>
      <c r="C17" s="31"/>
      <c r="D17" s="32">
        <f t="shared" ref="D17:N17" si="5">SUM(D18:D25)</f>
        <v>1698310</v>
      </c>
      <c r="E17" s="32">
        <f t="shared" si="5"/>
        <v>588620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385259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2672189</v>
      </c>
      <c r="P17" s="45">
        <f t="shared" si="1"/>
        <v>894.30689424364118</v>
      </c>
      <c r="Q17" s="10"/>
    </row>
    <row r="18" spans="1:17">
      <c r="A18" s="12"/>
      <c r="B18" s="25">
        <v>331.41</v>
      </c>
      <c r="C18" s="20" t="s">
        <v>62</v>
      </c>
      <c r="D18" s="46">
        <v>427508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6">SUM(D18:N18)</f>
        <v>427508</v>
      </c>
      <c r="P18" s="47">
        <f t="shared" si="1"/>
        <v>143.07496653279784</v>
      </c>
      <c r="Q18" s="9"/>
    </row>
    <row r="19" spans="1:17">
      <c r="A19" s="12"/>
      <c r="B19" s="25">
        <v>334.35</v>
      </c>
      <c r="C19" s="20" t="s">
        <v>102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385259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385259</v>
      </c>
      <c r="P19" s="47">
        <f t="shared" si="1"/>
        <v>128.93540829986614</v>
      </c>
      <c r="Q19" s="9"/>
    </row>
    <row r="20" spans="1:17">
      <c r="A20" s="12"/>
      <c r="B20" s="25">
        <v>334.41</v>
      </c>
      <c r="C20" s="20" t="s">
        <v>25</v>
      </c>
      <c r="D20" s="46">
        <v>820250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820250</v>
      </c>
      <c r="P20" s="47">
        <f t="shared" si="1"/>
        <v>274.51472556894242</v>
      </c>
      <c r="Q20" s="9"/>
    </row>
    <row r="21" spans="1:17">
      <c r="A21" s="12"/>
      <c r="B21" s="25">
        <v>335.14</v>
      </c>
      <c r="C21" s="20" t="s">
        <v>79</v>
      </c>
      <c r="D21" s="46">
        <v>2571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2571</v>
      </c>
      <c r="P21" s="47">
        <f t="shared" si="1"/>
        <v>0.86044176706827313</v>
      </c>
      <c r="Q21" s="9"/>
    </row>
    <row r="22" spans="1:17">
      <c r="A22" s="12"/>
      <c r="B22" s="25">
        <v>335.15</v>
      </c>
      <c r="C22" s="20" t="s">
        <v>80</v>
      </c>
      <c r="D22" s="46">
        <v>3311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3311</v>
      </c>
      <c r="P22" s="47">
        <f t="shared" si="1"/>
        <v>1.10809906291834</v>
      </c>
      <c r="Q22" s="9"/>
    </row>
    <row r="23" spans="1:17">
      <c r="A23" s="12"/>
      <c r="B23" s="25">
        <v>335.18</v>
      </c>
      <c r="C23" s="20" t="s">
        <v>133</v>
      </c>
      <c r="D23" s="46">
        <v>267709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267709</v>
      </c>
      <c r="P23" s="47">
        <f t="shared" si="1"/>
        <v>89.594712182061585</v>
      </c>
      <c r="Q23" s="9"/>
    </row>
    <row r="24" spans="1:17">
      <c r="A24" s="12"/>
      <c r="B24" s="25">
        <v>335.19</v>
      </c>
      <c r="C24" s="20" t="s">
        <v>82</v>
      </c>
      <c r="D24" s="46">
        <v>176076</v>
      </c>
      <c r="E24" s="46">
        <v>588620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764696</v>
      </c>
      <c r="P24" s="47">
        <f t="shared" si="1"/>
        <v>255.92235609103079</v>
      </c>
      <c r="Q24" s="9"/>
    </row>
    <row r="25" spans="1:17">
      <c r="A25" s="12"/>
      <c r="B25" s="25">
        <v>335.42</v>
      </c>
      <c r="C25" s="20" t="s">
        <v>109</v>
      </c>
      <c r="D25" s="46">
        <v>885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" si="7">SUM(D25:N25)</f>
        <v>885</v>
      </c>
      <c r="P25" s="47">
        <f t="shared" si="1"/>
        <v>0.29618473895582331</v>
      </c>
      <c r="Q25" s="9"/>
    </row>
    <row r="26" spans="1:17" ht="15.75">
      <c r="A26" s="29" t="s">
        <v>35</v>
      </c>
      <c r="B26" s="30"/>
      <c r="C26" s="31"/>
      <c r="D26" s="32">
        <f t="shared" ref="D26:N26" si="8">SUM(D27:D37)</f>
        <v>297834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1141656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1439490</v>
      </c>
      <c r="P26" s="45">
        <f t="shared" si="1"/>
        <v>481.7570281124498</v>
      </c>
      <c r="Q26" s="10"/>
    </row>
    <row r="27" spans="1:17">
      <c r="A27" s="12"/>
      <c r="B27" s="25">
        <v>341.3</v>
      </c>
      <c r="C27" s="20" t="s">
        <v>83</v>
      </c>
      <c r="D27" s="46">
        <v>3095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6" si="9">SUM(D27:N27)</f>
        <v>3095</v>
      </c>
      <c r="P27" s="47">
        <f t="shared" si="1"/>
        <v>1.035809906291834</v>
      </c>
      <c r="Q27" s="9"/>
    </row>
    <row r="28" spans="1:17">
      <c r="A28" s="12"/>
      <c r="B28" s="25">
        <v>341.9</v>
      </c>
      <c r="C28" s="20" t="s">
        <v>84</v>
      </c>
      <c r="D28" s="46">
        <v>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48</v>
      </c>
      <c r="P28" s="47">
        <f t="shared" si="1"/>
        <v>1.6064257028112448E-2</v>
      </c>
      <c r="Q28" s="9"/>
    </row>
    <row r="29" spans="1:17">
      <c r="A29" s="12"/>
      <c r="B29" s="25">
        <v>342.5</v>
      </c>
      <c r="C29" s="20" t="s">
        <v>42</v>
      </c>
      <c r="D29" s="46">
        <v>2892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2892</v>
      </c>
      <c r="P29" s="47">
        <f t="shared" si="1"/>
        <v>0.96787148594377514</v>
      </c>
      <c r="Q29" s="9"/>
    </row>
    <row r="30" spans="1:17">
      <c r="A30" s="12"/>
      <c r="B30" s="25">
        <v>343.3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495747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495747</v>
      </c>
      <c r="P30" s="47">
        <f t="shared" si="1"/>
        <v>165.91265060240963</v>
      </c>
      <c r="Q30" s="9"/>
    </row>
    <row r="31" spans="1:17">
      <c r="A31" s="12"/>
      <c r="B31" s="25">
        <v>343.5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507968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507968</v>
      </c>
      <c r="P31" s="47">
        <f t="shared" si="1"/>
        <v>170.00267737617136</v>
      </c>
      <c r="Q31" s="9"/>
    </row>
    <row r="32" spans="1:17">
      <c r="A32" s="12"/>
      <c r="B32" s="25">
        <v>344.1</v>
      </c>
      <c r="C32" s="20" t="s">
        <v>85</v>
      </c>
      <c r="D32" s="46">
        <v>285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285</v>
      </c>
      <c r="P32" s="47">
        <f t="shared" si="1"/>
        <v>9.5381526104417677E-2</v>
      </c>
      <c r="Q32" s="9"/>
    </row>
    <row r="33" spans="1:120">
      <c r="A33" s="12"/>
      <c r="B33" s="25">
        <v>347.2</v>
      </c>
      <c r="C33" s="20" t="s">
        <v>68</v>
      </c>
      <c r="D33" s="46">
        <v>43479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43479</v>
      </c>
      <c r="P33" s="47">
        <f t="shared" si="1"/>
        <v>14.551204819277109</v>
      </c>
      <c r="Q33" s="9"/>
    </row>
    <row r="34" spans="1:120">
      <c r="A34" s="12"/>
      <c r="B34" s="25">
        <v>347.4</v>
      </c>
      <c r="C34" s="20" t="s">
        <v>105</v>
      </c>
      <c r="D34" s="46">
        <v>108237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108237</v>
      </c>
      <c r="P34" s="47">
        <f t="shared" si="1"/>
        <v>36.22389558232932</v>
      </c>
      <c r="Q34" s="9"/>
    </row>
    <row r="35" spans="1:120">
      <c r="A35" s="12"/>
      <c r="B35" s="25">
        <v>347.5</v>
      </c>
      <c r="C35" s="20" t="s">
        <v>110</v>
      </c>
      <c r="D35" s="46">
        <v>129856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129856</v>
      </c>
      <c r="P35" s="47">
        <f t="shared" si="1"/>
        <v>43.459170013386881</v>
      </c>
      <c r="Q35" s="9"/>
    </row>
    <row r="36" spans="1:120">
      <c r="A36" s="12"/>
      <c r="B36" s="25">
        <v>347.9</v>
      </c>
      <c r="C36" s="20" t="s">
        <v>111</v>
      </c>
      <c r="D36" s="46">
        <v>3672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3672</v>
      </c>
      <c r="P36" s="47">
        <f t="shared" si="1"/>
        <v>1.2289156626506024</v>
      </c>
      <c r="Q36" s="9"/>
    </row>
    <row r="37" spans="1:120">
      <c r="A37" s="12"/>
      <c r="B37" s="25">
        <v>349</v>
      </c>
      <c r="C37" s="20" t="s">
        <v>134</v>
      </c>
      <c r="D37" s="46">
        <v>6270</v>
      </c>
      <c r="E37" s="46">
        <v>0</v>
      </c>
      <c r="F37" s="46">
        <v>0</v>
      </c>
      <c r="G37" s="46">
        <v>0</v>
      </c>
      <c r="H37" s="46">
        <v>0</v>
      </c>
      <c r="I37" s="46">
        <v>137941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144211</v>
      </c>
      <c r="P37" s="47">
        <f t="shared" si="1"/>
        <v>48.263386880856757</v>
      </c>
      <c r="Q37" s="9"/>
    </row>
    <row r="38" spans="1:120" ht="15.75">
      <c r="A38" s="29" t="s">
        <v>36</v>
      </c>
      <c r="B38" s="30"/>
      <c r="C38" s="31"/>
      <c r="D38" s="32">
        <f t="shared" ref="D38:N38" si="10">SUM(D39:D39)</f>
        <v>839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>SUM(D38:N38)</f>
        <v>839</v>
      </c>
      <c r="P38" s="45">
        <f t="shared" si="1"/>
        <v>0.28078982597054886</v>
      </c>
      <c r="Q38" s="10"/>
    </row>
    <row r="39" spans="1:120">
      <c r="A39" s="13"/>
      <c r="B39" s="39">
        <v>351.5</v>
      </c>
      <c r="C39" s="21" t="s">
        <v>47</v>
      </c>
      <c r="D39" s="46">
        <v>839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11">SUM(D39:N39)</f>
        <v>839</v>
      </c>
      <c r="P39" s="47">
        <f t="shared" si="1"/>
        <v>0.28078982597054886</v>
      </c>
      <c r="Q39" s="9"/>
    </row>
    <row r="40" spans="1:120" ht="15.75">
      <c r="A40" s="29" t="s">
        <v>4</v>
      </c>
      <c r="B40" s="30"/>
      <c r="C40" s="31"/>
      <c r="D40" s="32">
        <f t="shared" ref="D40:N40" si="12">SUM(D41:D43)</f>
        <v>42521</v>
      </c>
      <c r="E40" s="32">
        <f t="shared" si="12"/>
        <v>4529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35463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103183</v>
      </c>
      <c r="N40" s="32">
        <f t="shared" si="12"/>
        <v>0</v>
      </c>
      <c r="O40" s="32">
        <f>SUM(D40:N40)</f>
        <v>185696</v>
      </c>
      <c r="P40" s="45">
        <f t="shared" si="1"/>
        <v>62.147255689424362</v>
      </c>
      <c r="Q40" s="10"/>
    </row>
    <row r="41" spans="1:120">
      <c r="A41" s="12"/>
      <c r="B41" s="25">
        <v>361.1</v>
      </c>
      <c r="C41" s="20" t="s">
        <v>48</v>
      </c>
      <c r="D41" s="46">
        <v>13613</v>
      </c>
      <c r="E41" s="46">
        <v>4529</v>
      </c>
      <c r="F41" s="46">
        <v>0</v>
      </c>
      <c r="G41" s="46">
        <v>0</v>
      </c>
      <c r="H41" s="46">
        <v>0</v>
      </c>
      <c r="I41" s="46">
        <v>19646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37788</v>
      </c>
      <c r="P41" s="47">
        <f t="shared" si="1"/>
        <v>12.646586345381525</v>
      </c>
      <c r="Q41" s="9"/>
    </row>
    <row r="42" spans="1:120">
      <c r="A42" s="12"/>
      <c r="B42" s="25">
        <v>362</v>
      </c>
      <c r="C42" s="20" t="s">
        <v>50</v>
      </c>
      <c r="D42" s="46">
        <v>14699</v>
      </c>
      <c r="E42" s="46">
        <v>0</v>
      </c>
      <c r="F42" s="46">
        <v>0</v>
      </c>
      <c r="G42" s="46">
        <v>0</v>
      </c>
      <c r="H42" s="46">
        <v>0</v>
      </c>
      <c r="I42" s="46">
        <v>5606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5" si="13">SUM(D42:N42)</f>
        <v>20305</v>
      </c>
      <c r="P42" s="47">
        <f t="shared" si="1"/>
        <v>6.795515394912985</v>
      </c>
      <c r="Q42" s="9"/>
    </row>
    <row r="43" spans="1:120">
      <c r="A43" s="12"/>
      <c r="B43" s="25">
        <v>369.9</v>
      </c>
      <c r="C43" s="20" t="s">
        <v>51</v>
      </c>
      <c r="D43" s="46">
        <v>14209</v>
      </c>
      <c r="E43" s="46">
        <v>0</v>
      </c>
      <c r="F43" s="46">
        <v>0</v>
      </c>
      <c r="G43" s="46">
        <v>0</v>
      </c>
      <c r="H43" s="46">
        <v>0</v>
      </c>
      <c r="I43" s="46">
        <v>10211</v>
      </c>
      <c r="J43" s="46">
        <v>0</v>
      </c>
      <c r="K43" s="46">
        <v>0</v>
      </c>
      <c r="L43" s="46">
        <v>0</v>
      </c>
      <c r="M43" s="46">
        <v>103183</v>
      </c>
      <c r="N43" s="46">
        <v>0</v>
      </c>
      <c r="O43" s="46">
        <f t="shared" si="13"/>
        <v>127603</v>
      </c>
      <c r="P43" s="47">
        <f t="shared" si="1"/>
        <v>42.705153949129851</v>
      </c>
      <c r="Q43" s="9"/>
    </row>
    <row r="44" spans="1:120" ht="15.75">
      <c r="A44" s="29" t="s">
        <v>37</v>
      </c>
      <c r="B44" s="30"/>
      <c r="C44" s="31"/>
      <c r="D44" s="32">
        <f t="shared" ref="D44:N44" si="14">SUM(D45:D45)</f>
        <v>808452</v>
      </c>
      <c r="E44" s="32">
        <f t="shared" si="14"/>
        <v>0</v>
      </c>
      <c r="F44" s="32">
        <f t="shared" si="14"/>
        <v>0</v>
      </c>
      <c r="G44" s="32">
        <f t="shared" si="14"/>
        <v>0</v>
      </c>
      <c r="H44" s="32">
        <f t="shared" si="14"/>
        <v>0</v>
      </c>
      <c r="I44" s="32">
        <f t="shared" si="14"/>
        <v>623160</v>
      </c>
      <c r="J44" s="32">
        <f t="shared" si="14"/>
        <v>0</v>
      </c>
      <c r="K44" s="32">
        <f t="shared" si="14"/>
        <v>0</v>
      </c>
      <c r="L44" s="32">
        <f t="shared" si="14"/>
        <v>0</v>
      </c>
      <c r="M44" s="32">
        <f t="shared" si="14"/>
        <v>0</v>
      </c>
      <c r="N44" s="32">
        <f t="shared" si="14"/>
        <v>0</v>
      </c>
      <c r="O44" s="32">
        <f t="shared" si="13"/>
        <v>1431612</v>
      </c>
      <c r="P44" s="45">
        <f t="shared" si="1"/>
        <v>479.12048192771084</v>
      </c>
      <c r="Q44" s="9"/>
    </row>
    <row r="45" spans="1:120" ht="15.75" thickBot="1">
      <c r="A45" s="12"/>
      <c r="B45" s="25">
        <v>381</v>
      </c>
      <c r="C45" s="20" t="s">
        <v>52</v>
      </c>
      <c r="D45" s="46">
        <v>808452</v>
      </c>
      <c r="E45" s="46">
        <v>0</v>
      </c>
      <c r="F45" s="46">
        <v>0</v>
      </c>
      <c r="G45" s="46">
        <v>0</v>
      </c>
      <c r="H45" s="46">
        <v>0</v>
      </c>
      <c r="I45" s="46">
        <v>623160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1431612</v>
      </c>
      <c r="P45" s="47">
        <f t="shared" si="1"/>
        <v>479.12048192771084</v>
      </c>
      <c r="Q45" s="9"/>
    </row>
    <row r="46" spans="1:120" ht="16.5" thickBot="1">
      <c r="A46" s="14" t="s">
        <v>45</v>
      </c>
      <c r="B46" s="23"/>
      <c r="C46" s="22"/>
      <c r="D46" s="15">
        <f t="shared" ref="D46:N46" si="15">SUM(D5,D13,D17,D26,D38,D40,D44)</f>
        <v>3641015</v>
      </c>
      <c r="E46" s="15">
        <f t="shared" si="15"/>
        <v>806040</v>
      </c>
      <c r="F46" s="15">
        <f t="shared" si="15"/>
        <v>0</v>
      </c>
      <c r="G46" s="15">
        <f t="shared" si="15"/>
        <v>0</v>
      </c>
      <c r="H46" s="15">
        <f t="shared" si="15"/>
        <v>0</v>
      </c>
      <c r="I46" s="15">
        <f t="shared" si="15"/>
        <v>2185538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103183</v>
      </c>
      <c r="N46" s="15">
        <f t="shared" si="15"/>
        <v>0</v>
      </c>
      <c r="O46" s="15">
        <f>SUM(D46:N46)</f>
        <v>6735776</v>
      </c>
      <c r="P46" s="38">
        <f t="shared" si="1"/>
        <v>2254.2757697456491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118" t="s">
        <v>138</v>
      </c>
      <c r="N48" s="118"/>
      <c r="O48" s="118"/>
      <c r="P48" s="43">
        <v>2988</v>
      </c>
    </row>
    <row r="49" spans="1:16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</row>
    <row r="50" spans="1:16" ht="15.75" customHeight="1" thickBot="1">
      <c r="A50" s="120" t="s">
        <v>66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29"/>
      <c r="M3" s="130"/>
      <c r="N3" s="36"/>
      <c r="O3" s="37"/>
      <c r="P3" s="131" t="s">
        <v>123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124</v>
      </c>
      <c r="N4" s="35" t="s">
        <v>10</v>
      </c>
      <c r="O4" s="35" t="s">
        <v>125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126</v>
      </c>
      <c r="B5" s="26"/>
      <c r="C5" s="26"/>
      <c r="D5" s="27">
        <f t="shared" ref="D5:N5" si="0">SUM(D6:D12)</f>
        <v>477378</v>
      </c>
      <c r="E5" s="27">
        <f t="shared" si="0"/>
        <v>212190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689568</v>
      </c>
      <c r="P5" s="33">
        <f t="shared" ref="P5:P46" si="1">(O5/P$48)</f>
        <v>226.31046931407943</v>
      </c>
      <c r="Q5" s="6"/>
    </row>
    <row r="6" spans="1:134">
      <c r="A6" s="12"/>
      <c r="B6" s="25">
        <v>311</v>
      </c>
      <c r="C6" s="20" t="s">
        <v>3</v>
      </c>
      <c r="D6" s="46">
        <v>254783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254783</v>
      </c>
      <c r="P6" s="47">
        <f t="shared" si="1"/>
        <v>83.61765671151953</v>
      </c>
      <c r="Q6" s="9"/>
    </row>
    <row r="7" spans="1:134">
      <c r="A7" s="12"/>
      <c r="B7" s="25">
        <v>312.41000000000003</v>
      </c>
      <c r="C7" s="20" t="s">
        <v>127</v>
      </c>
      <c r="D7" s="46">
        <v>0</v>
      </c>
      <c r="E7" s="46">
        <v>212190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212190</v>
      </c>
      <c r="P7" s="47">
        <f t="shared" si="1"/>
        <v>69.638989169675085</v>
      </c>
      <c r="Q7" s="9"/>
    </row>
    <row r="8" spans="1:134">
      <c r="A8" s="12"/>
      <c r="B8" s="25">
        <v>314.10000000000002</v>
      </c>
      <c r="C8" s="20" t="s">
        <v>13</v>
      </c>
      <c r="D8" s="46">
        <v>73526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73526</v>
      </c>
      <c r="P8" s="47">
        <f t="shared" si="1"/>
        <v>24.130620282244831</v>
      </c>
      <c r="Q8" s="9"/>
    </row>
    <row r="9" spans="1:134">
      <c r="A9" s="12"/>
      <c r="B9" s="25">
        <v>314.3</v>
      </c>
      <c r="C9" s="20" t="s">
        <v>14</v>
      </c>
      <c r="D9" s="46">
        <v>21606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21606</v>
      </c>
      <c r="P9" s="47">
        <f t="shared" si="1"/>
        <v>7.0909090909090908</v>
      </c>
      <c r="Q9" s="9"/>
    </row>
    <row r="10" spans="1:134">
      <c r="A10" s="12"/>
      <c r="B10" s="25">
        <v>314.8</v>
      </c>
      <c r="C10" s="20" t="s">
        <v>15</v>
      </c>
      <c r="D10" s="46">
        <v>8255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8255</v>
      </c>
      <c r="P10" s="47">
        <f t="shared" si="1"/>
        <v>2.7092221857564818</v>
      </c>
      <c r="Q10" s="9"/>
    </row>
    <row r="11" spans="1:134">
      <c r="A11" s="12"/>
      <c r="B11" s="25">
        <v>315.10000000000002</v>
      </c>
      <c r="C11" s="20" t="s">
        <v>128</v>
      </c>
      <c r="D11" s="46">
        <v>93583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93583</v>
      </c>
      <c r="P11" s="47">
        <f t="shared" si="1"/>
        <v>30.713160485723662</v>
      </c>
      <c r="Q11" s="9"/>
    </row>
    <row r="12" spans="1:134">
      <c r="A12" s="12"/>
      <c r="B12" s="25">
        <v>316</v>
      </c>
      <c r="C12" s="20" t="s">
        <v>77</v>
      </c>
      <c r="D12" s="46">
        <v>25625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25625</v>
      </c>
      <c r="P12" s="47">
        <f t="shared" si="1"/>
        <v>8.4099113882507393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SUM(D14:D16)</f>
        <v>242505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242505</v>
      </c>
      <c r="P13" s="45">
        <f t="shared" si="1"/>
        <v>79.588119461765672</v>
      </c>
      <c r="Q13" s="10"/>
    </row>
    <row r="14" spans="1:134">
      <c r="A14" s="12"/>
      <c r="B14" s="25">
        <v>322</v>
      </c>
      <c r="C14" s="20" t="s">
        <v>129</v>
      </c>
      <c r="D14" s="46">
        <v>32802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32802</v>
      </c>
      <c r="P14" s="47">
        <f t="shared" si="1"/>
        <v>10.765342960288809</v>
      </c>
      <c r="Q14" s="9"/>
    </row>
    <row r="15" spans="1:134">
      <c r="A15" s="12"/>
      <c r="B15" s="25">
        <v>323.10000000000002</v>
      </c>
      <c r="C15" s="20" t="s">
        <v>19</v>
      </c>
      <c r="D15" s="46">
        <v>182420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182420</v>
      </c>
      <c r="P15" s="47">
        <f t="shared" si="1"/>
        <v>59.868723334427308</v>
      </c>
      <c r="Q15" s="9"/>
    </row>
    <row r="16" spans="1:134">
      <c r="A16" s="12"/>
      <c r="B16" s="25">
        <v>329.5</v>
      </c>
      <c r="C16" s="20" t="s">
        <v>130</v>
      </c>
      <c r="D16" s="46">
        <v>27283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27283</v>
      </c>
      <c r="P16" s="47">
        <f t="shared" si="1"/>
        <v>8.9540531670495564</v>
      </c>
      <c r="Q16" s="9"/>
    </row>
    <row r="17" spans="1:17" ht="15.75">
      <c r="A17" s="29" t="s">
        <v>131</v>
      </c>
      <c r="B17" s="30"/>
      <c r="C17" s="31"/>
      <c r="D17" s="32">
        <f t="shared" ref="D17:N17" si="4">SUM(D18:D27)</f>
        <v>824872</v>
      </c>
      <c r="E17" s="32">
        <f t="shared" si="4"/>
        <v>492373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268541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>SUM(D17:N17)</f>
        <v>1585786</v>
      </c>
      <c r="P17" s="45">
        <f t="shared" si="1"/>
        <v>520.44174597965207</v>
      </c>
      <c r="Q17" s="10"/>
    </row>
    <row r="18" spans="1:17">
      <c r="A18" s="12"/>
      <c r="B18" s="25">
        <v>331.39</v>
      </c>
      <c r="C18" s="20" t="s">
        <v>132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268541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5">SUM(D18:N18)</f>
        <v>268541</v>
      </c>
      <c r="P18" s="47">
        <f t="shared" si="1"/>
        <v>88.132917623892354</v>
      </c>
      <c r="Q18" s="9"/>
    </row>
    <row r="19" spans="1:17">
      <c r="A19" s="12"/>
      <c r="B19" s="25">
        <v>331.41</v>
      </c>
      <c r="C19" s="20" t="s">
        <v>62</v>
      </c>
      <c r="D19" s="46">
        <v>125526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125526</v>
      </c>
      <c r="P19" s="47">
        <f t="shared" si="1"/>
        <v>41.196586806695109</v>
      </c>
      <c r="Q19" s="9"/>
    </row>
    <row r="20" spans="1:17">
      <c r="A20" s="12"/>
      <c r="B20" s="25">
        <v>331.5</v>
      </c>
      <c r="C20" s="20" t="s">
        <v>24</v>
      </c>
      <c r="D20" s="46">
        <v>155787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155787</v>
      </c>
      <c r="P20" s="47">
        <f t="shared" si="1"/>
        <v>51.127994748933375</v>
      </c>
      <c r="Q20" s="9"/>
    </row>
    <row r="21" spans="1:17">
      <c r="A21" s="12"/>
      <c r="B21" s="25">
        <v>334.41</v>
      </c>
      <c r="C21" s="20" t="s">
        <v>25</v>
      </c>
      <c r="D21" s="46">
        <v>36890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36890</v>
      </c>
      <c r="P21" s="47">
        <f t="shared" si="1"/>
        <v>12.106990482441747</v>
      </c>
      <c r="Q21" s="9"/>
    </row>
    <row r="22" spans="1:17">
      <c r="A22" s="12"/>
      <c r="B22" s="25">
        <v>335.14</v>
      </c>
      <c r="C22" s="20" t="s">
        <v>79</v>
      </c>
      <c r="D22" s="46">
        <v>2039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2039</v>
      </c>
      <c r="P22" s="47">
        <f t="shared" si="1"/>
        <v>0.66918280275680997</v>
      </c>
      <c r="Q22" s="9"/>
    </row>
    <row r="23" spans="1:17">
      <c r="A23" s="12"/>
      <c r="B23" s="25">
        <v>335.15</v>
      </c>
      <c r="C23" s="20" t="s">
        <v>80</v>
      </c>
      <c r="D23" s="46">
        <v>751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751</v>
      </c>
      <c r="P23" s="47">
        <f t="shared" si="1"/>
        <v>0.24647193961273384</v>
      </c>
      <c r="Q23" s="9"/>
    </row>
    <row r="24" spans="1:17">
      <c r="A24" s="12"/>
      <c r="B24" s="25">
        <v>335.18</v>
      </c>
      <c r="C24" s="20" t="s">
        <v>133</v>
      </c>
      <c r="D24" s="46">
        <v>234824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234824</v>
      </c>
      <c r="P24" s="47">
        <f t="shared" si="1"/>
        <v>77.067279291106004</v>
      </c>
      <c r="Q24" s="9"/>
    </row>
    <row r="25" spans="1:17">
      <c r="A25" s="12"/>
      <c r="B25" s="25">
        <v>335.19</v>
      </c>
      <c r="C25" s="20" t="s">
        <v>82</v>
      </c>
      <c r="D25" s="46">
        <v>143234</v>
      </c>
      <c r="E25" s="46">
        <v>492373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635607</v>
      </c>
      <c r="P25" s="47">
        <f t="shared" si="1"/>
        <v>208.60091893665901</v>
      </c>
      <c r="Q25" s="9"/>
    </row>
    <row r="26" spans="1:17">
      <c r="A26" s="12"/>
      <c r="B26" s="25">
        <v>335.42</v>
      </c>
      <c r="C26" s="20" t="s">
        <v>109</v>
      </c>
      <c r="D26" s="46">
        <v>846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846</v>
      </c>
      <c r="P26" s="47">
        <f t="shared" si="1"/>
        <v>0.27765014768624879</v>
      </c>
      <c r="Q26" s="9"/>
    </row>
    <row r="27" spans="1:17">
      <c r="A27" s="12"/>
      <c r="B27" s="25">
        <v>337.7</v>
      </c>
      <c r="C27" s="20" t="s">
        <v>30</v>
      </c>
      <c r="D27" s="46">
        <v>124975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124975</v>
      </c>
      <c r="P27" s="47">
        <f t="shared" si="1"/>
        <v>41.015753199868726</v>
      </c>
      <c r="Q27" s="9"/>
    </row>
    <row r="28" spans="1:17" ht="15.75">
      <c r="A28" s="29" t="s">
        <v>35</v>
      </c>
      <c r="B28" s="30"/>
      <c r="C28" s="31"/>
      <c r="D28" s="32">
        <f t="shared" ref="D28:N28" si="6">SUM(D29:D37)</f>
        <v>247847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1011052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>SUM(D28:N28)</f>
        <v>1258899</v>
      </c>
      <c r="P28" s="45">
        <f t="shared" si="1"/>
        <v>413.16015753199866</v>
      </c>
      <c r="Q28" s="10"/>
    </row>
    <row r="29" spans="1:17">
      <c r="A29" s="12"/>
      <c r="B29" s="25">
        <v>341.3</v>
      </c>
      <c r="C29" s="20" t="s">
        <v>83</v>
      </c>
      <c r="D29" s="46">
        <v>1792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7" si="7">SUM(D29:N29)</f>
        <v>1792</v>
      </c>
      <c r="P29" s="47">
        <f t="shared" si="1"/>
        <v>0.5881194617656712</v>
      </c>
      <c r="Q29" s="9"/>
    </row>
    <row r="30" spans="1:17">
      <c r="A30" s="12"/>
      <c r="B30" s="25">
        <v>341.9</v>
      </c>
      <c r="C30" s="20" t="s">
        <v>84</v>
      </c>
      <c r="D30" s="46">
        <v>524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524</v>
      </c>
      <c r="P30" s="47">
        <f t="shared" si="1"/>
        <v>0.17197243190022973</v>
      </c>
      <c r="Q30" s="9"/>
    </row>
    <row r="31" spans="1:17">
      <c r="A31" s="12"/>
      <c r="B31" s="25">
        <v>343.3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490787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490787</v>
      </c>
      <c r="P31" s="47">
        <f t="shared" si="1"/>
        <v>161.07220216606498</v>
      </c>
      <c r="Q31" s="9"/>
    </row>
    <row r="32" spans="1:17">
      <c r="A32" s="12"/>
      <c r="B32" s="25">
        <v>343.5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503345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503345</v>
      </c>
      <c r="P32" s="47">
        <f t="shared" si="1"/>
        <v>165.19363308171972</v>
      </c>
      <c r="Q32" s="9"/>
    </row>
    <row r="33" spans="1:120">
      <c r="A33" s="12"/>
      <c r="B33" s="25">
        <v>347.2</v>
      </c>
      <c r="C33" s="20" t="s">
        <v>68</v>
      </c>
      <c r="D33" s="46">
        <v>38526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38526</v>
      </c>
      <c r="P33" s="47">
        <f t="shared" si="1"/>
        <v>12.643912044634066</v>
      </c>
      <c r="Q33" s="9"/>
    </row>
    <row r="34" spans="1:120">
      <c r="A34" s="12"/>
      <c r="B34" s="25">
        <v>347.4</v>
      </c>
      <c r="C34" s="20" t="s">
        <v>105</v>
      </c>
      <c r="D34" s="46">
        <v>94210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94210</v>
      </c>
      <c r="P34" s="47">
        <f t="shared" si="1"/>
        <v>30.91893665900886</v>
      </c>
      <c r="Q34" s="9"/>
    </row>
    <row r="35" spans="1:120">
      <c r="A35" s="12"/>
      <c r="B35" s="25">
        <v>347.5</v>
      </c>
      <c r="C35" s="20" t="s">
        <v>110</v>
      </c>
      <c r="D35" s="46">
        <v>104148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104148</v>
      </c>
      <c r="P35" s="47">
        <f t="shared" si="1"/>
        <v>34.180505415162457</v>
      </c>
      <c r="Q35" s="9"/>
    </row>
    <row r="36" spans="1:120">
      <c r="A36" s="12"/>
      <c r="B36" s="25">
        <v>347.9</v>
      </c>
      <c r="C36" s="20" t="s">
        <v>111</v>
      </c>
      <c r="D36" s="46">
        <v>2716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2716</v>
      </c>
      <c r="P36" s="47">
        <f t="shared" si="1"/>
        <v>0.89136855923859537</v>
      </c>
      <c r="Q36" s="9"/>
    </row>
    <row r="37" spans="1:120">
      <c r="A37" s="12"/>
      <c r="B37" s="25">
        <v>349</v>
      </c>
      <c r="C37" s="20" t="s">
        <v>134</v>
      </c>
      <c r="D37" s="46">
        <v>5931</v>
      </c>
      <c r="E37" s="46">
        <v>0</v>
      </c>
      <c r="F37" s="46">
        <v>0</v>
      </c>
      <c r="G37" s="46">
        <v>0</v>
      </c>
      <c r="H37" s="46">
        <v>0</v>
      </c>
      <c r="I37" s="46">
        <v>16920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22851</v>
      </c>
      <c r="P37" s="47">
        <f t="shared" si="1"/>
        <v>7.4995077125041023</v>
      </c>
      <c r="Q37" s="9"/>
    </row>
    <row r="38" spans="1:120" ht="15.75">
      <c r="A38" s="29" t="s">
        <v>36</v>
      </c>
      <c r="B38" s="30"/>
      <c r="C38" s="31"/>
      <c r="D38" s="32">
        <f t="shared" ref="D38:N38" si="8">SUM(D39:D39)</f>
        <v>2302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 t="shared" ref="O38:O46" si="9">SUM(D38:N38)</f>
        <v>2302</v>
      </c>
      <c r="P38" s="45">
        <f t="shared" si="1"/>
        <v>0.7554972103708566</v>
      </c>
      <c r="Q38" s="10"/>
    </row>
    <row r="39" spans="1:120">
      <c r="A39" s="13"/>
      <c r="B39" s="39">
        <v>351.5</v>
      </c>
      <c r="C39" s="21" t="s">
        <v>47</v>
      </c>
      <c r="D39" s="46">
        <v>2302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2302</v>
      </c>
      <c r="P39" s="47">
        <f t="shared" si="1"/>
        <v>0.7554972103708566</v>
      </c>
      <c r="Q39" s="9"/>
    </row>
    <row r="40" spans="1:120" ht="15.75">
      <c r="A40" s="29" t="s">
        <v>4</v>
      </c>
      <c r="B40" s="30"/>
      <c r="C40" s="31"/>
      <c r="D40" s="32">
        <f t="shared" ref="D40:N40" si="10">SUM(D41:D43)</f>
        <v>17933</v>
      </c>
      <c r="E40" s="32">
        <f t="shared" si="10"/>
        <v>827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73633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 t="shared" si="9"/>
        <v>92393</v>
      </c>
      <c r="P40" s="45">
        <f t="shared" si="1"/>
        <v>30.322612405644897</v>
      </c>
      <c r="Q40" s="10"/>
    </row>
    <row r="41" spans="1:120">
      <c r="A41" s="12"/>
      <c r="B41" s="25">
        <v>361.1</v>
      </c>
      <c r="C41" s="20" t="s">
        <v>48</v>
      </c>
      <c r="D41" s="46">
        <v>1703</v>
      </c>
      <c r="E41" s="46">
        <v>827</v>
      </c>
      <c r="F41" s="46">
        <v>0</v>
      </c>
      <c r="G41" s="46">
        <v>0</v>
      </c>
      <c r="H41" s="46">
        <v>0</v>
      </c>
      <c r="I41" s="46">
        <v>1703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4233</v>
      </c>
      <c r="P41" s="47">
        <f t="shared" si="1"/>
        <v>1.3892353134230391</v>
      </c>
      <c r="Q41" s="9"/>
    </row>
    <row r="42" spans="1:120">
      <c r="A42" s="12"/>
      <c r="B42" s="25">
        <v>362</v>
      </c>
      <c r="C42" s="20" t="s">
        <v>50</v>
      </c>
      <c r="D42" s="46">
        <v>14271</v>
      </c>
      <c r="E42" s="46">
        <v>0</v>
      </c>
      <c r="F42" s="46">
        <v>0</v>
      </c>
      <c r="G42" s="46">
        <v>0</v>
      </c>
      <c r="H42" s="46">
        <v>0</v>
      </c>
      <c r="I42" s="46">
        <v>16425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30696</v>
      </c>
      <c r="P42" s="47">
        <f t="shared" si="1"/>
        <v>10.074171316048572</v>
      </c>
      <c r="Q42" s="9"/>
    </row>
    <row r="43" spans="1:120">
      <c r="A43" s="12"/>
      <c r="B43" s="25">
        <v>369.9</v>
      </c>
      <c r="C43" s="20" t="s">
        <v>51</v>
      </c>
      <c r="D43" s="46">
        <v>1959</v>
      </c>
      <c r="E43" s="46">
        <v>0</v>
      </c>
      <c r="F43" s="46">
        <v>0</v>
      </c>
      <c r="G43" s="46">
        <v>0</v>
      </c>
      <c r="H43" s="46">
        <v>0</v>
      </c>
      <c r="I43" s="46">
        <v>55505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57464</v>
      </c>
      <c r="P43" s="47">
        <f t="shared" si="1"/>
        <v>18.859205776173287</v>
      </c>
      <c r="Q43" s="9"/>
    </row>
    <row r="44" spans="1:120" ht="15.75">
      <c r="A44" s="29" t="s">
        <v>37</v>
      </c>
      <c r="B44" s="30"/>
      <c r="C44" s="31"/>
      <c r="D44" s="32">
        <f t="shared" ref="D44:N44" si="11">SUM(D45:D45)</f>
        <v>789962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145847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 t="shared" si="9"/>
        <v>935809</v>
      </c>
      <c r="P44" s="45">
        <f t="shared" si="1"/>
        <v>307.12471283229405</v>
      </c>
      <c r="Q44" s="9"/>
    </row>
    <row r="45" spans="1:120" ht="15.75" thickBot="1">
      <c r="A45" s="12"/>
      <c r="B45" s="25">
        <v>381</v>
      </c>
      <c r="C45" s="20" t="s">
        <v>52</v>
      </c>
      <c r="D45" s="46">
        <v>789962</v>
      </c>
      <c r="E45" s="46">
        <v>0</v>
      </c>
      <c r="F45" s="46">
        <v>0</v>
      </c>
      <c r="G45" s="46">
        <v>0</v>
      </c>
      <c r="H45" s="46">
        <v>0</v>
      </c>
      <c r="I45" s="46">
        <v>145847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935809</v>
      </c>
      <c r="P45" s="47">
        <f t="shared" si="1"/>
        <v>307.12471283229405</v>
      </c>
      <c r="Q45" s="9"/>
    </row>
    <row r="46" spans="1:120" ht="16.5" thickBot="1">
      <c r="A46" s="14" t="s">
        <v>45</v>
      </c>
      <c r="B46" s="23"/>
      <c r="C46" s="22"/>
      <c r="D46" s="15">
        <f t="shared" ref="D46:N46" si="12">SUM(D5,D13,D17,D28,D38,D40,D44)</f>
        <v>2602799</v>
      </c>
      <c r="E46" s="15">
        <f t="shared" si="12"/>
        <v>705390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1499073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12"/>
        <v>0</v>
      </c>
      <c r="O46" s="15">
        <f t="shared" si="9"/>
        <v>4807262</v>
      </c>
      <c r="P46" s="38">
        <f t="shared" si="1"/>
        <v>1577.7033147358056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118" t="s">
        <v>135</v>
      </c>
      <c r="N48" s="118"/>
      <c r="O48" s="118"/>
      <c r="P48" s="43">
        <v>3047</v>
      </c>
    </row>
    <row r="49" spans="1:16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</row>
    <row r="50" spans="1:16" ht="15.75" customHeight="1" thickBot="1">
      <c r="A50" s="120" t="s">
        <v>66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432955</v>
      </c>
      <c r="E5" s="27">
        <f t="shared" si="0"/>
        <v>580334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1013289</v>
      </c>
      <c r="O5" s="33">
        <f t="shared" ref="O5:O52" si="1">(N5/O$54)</f>
        <v>329.41775032509753</v>
      </c>
      <c r="P5" s="6"/>
    </row>
    <row r="6" spans="1:133">
      <c r="A6" s="12"/>
      <c r="B6" s="25">
        <v>311</v>
      </c>
      <c r="C6" s="20" t="s">
        <v>3</v>
      </c>
      <c r="D6" s="46">
        <v>212553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212553</v>
      </c>
      <c r="O6" s="47">
        <f t="shared" si="1"/>
        <v>69.100455136540958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175085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175085</v>
      </c>
      <c r="O7" s="47">
        <f t="shared" si="1"/>
        <v>56.919700910273079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405249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405249</v>
      </c>
      <c r="O8" s="47">
        <f t="shared" si="1"/>
        <v>131.74544863459039</v>
      </c>
      <c r="P8" s="9"/>
    </row>
    <row r="9" spans="1:133">
      <c r="A9" s="12"/>
      <c r="B9" s="25">
        <v>314.10000000000002</v>
      </c>
      <c r="C9" s="20" t="s">
        <v>13</v>
      </c>
      <c r="D9" s="46">
        <v>72207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72207</v>
      </c>
      <c r="O9" s="47">
        <f t="shared" si="1"/>
        <v>23.474317295188555</v>
      </c>
      <c r="P9" s="9"/>
    </row>
    <row r="10" spans="1:133">
      <c r="A10" s="12"/>
      <c r="B10" s="25">
        <v>314.3</v>
      </c>
      <c r="C10" s="20" t="s">
        <v>14</v>
      </c>
      <c r="D10" s="46">
        <v>21048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21048</v>
      </c>
      <c r="O10" s="47">
        <f t="shared" si="1"/>
        <v>6.8426527958387515</v>
      </c>
      <c r="P10" s="9"/>
    </row>
    <row r="11" spans="1:133">
      <c r="A11" s="12"/>
      <c r="B11" s="25">
        <v>314.8</v>
      </c>
      <c r="C11" s="20" t="s">
        <v>15</v>
      </c>
      <c r="D11" s="46">
        <v>6856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6856</v>
      </c>
      <c r="O11" s="47">
        <f t="shared" si="1"/>
        <v>2.2288686605981796</v>
      </c>
      <c r="P11" s="9"/>
    </row>
    <row r="12" spans="1:133">
      <c r="A12" s="12"/>
      <c r="B12" s="25">
        <v>315</v>
      </c>
      <c r="C12" s="20" t="s">
        <v>76</v>
      </c>
      <c r="D12" s="46">
        <v>93417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93417</v>
      </c>
      <c r="O12" s="47">
        <f t="shared" si="1"/>
        <v>30.369635890767231</v>
      </c>
      <c r="P12" s="9"/>
    </row>
    <row r="13" spans="1:133">
      <c r="A13" s="12"/>
      <c r="B13" s="25">
        <v>316</v>
      </c>
      <c r="C13" s="20" t="s">
        <v>77</v>
      </c>
      <c r="D13" s="46">
        <v>26874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26874</v>
      </c>
      <c r="O13" s="47">
        <f t="shared" si="1"/>
        <v>8.7366710013003903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SUM(D15:D18)</f>
        <v>242976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242976</v>
      </c>
      <c r="O14" s="45">
        <f t="shared" si="1"/>
        <v>78.990897269180749</v>
      </c>
      <c r="P14" s="10"/>
    </row>
    <row r="15" spans="1:133">
      <c r="A15" s="12"/>
      <c r="B15" s="25">
        <v>322</v>
      </c>
      <c r="C15" s="20" t="s">
        <v>0</v>
      </c>
      <c r="D15" s="46">
        <v>35722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35722</v>
      </c>
      <c r="O15" s="47">
        <f t="shared" si="1"/>
        <v>11.613133940182054</v>
      </c>
      <c r="P15" s="9"/>
    </row>
    <row r="16" spans="1:133">
      <c r="A16" s="12"/>
      <c r="B16" s="25">
        <v>323.10000000000002</v>
      </c>
      <c r="C16" s="20" t="s">
        <v>19</v>
      </c>
      <c r="D16" s="46">
        <v>179005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179005</v>
      </c>
      <c r="O16" s="47">
        <f t="shared" si="1"/>
        <v>58.194083224967493</v>
      </c>
      <c r="P16" s="9"/>
    </row>
    <row r="17" spans="1:16">
      <c r="A17" s="12"/>
      <c r="B17" s="25">
        <v>324.92</v>
      </c>
      <c r="C17" s="20" t="s">
        <v>136</v>
      </c>
      <c r="D17" s="46">
        <v>16293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16293</v>
      </c>
      <c r="O17" s="47">
        <f t="shared" si="1"/>
        <v>5.2968140442132636</v>
      </c>
      <c r="P17" s="9"/>
    </row>
    <row r="18" spans="1:16">
      <c r="A18" s="12"/>
      <c r="B18" s="25">
        <v>329</v>
      </c>
      <c r="C18" s="20" t="s">
        <v>22</v>
      </c>
      <c r="D18" s="46">
        <v>11956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11956</v>
      </c>
      <c r="O18" s="47">
        <f t="shared" si="1"/>
        <v>3.8868660598179452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SUM(D20:D29)</f>
        <v>1380515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66645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1447160</v>
      </c>
      <c r="O19" s="45">
        <f t="shared" si="1"/>
        <v>470.46814044213266</v>
      </c>
      <c r="P19" s="10"/>
    </row>
    <row r="20" spans="1:16">
      <c r="A20" s="12"/>
      <c r="B20" s="25">
        <v>331.41</v>
      </c>
      <c r="C20" s="20" t="s">
        <v>62</v>
      </c>
      <c r="D20" s="46">
        <v>17348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17348</v>
      </c>
      <c r="O20" s="47">
        <f t="shared" si="1"/>
        <v>5.6397919375812746</v>
      </c>
      <c r="P20" s="9"/>
    </row>
    <row r="21" spans="1:16">
      <c r="A21" s="12"/>
      <c r="B21" s="25">
        <v>331.5</v>
      </c>
      <c r="C21" s="20" t="s">
        <v>24</v>
      </c>
      <c r="D21" s="46">
        <v>981711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981711</v>
      </c>
      <c r="O21" s="47">
        <f t="shared" si="1"/>
        <v>319.15182054616383</v>
      </c>
      <c r="P21" s="9"/>
    </row>
    <row r="22" spans="1:16">
      <c r="A22" s="12"/>
      <c r="B22" s="25">
        <v>334.1</v>
      </c>
      <c r="C22" s="20" t="s">
        <v>119</v>
      </c>
      <c r="D22" s="46">
        <v>40000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40000</v>
      </c>
      <c r="O22" s="47">
        <f t="shared" si="1"/>
        <v>13.003901170351105</v>
      </c>
      <c r="P22" s="9"/>
    </row>
    <row r="23" spans="1:16">
      <c r="A23" s="12"/>
      <c r="B23" s="25">
        <v>334.35</v>
      </c>
      <c r="C23" s="20" t="s">
        <v>102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66645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66645</v>
      </c>
      <c r="O23" s="47">
        <f t="shared" si="1"/>
        <v>21.666124837451235</v>
      </c>
      <c r="P23" s="9"/>
    </row>
    <row r="24" spans="1:16">
      <c r="A24" s="12"/>
      <c r="B24" s="25">
        <v>334.41</v>
      </c>
      <c r="C24" s="20" t="s">
        <v>25</v>
      </c>
      <c r="D24" s="46">
        <v>17946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17946</v>
      </c>
      <c r="O24" s="47">
        <f t="shared" si="1"/>
        <v>5.8342002600780232</v>
      </c>
      <c r="P24" s="9"/>
    </row>
    <row r="25" spans="1:16">
      <c r="A25" s="12"/>
      <c r="B25" s="25">
        <v>335.12</v>
      </c>
      <c r="C25" s="20" t="s">
        <v>78</v>
      </c>
      <c r="D25" s="46">
        <v>123926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123926</v>
      </c>
      <c r="O25" s="47">
        <f t="shared" si="1"/>
        <v>40.288036410923276</v>
      </c>
      <c r="P25" s="9"/>
    </row>
    <row r="26" spans="1:16">
      <c r="A26" s="12"/>
      <c r="B26" s="25">
        <v>335.14</v>
      </c>
      <c r="C26" s="20" t="s">
        <v>79</v>
      </c>
      <c r="D26" s="46">
        <v>1675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1675</v>
      </c>
      <c r="O26" s="47">
        <f t="shared" si="1"/>
        <v>0.54453836150845258</v>
      </c>
      <c r="P26" s="9"/>
    </row>
    <row r="27" spans="1:16">
      <c r="A27" s="12"/>
      <c r="B27" s="25">
        <v>335.15</v>
      </c>
      <c r="C27" s="20" t="s">
        <v>80</v>
      </c>
      <c r="D27" s="46">
        <v>545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545</v>
      </c>
      <c r="O27" s="47">
        <f t="shared" si="1"/>
        <v>0.1771781534460338</v>
      </c>
      <c r="P27" s="9"/>
    </row>
    <row r="28" spans="1:16">
      <c r="A28" s="12"/>
      <c r="B28" s="25">
        <v>335.18</v>
      </c>
      <c r="C28" s="20" t="s">
        <v>81</v>
      </c>
      <c r="D28" s="46">
        <v>196509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196509</v>
      </c>
      <c r="O28" s="47">
        <f t="shared" si="1"/>
        <v>63.884590377113135</v>
      </c>
      <c r="P28" s="9"/>
    </row>
    <row r="29" spans="1:16">
      <c r="A29" s="12"/>
      <c r="B29" s="25">
        <v>335.42</v>
      </c>
      <c r="C29" s="20" t="s">
        <v>109</v>
      </c>
      <c r="D29" s="46">
        <v>855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855</v>
      </c>
      <c r="O29" s="47">
        <f t="shared" si="1"/>
        <v>0.2779583875162549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SUM(D31:D40)</f>
        <v>185320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1046227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1231547</v>
      </c>
      <c r="O30" s="45">
        <f t="shared" si="1"/>
        <v>400.37288686605984</v>
      </c>
      <c r="P30" s="10"/>
    </row>
    <row r="31" spans="1:16">
      <c r="A31" s="12"/>
      <c r="B31" s="25">
        <v>341.3</v>
      </c>
      <c r="C31" s="20" t="s">
        <v>83</v>
      </c>
      <c r="D31" s="46">
        <v>2607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8">SUM(D31:M31)</f>
        <v>2607</v>
      </c>
      <c r="O31" s="47">
        <f t="shared" si="1"/>
        <v>0.8475292587776333</v>
      </c>
      <c r="P31" s="9"/>
    </row>
    <row r="32" spans="1:16">
      <c r="A32" s="12"/>
      <c r="B32" s="25">
        <v>341.9</v>
      </c>
      <c r="C32" s="20" t="s">
        <v>84</v>
      </c>
      <c r="D32" s="46">
        <v>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67</v>
      </c>
      <c r="O32" s="47">
        <f t="shared" si="1"/>
        <v>2.1781534460338103E-2</v>
      </c>
      <c r="P32" s="9"/>
    </row>
    <row r="33" spans="1:16">
      <c r="A33" s="12"/>
      <c r="B33" s="25">
        <v>342.5</v>
      </c>
      <c r="C33" s="20" t="s">
        <v>42</v>
      </c>
      <c r="D33" s="46">
        <v>4417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4417</v>
      </c>
      <c r="O33" s="47">
        <f t="shared" si="1"/>
        <v>1.4359557867360209</v>
      </c>
      <c r="P33" s="9"/>
    </row>
    <row r="34" spans="1:16">
      <c r="A34" s="12"/>
      <c r="B34" s="25">
        <v>343.3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484956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484956</v>
      </c>
      <c r="O34" s="47">
        <f t="shared" si="1"/>
        <v>157.65799739921977</v>
      </c>
      <c r="P34" s="9"/>
    </row>
    <row r="35" spans="1:16">
      <c r="A35" s="12"/>
      <c r="B35" s="25">
        <v>343.5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529933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529933</v>
      </c>
      <c r="O35" s="47">
        <f t="shared" si="1"/>
        <v>172.2799089726918</v>
      </c>
      <c r="P35" s="9"/>
    </row>
    <row r="36" spans="1:16">
      <c r="A36" s="12"/>
      <c r="B36" s="25">
        <v>344.1</v>
      </c>
      <c r="C36" s="20" t="s">
        <v>85</v>
      </c>
      <c r="D36" s="46">
        <v>15000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15000</v>
      </c>
      <c r="O36" s="47">
        <f t="shared" si="1"/>
        <v>4.8764629388816649</v>
      </c>
      <c r="P36" s="9"/>
    </row>
    <row r="37" spans="1:16">
      <c r="A37" s="12"/>
      <c r="B37" s="25">
        <v>347.2</v>
      </c>
      <c r="C37" s="20" t="s">
        <v>68</v>
      </c>
      <c r="D37" s="46">
        <v>156462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156462</v>
      </c>
      <c r="O37" s="47">
        <f t="shared" si="1"/>
        <v>50.865409622886865</v>
      </c>
      <c r="P37" s="9"/>
    </row>
    <row r="38" spans="1:16">
      <c r="A38" s="12"/>
      <c r="B38" s="25">
        <v>347.4</v>
      </c>
      <c r="C38" s="20" t="s">
        <v>105</v>
      </c>
      <c r="D38" s="46">
        <v>154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154</v>
      </c>
      <c r="O38" s="47">
        <f t="shared" si="1"/>
        <v>5.0065019505851759E-2</v>
      </c>
      <c r="P38" s="9"/>
    </row>
    <row r="39" spans="1:16">
      <c r="A39" s="12"/>
      <c r="B39" s="25">
        <v>347.9</v>
      </c>
      <c r="C39" s="20" t="s">
        <v>111</v>
      </c>
      <c r="D39" s="46">
        <v>1351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1351</v>
      </c>
      <c r="O39" s="47">
        <f t="shared" si="1"/>
        <v>0.43920676202860859</v>
      </c>
      <c r="P39" s="9"/>
    </row>
    <row r="40" spans="1:16">
      <c r="A40" s="12"/>
      <c r="B40" s="25">
        <v>349</v>
      </c>
      <c r="C40" s="20" t="s">
        <v>1</v>
      </c>
      <c r="D40" s="46">
        <v>5262</v>
      </c>
      <c r="E40" s="46">
        <v>0</v>
      </c>
      <c r="F40" s="46">
        <v>0</v>
      </c>
      <c r="G40" s="46">
        <v>0</v>
      </c>
      <c r="H40" s="46">
        <v>0</v>
      </c>
      <c r="I40" s="46">
        <v>31338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36600</v>
      </c>
      <c r="O40" s="47">
        <f t="shared" si="1"/>
        <v>11.898569570871262</v>
      </c>
      <c r="P40" s="9"/>
    </row>
    <row r="41" spans="1:16" ht="15.75">
      <c r="A41" s="29" t="s">
        <v>36</v>
      </c>
      <c r="B41" s="30"/>
      <c r="C41" s="31"/>
      <c r="D41" s="32">
        <f t="shared" ref="D41:M41" si="9">SUM(D42:D43)</f>
        <v>16155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2" si="10">SUM(D41:M41)</f>
        <v>16155</v>
      </c>
      <c r="O41" s="45">
        <f t="shared" si="1"/>
        <v>5.2519505851755524</v>
      </c>
      <c r="P41" s="10"/>
    </row>
    <row r="42" spans="1:16">
      <c r="A42" s="13"/>
      <c r="B42" s="39">
        <v>351.5</v>
      </c>
      <c r="C42" s="21" t="s">
        <v>47</v>
      </c>
      <c r="D42" s="46">
        <v>3050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3050</v>
      </c>
      <c r="O42" s="47">
        <f t="shared" si="1"/>
        <v>0.99154746423927176</v>
      </c>
      <c r="P42" s="9"/>
    </row>
    <row r="43" spans="1:16">
      <c r="A43" s="13"/>
      <c r="B43" s="39">
        <v>354</v>
      </c>
      <c r="C43" s="21" t="s">
        <v>120</v>
      </c>
      <c r="D43" s="46">
        <v>13105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13105</v>
      </c>
      <c r="O43" s="47">
        <f t="shared" si="1"/>
        <v>4.2604031209362807</v>
      </c>
      <c r="P43" s="9"/>
    </row>
    <row r="44" spans="1:16" ht="15.75">
      <c r="A44" s="29" t="s">
        <v>4</v>
      </c>
      <c r="B44" s="30"/>
      <c r="C44" s="31"/>
      <c r="D44" s="32">
        <f t="shared" ref="D44:M44" si="11">SUM(D45:D49)</f>
        <v>46727</v>
      </c>
      <c r="E44" s="32">
        <f t="shared" si="11"/>
        <v>6225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35454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88406</v>
      </c>
      <c r="O44" s="45">
        <f t="shared" si="1"/>
        <v>28.740572171651497</v>
      </c>
      <c r="P44" s="10"/>
    </row>
    <row r="45" spans="1:16">
      <c r="A45" s="12"/>
      <c r="B45" s="25">
        <v>361.1</v>
      </c>
      <c r="C45" s="20" t="s">
        <v>48</v>
      </c>
      <c r="D45" s="46">
        <v>14097</v>
      </c>
      <c r="E45" s="46">
        <v>6225</v>
      </c>
      <c r="F45" s="46">
        <v>0</v>
      </c>
      <c r="G45" s="46">
        <v>0</v>
      </c>
      <c r="H45" s="46">
        <v>0</v>
      </c>
      <c r="I45" s="46">
        <v>14097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34419</v>
      </c>
      <c r="O45" s="47">
        <f t="shared" si="1"/>
        <v>11.189531859557867</v>
      </c>
      <c r="P45" s="9"/>
    </row>
    <row r="46" spans="1:16">
      <c r="A46" s="12"/>
      <c r="B46" s="25">
        <v>362</v>
      </c>
      <c r="C46" s="20" t="s">
        <v>50</v>
      </c>
      <c r="D46" s="46">
        <v>13855</v>
      </c>
      <c r="E46" s="46">
        <v>0</v>
      </c>
      <c r="F46" s="46">
        <v>0</v>
      </c>
      <c r="G46" s="46">
        <v>0</v>
      </c>
      <c r="H46" s="46">
        <v>0</v>
      </c>
      <c r="I46" s="46">
        <v>16425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30280</v>
      </c>
      <c r="O46" s="47">
        <f t="shared" si="1"/>
        <v>9.8439531859557867</v>
      </c>
      <c r="P46" s="9"/>
    </row>
    <row r="47" spans="1:16">
      <c r="A47" s="12"/>
      <c r="B47" s="25">
        <v>365</v>
      </c>
      <c r="C47" s="20" t="s">
        <v>116</v>
      </c>
      <c r="D47" s="46">
        <v>2785</v>
      </c>
      <c r="E47" s="46">
        <v>0</v>
      </c>
      <c r="F47" s="46">
        <v>0</v>
      </c>
      <c r="G47" s="46">
        <v>0</v>
      </c>
      <c r="H47" s="46">
        <v>0</v>
      </c>
      <c r="I47" s="46">
        <v>1713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4498</v>
      </c>
      <c r="O47" s="47">
        <f t="shared" si="1"/>
        <v>1.4622886866059819</v>
      </c>
      <c r="P47" s="9"/>
    </row>
    <row r="48" spans="1:16">
      <c r="A48" s="12"/>
      <c r="B48" s="25">
        <v>366</v>
      </c>
      <c r="C48" s="20" t="s">
        <v>93</v>
      </c>
      <c r="D48" s="46">
        <v>1200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1200</v>
      </c>
      <c r="O48" s="47">
        <f t="shared" si="1"/>
        <v>0.39011703511053314</v>
      </c>
      <c r="P48" s="9"/>
    </row>
    <row r="49" spans="1:119">
      <c r="A49" s="12"/>
      <c r="B49" s="25">
        <v>369.9</v>
      </c>
      <c r="C49" s="20" t="s">
        <v>51</v>
      </c>
      <c r="D49" s="46">
        <v>14790</v>
      </c>
      <c r="E49" s="46">
        <v>0</v>
      </c>
      <c r="F49" s="46">
        <v>0</v>
      </c>
      <c r="G49" s="46">
        <v>0</v>
      </c>
      <c r="H49" s="46">
        <v>0</v>
      </c>
      <c r="I49" s="46">
        <v>3219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18009</v>
      </c>
      <c r="O49" s="47">
        <f t="shared" si="1"/>
        <v>5.854681404421326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SUM(D51:D51)</f>
        <v>907729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171744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1079473</v>
      </c>
      <c r="O50" s="45">
        <f t="shared" si="1"/>
        <v>350.93400520156047</v>
      </c>
      <c r="P50" s="9"/>
    </row>
    <row r="51" spans="1:119" ht="15.75" thickBot="1">
      <c r="A51" s="12"/>
      <c r="B51" s="25">
        <v>381</v>
      </c>
      <c r="C51" s="20" t="s">
        <v>52</v>
      </c>
      <c r="D51" s="46">
        <v>907729</v>
      </c>
      <c r="E51" s="46">
        <v>0</v>
      </c>
      <c r="F51" s="46">
        <v>0</v>
      </c>
      <c r="G51" s="46">
        <v>0</v>
      </c>
      <c r="H51" s="46">
        <v>0</v>
      </c>
      <c r="I51" s="46">
        <v>171744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1079473</v>
      </c>
      <c r="O51" s="47">
        <f t="shared" si="1"/>
        <v>350.93400520156047</v>
      </c>
      <c r="P51" s="9"/>
    </row>
    <row r="52" spans="1:119" ht="16.5" thickBot="1">
      <c r="A52" s="14" t="s">
        <v>45</v>
      </c>
      <c r="B52" s="23"/>
      <c r="C52" s="22"/>
      <c r="D52" s="15">
        <f t="shared" ref="D52:M52" si="13">SUM(D5,D14,D19,D30,D41,D44,D50)</f>
        <v>3212377</v>
      </c>
      <c r="E52" s="15">
        <f t="shared" si="13"/>
        <v>586559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1320070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5119006</v>
      </c>
      <c r="O52" s="38">
        <f t="shared" si="1"/>
        <v>1664.1762028608582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121</v>
      </c>
      <c r="M54" s="118"/>
      <c r="N54" s="118"/>
      <c r="O54" s="43">
        <v>3076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66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383766</v>
      </c>
      <c r="E5" s="27">
        <f t="shared" si="0"/>
        <v>603037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986803</v>
      </c>
      <c r="O5" s="33">
        <f t="shared" ref="O5:O49" si="1">(N5/O$51)</f>
        <v>325.03392621870881</v>
      </c>
      <c r="P5" s="6"/>
    </row>
    <row r="6" spans="1:133">
      <c r="A6" s="12"/>
      <c r="B6" s="25">
        <v>311</v>
      </c>
      <c r="C6" s="20" t="s">
        <v>3</v>
      </c>
      <c r="D6" s="46">
        <v>178257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178257</v>
      </c>
      <c r="O6" s="47">
        <f t="shared" si="1"/>
        <v>58.714426877470359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168475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168475</v>
      </c>
      <c r="O7" s="47">
        <f t="shared" si="1"/>
        <v>55.492424242424242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434562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434562</v>
      </c>
      <c r="O8" s="47">
        <f t="shared" si="1"/>
        <v>143.13636363636363</v>
      </c>
      <c r="P8" s="9"/>
    </row>
    <row r="9" spans="1:133">
      <c r="A9" s="12"/>
      <c r="B9" s="25">
        <v>314.10000000000002</v>
      </c>
      <c r="C9" s="20" t="s">
        <v>13</v>
      </c>
      <c r="D9" s="46">
        <v>72658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72658</v>
      </c>
      <c r="O9" s="47">
        <f t="shared" si="1"/>
        <v>23.932147562582344</v>
      </c>
      <c r="P9" s="9"/>
    </row>
    <row r="10" spans="1:133">
      <c r="A10" s="12"/>
      <c r="B10" s="25">
        <v>314.3</v>
      </c>
      <c r="C10" s="20" t="s">
        <v>14</v>
      </c>
      <c r="D10" s="46">
        <v>19769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19769</v>
      </c>
      <c r="O10" s="47">
        <f t="shared" si="1"/>
        <v>6.5115283267457178</v>
      </c>
      <c r="P10" s="9"/>
    </row>
    <row r="11" spans="1:133">
      <c r="A11" s="12"/>
      <c r="B11" s="25">
        <v>314.8</v>
      </c>
      <c r="C11" s="20" t="s">
        <v>15</v>
      </c>
      <c r="D11" s="46">
        <v>7390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7390</v>
      </c>
      <c r="O11" s="47">
        <f t="shared" si="1"/>
        <v>2.4341238471673252</v>
      </c>
      <c r="P11" s="9"/>
    </row>
    <row r="12" spans="1:133">
      <c r="A12" s="12"/>
      <c r="B12" s="25">
        <v>315</v>
      </c>
      <c r="C12" s="20" t="s">
        <v>76</v>
      </c>
      <c r="D12" s="46">
        <v>79838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79838</v>
      </c>
      <c r="O12" s="47">
        <f t="shared" si="1"/>
        <v>26.297101449275363</v>
      </c>
      <c r="P12" s="9"/>
    </row>
    <row r="13" spans="1:133">
      <c r="A13" s="12"/>
      <c r="B13" s="25">
        <v>316</v>
      </c>
      <c r="C13" s="20" t="s">
        <v>77</v>
      </c>
      <c r="D13" s="46">
        <v>25854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25854</v>
      </c>
      <c r="O13" s="47">
        <f t="shared" si="1"/>
        <v>8.5158102766798418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SUM(D15:D18)</f>
        <v>223011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223011</v>
      </c>
      <c r="O14" s="45">
        <f t="shared" si="1"/>
        <v>73.455533596837938</v>
      </c>
      <c r="P14" s="10"/>
    </row>
    <row r="15" spans="1:133">
      <c r="A15" s="12"/>
      <c r="B15" s="25">
        <v>322</v>
      </c>
      <c r="C15" s="20" t="s">
        <v>0</v>
      </c>
      <c r="D15" s="46">
        <v>21635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21635</v>
      </c>
      <c r="O15" s="47">
        <f t="shared" si="1"/>
        <v>7.1261528326745722</v>
      </c>
      <c r="P15" s="9"/>
    </row>
    <row r="16" spans="1:133">
      <c r="A16" s="12"/>
      <c r="B16" s="25">
        <v>323.10000000000002</v>
      </c>
      <c r="C16" s="20" t="s">
        <v>19</v>
      </c>
      <c r="D16" s="46">
        <v>184419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184419</v>
      </c>
      <c r="O16" s="47">
        <f t="shared" si="1"/>
        <v>60.744071146245062</v>
      </c>
      <c r="P16" s="9"/>
    </row>
    <row r="17" spans="1:16">
      <c r="A17" s="12"/>
      <c r="B17" s="25">
        <v>324.70999999999998</v>
      </c>
      <c r="C17" s="20" t="s">
        <v>21</v>
      </c>
      <c r="D17" s="46">
        <v>10864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10864</v>
      </c>
      <c r="O17" s="47">
        <f t="shared" si="1"/>
        <v>3.5783926218708828</v>
      </c>
      <c r="P17" s="9"/>
    </row>
    <row r="18" spans="1:16">
      <c r="A18" s="12"/>
      <c r="B18" s="25">
        <v>329</v>
      </c>
      <c r="C18" s="20" t="s">
        <v>22</v>
      </c>
      <c r="D18" s="46">
        <v>6093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6093</v>
      </c>
      <c r="O18" s="47">
        <f t="shared" si="1"/>
        <v>2.0069169960474307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SUM(D20:D28)</f>
        <v>596691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401637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998328</v>
      </c>
      <c r="O19" s="45">
        <f t="shared" si="1"/>
        <v>328.83003952569169</v>
      </c>
      <c r="P19" s="10"/>
    </row>
    <row r="20" spans="1:16">
      <c r="A20" s="12"/>
      <c r="B20" s="25">
        <v>331.41</v>
      </c>
      <c r="C20" s="20" t="s">
        <v>62</v>
      </c>
      <c r="D20" s="46">
        <v>23088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23088</v>
      </c>
      <c r="O20" s="47">
        <f t="shared" si="1"/>
        <v>7.6047430830039522</v>
      </c>
      <c r="P20" s="9"/>
    </row>
    <row r="21" spans="1:16">
      <c r="A21" s="12"/>
      <c r="B21" s="25">
        <v>331.5</v>
      </c>
      <c r="C21" s="20" t="s">
        <v>24</v>
      </c>
      <c r="D21" s="46">
        <v>214435</v>
      </c>
      <c r="E21" s="46">
        <v>0</v>
      </c>
      <c r="F21" s="46">
        <v>0</v>
      </c>
      <c r="G21" s="46">
        <v>0</v>
      </c>
      <c r="H21" s="46">
        <v>0</v>
      </c>
      <c r="I21" s="46">
        <v>17023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231458</v>
      </c>
      <c r="O21" s="47">
        <f t="shared" si="1"/>
        <v>76.237812911725953</v>
      </c>
      <c r="P21" s="9"/>
    </row>
    <row r="22" spans="1:16">
      <c r="A22" s="12"/>
      <c r="B22" s="25">
        <v>334.2</v>
      </c>
      <c r="C22" s="20" t="s">
        <v>63</v>
      </c>
      <c r="D22" s="46">
        <v>6927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6927</v>
      </c>
      <c r="O22" s="47">
        <f t="shared" si="1"/>
        <v>2.2816205533596836</v>
      </c>
      <c r="P22" s="9"/>
    </row>
    <row r="23" spans="1:16">
      <c r="A23" s="12"/>
      <c r="B23" s="25">
        <v>334.35</v>
      </c>
      <c r="C23" s="20" t="s">
        <v>102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384614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384614</v>
      </c>
      <c r="O23" s="47">
        <f t="shared" si="1"/>
        <v>126.68445322793148</v>
      </c>
      <c r="P23" s="9"/>
    </row>
    <row r="24" spans="1:16">
      <c r="A24" s="12"/>
      <c r="B24" s="25">
        <v>335.12</v>
      </c>
      <c r="C24" s="20" t="s">
        <v>78</v>
      </c>
      <c r="D24" s="46">
        <v>133825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133825</v>
      </c>
      <c r="O24" s="47">
        <f t="shared" si="1"/>
        <v>44.079380764163375</v>
      </c>
      <c r="P24" s="9"/>
    </row>
    <row r="25" spans="1:16">
      <c r="A25" s="12"/>
      <c r="B25" s="25">
        <v>335.14</v>
      </c>
      <c r="C25" s="20" t="s">
        <v>79</v>
      </c>
      <c r="D25" s="46">
        <v>2236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2236</v>
      </c>
      <c r="O25" s="47">
        <f t="shared" si="1"/>
        <v>0.73649538866930175</v>
      </c>
      <c r="P25" s="9"/>
    </row>
    <row r="26" spans="1:16">
      <c r="A26" s="12"/>
      <c r="B26" s="25">
        <v>335.15</v>
      </c>
      <c r="C26" s="20" t="s">
        <v>80</v>
      </c>
      <c r="D26" s="46">
        <v>420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420</v>
      </c>
      <c r="O26" s="47">
        <f t="shared" si="1"/>
        <v>0.13833992094861661</v>
      </c>
      <c r="P26" s="9"/>
    </row>
    <row r="27" spans="1:16">
      <c r="A27" s="12"/>
      <c r="B27" s="25">
        <v>335.18</v>
      </c>
      <c r="C27" s="20" t="s">
        <v>81</v>
      </c>
      <c r="D27" s="46">
        <v>214687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214687</v>
      </c>
      <c r="O27" s="47">
        <f t="shared" si="1"/>
        <v>70.713768115942031</v>
      </c>
      <c r="P27" s="9"/>
    </row>
    <row r="28" spans="1:16">
      <c r="A28" s="12"/>
      <c r="B28" s="25">
        <v>335.42</v>
      </c>
      <c r="C28" s="20" t="s">
        <v>109</v>
      </c>
      <c r="D28" s="46">
        <v>1073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1073</v>
      </c>
      <c r="O28" s="47">
        <f t="shared" si="1"/>
        <v>0.35342555994729907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SUM(D30:D38)</f>
        <v>163079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981596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1144675</v>
      </c>
      <c r="O29" s="45">
        <f t="shared" si="1"/>
        <v>377.03392621870881</v>
      </c>
      <c r="P29" s="10"/>
    </row>
    <row r="30" spans="1:16">
      <c r="A30" s="12"/>
      <c r="B30" s="25">
        <v>341.3</v>
      </c>
      <c r="C30" s="20" t="s">
        <v>83</v>
      </c>
      <c r="D30" s="46">
        <v>1795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1795</v>
      </c>
      <c r="O30" s="47">
        <f t="shared" si="1"/>
        <v>0.59123847167325427</v>
      </c>
      <c r="P30" s="9"/>
    </row>
    <row r="31" spans="1:16">
      <c r="A31" s="12"/>
      <c r="B31" s="25">
        <v>341.9</v>
      </c>
      <c r="C31" s="20" t="s">
        <v>84</v>
      </c>
      <c r="D31" s="46">
        <v>119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119</v>
      </c>
      <c r="O31" s="47">
        <f t="shared" si="1"/>
        <v>3.9196310935441368E-2</v>
      </c>
      <c r="P31" s="9"/>
    </row>
    <row r="32" spans="1:16">
      <c r="A32" s="12"/>
      <c r="B32" s="25">
        <v>342.5</v>
      </c>
      <c r="C32" s="20" t="s">
        <v>42</v>
      </c>
      <c r="D32" s="46">
        <v>3835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3835</v>
      </c>
      <c r="O32" s="47">
        <f t="shared" si="1"/>
        <v>1.2631752305665349</v>
      </c>
      <c r="P32" s="9"/>
    </row>
    <row r="33" spans="1:16">
      <c r="A33" s="12"/>
      <c r="B33" s="25">
        <v>343.3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451595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451595</v>
      </c>
      <c r="O33" s="47">
        <f t="shared" si="1"/>
        <v>148.74670619235837</v>
      </c>
      <c r="P33" s="9"/>
    </row>
    <row r="34" spans="1:16">
      <c r="A34" s="12"/>
      <c r="B34" s="25">
        <v>343.5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460647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460647</v>
      </c>
      <c r="O34" s="47">
        <f t="shared" si="1"/>
        <v>151.72826086956522</v>
      </c>
      <c r="P34" s="9"/>
    </row>
    <row r="35" spans="1:16">
      <c r="A35" s="12"/>
      <c r="B35" s="25">
        <v>347.2</v>
      </c>
      <c r="C35" s="20" t="s">
        <v>68</v>
      </c>
      <c r="D35" s="46">
        <v>65253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65253</v>
      </c>
      <c r="O35" s="47">
        <f t="shared" si="1"/>
        <v>21.49308300395257</v>
      </c>
      <c r="P35" s="9"/>
    </row>
    <row r="36" spans="1:16">
      <c r="A36" s="12"/>
      <c r="B36" s="25">
        <v>347.5</v>
      </c>
      <c r="C36" s="20" t="s">
        <v>110</v>
      </c>
      <c r="D36" s="46">
        <v>88623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88623</v>
      </c>
      <c r="O36" s="47">
        <f t="shared" si="1"/>
        <v>29.190711462450594</v>
      </c>
      <c r="P36" s="9"/>
    </row>
    <row r="37" spans="1:16">
      <c r="A37" s="12"/>
      <c r="B37" s="25">
        <v>347.9</v>
      </c>
      <c r="C37" s="20" t="s">
        <v>111</v>
      </c>
      <c r="D37" s="46">
        <v>732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732</v>
      </c>
      <c r="O37" s="47">
        <f t="shared" si="1"/>
        <v>0.24110671936758893</v>
      </c>
      <c r="P37" s="9"/>
    </row>
    <row r="38" spans="1:16">
      <c r="A38" s="12"/>
      <c r="B38" s="25">
        <v>349</v>
      </c>
      <c r="C38" s="20" t="s">
        <v>1</v>
      </c>
      <c r="D38" s="46">
        <v>2722</v>
      </c>
      <c r="E38" s="46">
        <v>0</v>
      </c>
      <c r="F38" s="46">
        <v>0</v>
      </c>
      <c r="G38" s="46">
        <v>0</v>
      </c>
      <c r="H38" s="46">
        <v>0</v>
      </c>
      <c r="I38" s="46">
        <v>69354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72076</v>
      </c>
      <c r="O38" s="47">
        <f t="shared" si="1"/>
        <v>23.740447957839262</v>
      </c>
      <c r="P38" s="9"/>
    </row>
    <row r="39" spans="1:16" ht="15.75">
      <c r="A39" s="29" t="s">
        <v>36</v>
      </c>
      <c r="B39" s="30"/>
      <c r="C39" s="31"/>
      <c r="D39" s="32">
        <f t="shared" ref="D39:M39" si="8">SUM(D40:D40)</f>
        <v>4946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49" si="9">SUM(D39:M39)</f>
        <v>4946</v>
      </c>
      <c r="O39" s="45">
        <f t="shared" si="1"/>
        <v>1.6291172595520422</v>
      </c>
      <c r="P39" s="10"/>
    </row>
    <row r="40" spans="1:16">
      <c r="A40" s="13"/>
      <c r="B40" s="39">
        <v>351.5</v>
      </c>
      <c r="C40" s="21" t="s">
        <v>47</v>
      </c>
      <c r="D40" s="46">
        <v>4946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4946</v>
      </c>
      <c r="O40" s="47">
        <f t="shared" si="1"/>
        <v>1.6291172595520422</v>
      </c>
      <c r="P40" s="9"/>
    </row>
    <row r="41" spans="1:16" ht="15.75">
      <c r="A41" s="29" t="s">
        <v>4</v>
      </c>
      <c r="B41" s="30"/>
      <c r="C41" s="31"/>
      <c r="D41" s="32">
        <f t="shared" ref="D41:M41" si="10">SUM(D42:D46)</f>
        <v>69474</v>
      </c>
      <c r="E41" s="32">
        <f t="shared" si="10"/>
        <v>13065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75900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158439</v>
      </c>
      <c r="O41" s="45">
        <f t="shared" si="1"/>
        <v>52.186758893280633</v>
      </c>
      <c r="P41" s="10"/>
    </row>
    <row r="42" spans="1:16">
      <c r="A42" s="12"/>
      <c r="B42" s="25">
        <v>361.1</v>
      </c>
      <c r="C42" s="20" t="s">
        <v>48</v>
      </c>
      <c r="D42" s="46">
        <v>36692</v>
      </c>
      <c r="E42" s="46">
        <v>13065</v>
      </c>
      <c r="F42" s="46">
        <v>0</v>
      </c>
      <c r="G42" s="46">
        <v>0</v>
      </c>
      <c r="H42" s="46">
        <v>0</v>
      </c>
      <c r="I42" s="46">
        <v>36693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86450</v>
      </c>
      <c r="O42" s="47">
        <f t="shared" si="1"/>
        <v>28.474967061923582</v>
      </c>
      <c r="P42" s="9"/>
    </row>
    <row r="43" spans="1:16">
      <c r="A43" s="12"/>
      <c r="B43" s="25">
        <v>362</v>
      </c>
      <c r="C43" s="20" t="s">
        <v>50</v>
      </c>
      <c r="D43" s="46">
        <v>13452</v>
      </c>
      <c r="E43" s="46">
        <v>0</v>
      </c>
      <c r="F43" s="46">
        <v>0</v>
      </c>
      <c r="G43" s="46">
        <v>0</v>
      </c>
      <c r="H43" s="46">
        <v>0</v>
      </c>
      <c r="I43" s="46">
        <v>14979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28431</v>
      </c>
      <c r="O43" s="47">
        <f t="shared" si="1"/>
        <v>9.3646245059288535</v>
      </c>
      <c r="P43" s="9"/>
    </row>
    <row r="44" spans="1:16">
      <c r="A44" s="12"/>
      <c r="B44" s="25">
        <v>365</v>
      </c>
      <c r="C44" s="20" t="s">
        <v>116</v>
      </c>
      <c r="D44" s="46">
        <v>441</v>
      </c>
      <c r="E44" s="46">
        <v>0</v>
      </c>
      <c r="F44" s="46">
        <v>0</v>
      </c>
      <c r="G44" s="46">
        <v>0</v>
      </c>
      <c r="H44" s="46">
        <v>0</v>
      </c>
      <c r="I44" s="46">
        <v>1363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1804</v>
      </c>
      <c r="O44" s="47">
        <f t="shared" si="1"/>
        <v>0.59420289855072461</v>
      </c>
      <c r="P44" s="9"/>
    </row>
    <row r="45" spans="1:16">
      <c r="A45" s="12"/>
      <c r="B45" s="25">
        <v>366</v>
      </c>
      <c r="C45" s="20" t="s">
        <v>93</v>
      </c>
      <c r="D45" s="46">
        <v>1200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1200</v>
      </c>
      <c r="O45" s="47">
        <f t="shared" si="1"/>
        <v>0.39525691699604742</v>
      </c>
      <c r="P45" s="9"/>
    </row>
    <row r="46" spans="1:16">
      <c r="A46" s="12"/>
      <c r="B46" s="25">
        <v>369.9</v>
      </c>
      <c r="C46" s="20" t="s">
        <v>51</v>
      </c>
      <c r="D46" s="46">
        <v>17689</v>
      </c>
      <c r="E46" s="46">
        <v>0</v>
      </c>
      <c r="F46" s="46">
        <v>0</v>
      </c>
      <c r="G46" s="46">
        <v>0</v>
      </c>
      <c r="H46" s="46">
        <v>0</v>
      </c>
      <c r="I46" s="46">
        <v>22865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40554</v>
      </c>
      <c r="O46" s="47">
        <f t="shared" si="1"/>
        <v>13.357707509881424</v>
      </c>
      <c r="P46" s="9"/>
    </row>
    <row r="47" spans="1:16" ht="15.75">
      <c r="A47" s="29" t="s">
        <v>37</v>
      </c>
      <c r="B47" s="30"/>
      <c r="C47" s="31"/>
      <c r="D47" s="32">
        <f t="shared" ref="D47:M47" si="11">SUM(D48:D48)</f>
        <v>900996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619272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1520268</v>
      </c>
      <c r="O47" s="45">
        <f t="shared" si="1"/>
        <v>500.7470355731225</v>
      </c>
      <c r="P47" s="9"/>
    </row>
    <row r="48" spans="1:16" ht="15.75" thickBot="1">
      <c r="A48" s="12"/>
      <c r="B48" s="25">
        <v>381</v>
      </c>
      <c r="C48" s="20" t="s">
        <v>52</v>
      </c>
      <c r="D48" s="46">
        <v>900996</v>
      </c>
      <c r="E48" s="46">
        <v>0</v>
      </c>
      <c r="F48" s="46">
        <v>0</v>
      </c>
      <c r="G48" s="46">
        <v>0</v>
      </c>
      <c r="H48" s="46">
        <v>0</v>
      </c>
      <c r="I48" s="46">
        <v>619272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1520268</v>
      </c>
      <c r="O48" s="47">
        <f t="shared" si="1"/>
        <v>500.7470355731225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2">SUM(D5,D14,D19,D29,D39,D41,D47)</f>
        <v>2341963</v>
      </c>
      <c r="E49" s="15">
        <f t="shared" si="12"/>
        <v>616102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2078405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5036470</v>
      </c>
      <c r="O49" s="38">
        <f t="shared" si="1"/>
        <v>1658.9163372859025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117</v>
      </c>
      <c r="M51" s="118"/>
      <c r="N51" s="118"/>
      <c r="O51" s="43">
        <v>3036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226103</v>
      </c>
      <c r="E5" s="27">
        <f t="shared" si="0"/>
        <v>566345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792448</v>
      </c>
      <c r="O5" s="33">
        <f t="shared" ref="O5:O47" si="1">(N5/O$49)</f>
        <v>265.03277591973244</v>
      </c>
      <c r="P5" s="6"/>
    </row>
    <row r="6" spans="1:133">
      <c r="A6" s="12"/>
      <c r="B6" s="25">
        <v>311</v>
      </c>
      <c r="C6" s="20" t="s">
        <v>3</v>
      </c>
      <c r="D6" s="46">
        <v>41665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41665</v>
      </c>
      <c r="O6" s="47">
        <f t="shared" si="1"/>
        <v>13.934782608695652</v>
      </c>
      <c r="P6" s="9"/>
    </row>
    <row r="7" spans="1:133">
      <c r="A7" s="12"/>
      <c r="B7" s="25">
        <v>312.10000000000002</v>
      </c>
      <c r="C7" s="20" t="s">
        <v>96</v>
      </c>
      <c r="D7" s="46">
        <v>0</v>
      </c>
      <c r="E7" s="46">
        <v>144067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144067</v>
      </c>
      <c r="O7" s="47">
        <f t="shared" si="1"/>
        <v>48.182943143812707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422278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422278</v>
      </c>
      <c r="O8" s="47">
        <f t="shared" si="1"/>
        <v>141.23010033444817</v>
      </c>
      <c r="P8" s="9"/>
    </row>
    <row r="9" spans="1:133">
      <c r="A9" s="12"/>
      <c r="B9" s="25">
        <v>314.10000000000002</v>
      </c>
      <c r="C9" s="20" t="s">
        <v>13</v>
      </c>
      <c r="D9" s="46">
        <v>72035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72035</v>
      </c>
      <c r="O9" s="47">
        <f t="shared" si="1"/>
        <v>24.091973244147159</v>
      </c>
      <c r="P9" s="9"/>
    </row>
    <row r="10" spans="1:133">
      <c r="A10" s="12"/>
      <c r="B10" s="25">
        <v>314.8</v>
      </c>
      <c r="C10" s="20" t="s">
        <v>15</v>
      </c>
      <c r="D10" s="46">
        <v>8281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8281</v>
      </c>
      <c r="O10" s="47">
        <f t="shared" si="1"/>
        <v>2.7695652173913046</v>
      </c>
      <c r="P10" s="9"/>
    </row>
    <row r="11" spans="1:133">
      <c r="A11" s="12"/>
      <c r="B11" s="25">
        <v>315</v>
      </c>
      <c r="C11" s="20" t="s">
        <v>76</v>
      </c>
      <c r="D11" s="46">
        <v>78965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78965</v>
      </c>
      <c r="O11" s="47">
        <f t="shared" si="1"/>
        <v>26.409698996655518</v>
      </c>
      <c r="P11" s="9"/>
    </row>
    <row r="12" spans="1:133">
      <c r="A12" s="12"/>
      <c r="B12" s="25">
        <v>316</v>
      </c>
      <c r="C12" s="20" t="s">
        <v>77</v>
      </c>
      <c r="D12" s="46">
        <v>25157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25157</v>
      </c>
      <c r="O12" s="47">
        <f t="shared" si="1"/>
        <v>8.4137123745819391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SUM(D14:D16)</f>
        <v>210448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210448</v>
      </c>
      <c r="O13" s="45">
        <f t="shared" si="1"/>
        <v>70.383946488294313</v>
      </c>
      <c r="P13" s="10"/>
    </row>
    <row r="14" spans="1:133">
      <c r="A14" s="12"/>
      <c r="B14" s="25">
        <v>322</v>
      </c>
      <c r="C14" s="20" t="s">
        <v>0</v>
      </c>
      <c r="D14" s="46">
        <v>20873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20873</v>
      </c>
      <c r="O14" s="47">
        <f t="shared" si="1"/>
        <v>6.9809364548494983</v>
      </c>
      <c r="P14" s="9"/>
    </row>
    <row r="15" spans="1:133">
      <c r="A15" s="12"/>
      <c r="B15" s="25">
        <v>323.10000000000002</v>
      </c>
      <c r="C15" s="20" t="s">
        <v>19</v>
      </c>
      <c r="D15" s="46">
        <v>186200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186200</v>
      </c>
      <c r="O15" s="47">
        <f t="shared" si="1"/>
        <v>62.274247491638796</v>
      </c>
      <c r="P15" s="9"/>
    </row>
    <row r="16" spans="1:133">
      <c r="A16" s="12"/>
      <c r="B16" s="25">
        <v>329</v>
      </c>
      <c r="C16" s="20" t="s">
        <v>22</v>
      </c>
      <c r="D16" s="46">
        <v>3375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3375</v>
      </c>
      <c r="O16" s="47">
        <f t="shared" si="1"/>
        <v>1.1287625418060201</v>
      </c>
      <c r="P16" s="9"/>
    </row>
    <row r="17" spans="1:16" ht="15.75">
      <c r="A17" s="29" t="s">
        <v>23</v>
      </c>
      <c r="B17" s="30"/>
      <c r="C17" s="31"/>
      <c r="D17" s="32">
        <f t="shared" ref="D17:M17" si="5">SUM(D18:D27)</f>
        <v>527866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325075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852941</v>
      </c>
      <c r="O17" s="45">
        <f t="shared" si="1"/>
        <v>285.26454849498327</v>
      </c>
      <c r="P17" s="10"/>
    </row>
    <row r="18" spans="1:16">
      <c r="A18" s="12"/>
      <c r="B18" s="25">
        <v>331.41</v>
      </c>
      <c r="C18" s="20" t="s">
        <v>62</v>
      </c>
      <c r="D18" s="46">
        <v>139573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139573</v>
      </c>
      <c r="O18" s="47">
        <f t="shared" si="1"/>
        <v>46.679933110367891</v>
      </c>
      <c r="P18" s="9"/>
    </row>
    <row r="19" spans="1:16">
      <c r="A19" s="12"/>
      <c r="B19" s="25">
        <v>331.5</v>
      </c>
      <c r="C19" s="20" t="s">
        <v>24</v>
      </c>
      <c r="D19" s="46">
        <v>22998</v>
      </c>
      <c r="E19" s="46">
        <v>0</v>
      </c>
      <c r="F19" s="46">
        <v>0</v>
      </c>
      <c r="G19" s="46">
        <v>0</v>
      </c>
      <c r="H19" s="46">
        <v>0</v>
      </c>
      <c r="I19" s="46">
        <v>15998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38996</v>
      </c>
      <c r="O19" s="47">
        <f t="shared" si="1"/>
        <v>13.042140468227425</v>
      </c>
      <c r="P19" s="9"/>
    </row>
    <row r="20" spans="1:16">
      <c r="A20" s="12"/>
      <c r="B20" s="25">
        <v>334.2</v>
      </c>
      <c r="C20" s="20" t="s">
        <v>63</v>
      </c>
      <c r="D20" s="46">
        <v>3996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3996</v>
      </c>
      <c r="O20" s="47">
        <f t="shared" si="1"/>
        <v>1.3364548494983277</v>
      </c>
      <c r="P20" s="9"/>
    </row>
    <row r="21" spans="1:16">
      <c r="A21" s="12"/>
      <c r="B21" s="25">
        <v>334.35</v>
      </c>
      <c r="C21" s="20" t="s">
        <v>102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309077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309077</v>
      </c>
      <c r="O21" s="47">
        <f t="shared" si="1"/>
        <v>103.37023411371237</v>
      </c>
      <c r="P21" s="9"/>
    </row>
    <row r="22" spans="1:16">
      <c r="A22" s="12"/>
      <c r="B22" s="25">
        <v>334.41</v>
      </c>
      <c r="C22" s="20" t="s">
        <v>25</v>
      </c>
      <c r="D22" s="46">
        <v>16491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16491</v>
      </c>
      <c r="O22" s="47">
        <f t="shared" si="1"/>
        <v>5.5153846153846153</v>
      </c>
      <c r="P22" s="9"/>
    </row>
    <row r="23" spans="1:16">
      <c r="A23" s="12"/>
      <c r="B23" s="25">
        <v>335.12</v>
      </c>
      <c r="C23" s="20" t="s">
        <v>78</v>
      </c>
      <c r="D23" s="46">
        <v>130238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130238</v>
      </c>
      <c r="O23" s="47">
        <f t="shared" si="1"/>
        <v>43.557859531772579</v>
      </c>
      <c r="P23" s="9"/>
    </row>
    <row r="24" spans="1:16">
      <c r="A24" s="12"/>
      <c r="B24" s="25">
        <v>335.14</v>
      </c>
      <c r="C24" s="20" t="s">
        <v>79</v>
      </c>
      <c r="D24" s="46">
        <v>1907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1907</v>
      </c>
      <c r="O24" s="47">
        <f t="shared" si="1"/>
        <v>0.63779264214046827</v>
      </c>
      <c r="P24" s="9"/>
    </row>
    <row r="25" spans="1:16">
      <c r="A25" s="12"/>
      <c r="B25" s="25">
        <v>335.15</v>
      </c>
      <c r="C25" s="20" t="s">
        <v>80</v>
      </c>
      <c r="D25" s="46">
        <v>671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671</v>
      </c>
      <c r="O25" s="47">
        <f t="shared" si="1"/>
        <v>0.22441471571906355</v>
      </c>
      <c r="P25" s="9"/>
    </row>
    <row r="26" spans="1:16">
      <c r="A26" s="12"/>
      <c r="B26" s="25">
        <v>335.18</v>
      </c>
      <c r="C26" s="20" t="s">
        <v>81</v>
      </c>
      <c r="D26" s="46">
        <v>211325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211325</v>
      </c>
      <c r="O26" s="47">
        <f t="shared" si="1"/>
        <v>70.677257525083618</v>
      </c>
      <c r="P26" s="9"/>
    </row>
    <row r="27" spans="1:16">
      <c r="A27" s="12"/>
      <c r="B27" s="25">
        <v>335.42</v>
      </c>
      <c r="C27" s="20" t="s">
        <v>109</v>
      </c>
      <c r="D27" s="46">
        <v>667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667</v>
      </c>
      <c r="O27" s="47">
        <f t="shared" si="1"/>
        <v>0.22307692307692309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SUM(D29:D38)</f>
        <v>142331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931487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1073818</v>
      </c>
      <c r="O28" s="45">
        <f t="shared" si="1"/>
        <v>359.13645484949831</v>
      </c>
      <c r="P28" s="10"/>
    </row>
    <row r="29" spans="1:16">
      <c r="A29" s="12"/>
      <c r="B29" s="25">
        <v>341.3</v>
      </c>
      <c r="C29" s="20" t="s">
        <v>83</v>
      </c>
      <c r="D29" s="46">
        <v>784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8">SUM(D29:M29)</f>
        <v>784</v>
      </c>
      <c r="O29" s="47">
        <f t="shared" si="1"/>
        <v>0.26220735785953175</v>
      </c>
      <c r="P29" s="9"/>
    </row>
    <row r="30" spans="1:16">
      <c r="A30" s="12"/>
      <c r="B30" s="25">
        <v>341.9</v>
      </c>
      <c r="C30" s="20" t="s">
        <v>84</v>
      </c>
      <c r="D30" s="46">
        <v>132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132</v>
      </c>
      <c r="O30" s="47">
        <f t="shared" si="1"/>
        <v>4.4147157190635451E-2</v>
      </c>
      <c r="P30" s="9"/>
    </row>
    <row r="31" spans="1:16">
      <c r="A31" s="12"/>
      <c r="B31" s="25">
        <v>342.5</v>
      </c>
      <c r="C31" s="20" t="s">
        <v>42</v>
      </c>
      <c r="D31" s="46">
        <v>4179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4179</v>
      </c>
      <c r="O31" s="47">
        <f t="shared" si="1"/>
        <v>1.3976588628762541</v>
      </c>
      <c r="P31" s="9"/>
    </row>
    <row r="32" spans="1:16">
      <c r="A32" s="12"/>
      <c r="B32" s="25">
        <v>343.3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422203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422203</v>
      </c>
      <c r="O32" s="47">
        <f t="shared" si="1"/>
        <v>141.20501672240803</v>
      </c>
      <c r="P32" s="9"/>
    </row>
    <row r="33" spans="1:119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427967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427967</v>
      </c>
      <c r="O33" s="47">
        <f t="shared" si="1"/>
        <v>143.13277591973244</v>
      </c>
      <c r="P33" s="9"/>
    </row>
    <row r="34" spans="1:119">
      <c r="A34" s="12"/>
      <c r="B34" s="25">
        <v>347.2</v>
      </c>
      <c r="C34" s="20" t="s">
        <v>68</v>
      </c>
      <c r="D34" s="46">
        <v>9590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9590</v>
      </c>
      <c r="O34" s="47">
        <f t="shared" si="1"/>
        <v>3.2073578595317724</v>
      </c>
      <c r="P34" s="9"/>
    </row>
    <row r="35" spans="1:119">
      <c r="A35" s="12"/>
      <c r="B35" s="25">
        <v>347.4</v>
      </c>
      <c r="C35" s="20" t="s">
        <v>105</v>
      </c>
      <c r="D35" s="46">
        <v>50977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50977</v>
      </c>
      <c r="O35" s="47">
        <f t="shared" si="1"/>
        <v>17.049163879598662</v>
      </c>
      <c r="P35" s="9"/>
    </row>
    <row r="36" spans="1:119">
      <c r="A36" s="12"/>
      <c r="B36" s="25">
        <v>347.5</v>
      </c>
      <c r="C36" s="20" t="s">
        <v>110</v>
      </c>
      <c r="D36" s="46">
        <v>74304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74304</v>
      </c>
      <c r="O36" s="47">
        <f t="shared" si="1"/>
        <v>24.850836120401336</v>
      </c>
      <c r="P36" s="9"/>
    </row>
    <row r="37" spans="1:119">
      <c r="A37" s="12"/>
      <c r="B37" s="25">
        <v>347.9</v>
      </c>
      <c r="C37" s="20" t="s">
        <v>111</v>
      </c>
      <c r="D37" s="46">
        <v>1426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1426</v>
      </c>
      <c r="O37" s="47">
        <f t="shared" si="1"/>
        <v>0.47692307692307695</v>
      </c>
      <c r="P37" s="9"/>
    </row>
    <row r="38" spans="1:119">
      <c r="A38" s="12"/>
      <c r="B38" s="25">
        <v>349</v>
      </c>
      <c r="C38" s="20" t="s">
        <v>1</v>
      </c>
      <c r="D38" s="46">
        <v>939</v>
      </c>
      <c r="E38" s="46">
        <v>0</v>
      </c>
      <c r="F38" s="46">
        <v>0</v>
      </c>
      <c r="G38" s="46">
        <v>0</v>
      </c>
      <c r="H38" s="46">
        <v>0</v>
      </c>
      <c r="I38" s="46">
        <v>81317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82256</v>
      </c>
      <c r="O38" s="47">
        <f t="shared" si="1"/>
        <v>27.510367892976589</v>
      </c>
      <c r="P38" s="9"/>
    </row>
    <row r="39" spans="1:119" ht="15.75">
      <c r="A39" s="29" t="s">
        <v>36</v>
      </c>
      <c r="B39" s="30"/>
      <c r="C39" s="31"/>
      <c r="D39" s="32">
        <f t="shared" ref="D39:M39" si="9">SUM(D40:D40)</f>
        <v>5517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7" si="10">SUM(D39:M39)</f>
        <v>5517</v>
      </c>
      <c r="O39" s="45">
        <f t="shared" si="1"/>
        <v>1.8451505016722407</v>
      </c>
      <c r="P39" s="10"/>
    </row>
    <row r="40" spans="1:119">
      <c r="A40" s="13"/>
      <c r="B40" s="39">
        <v>351.5</v>
      </c>
      <c r="C40" s="21" t="s">
        <v>47</v>
      </c>
      <c r="D40" s="46">
        <v>5517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5517</v>
      </c>
      <c r="O40" s="47">
        <f t="shared" si="1"/>
        <v>1.8451505016722407</v>
      </c>
      <c r="P40" s="9"/>
    </row>
    <row r="41" spans="1:119" ht="15.75">
      <c r="A41" s="29" t="s">
        <v>4</v>
      </c>
      <c r="B41" s="30"/>
      <c r="C41" s="31"/>
      <c r="D41" s="32">
        <f t="shared" ref="D41:M41" si="11">SUM(D42:D44)</f>
        <v>79370</v>
      </c>
      <c r="E41" s="32">
        <f t="shared" si="11"/>
        <v>9631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43227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132228</v>
      </c>
      <c r="O41" s="45">
        <f t="shared" si="1"/>
        <v>44.223411371237461</v>
      </c>
      <c r="P41" s="10"/>
    </row>
    <row r="42" spans="1:119">
      <c r="A42" s="12"/>
      <c r="B42" s="25">
        <v>361.1</v>
      </c>
      <c r="C42" s="20" t="s">
        <v>48</v>
      </c>
      <c r="D42" s="46">
        <v>26603</v>
      </c>
      <c r="E42" s="46">
        <v>9631</v>
      </c>
      <c r="F42" s="46">
        <v>0</v>
      </c>
      <c r="G42" s="46">
        <v>0</v>
      </c>
      <c r="H42" s="46">
        <v>0</v>
      </c>
      <c r="I42" s="46">
        <v>26604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62838</v>
      </c>
      <c r="O42" s="47">
        <f t="shared" si="1"/>
        <v>21.016053511705685</v>
      </c>
      <c r="P42" s="9"/>
    </row>
    <row r="43" spans="1:119">
      <c r="A43" s="12"/>
      <c r="B43" s="25">
        <v>362</v>
      </c>
      <c r="C43" s="20" t="s">
        <v>50</v>
      </c>
      <c r="D43" s="46">
        <v>13060</v>
      </c>
      <c r="E43" s="46">
        <v>0</v>
      </c>
      <c r="F43" s="46">
        <v>0</v>
      </c>
      <c r="G43" s="46">
        <v>0</v>
      </c>
      <c r="H43" s="46">
        <v>0</v>
      </c>
      <c r="I43" s="46">
        <v>16426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29486</v>
      </c>
      <c r="O43" s="47">
        <f t="shared" si="1"/>
        <v>9.861538461538462</v>
      </c>
      <c r="P43" s="9"/>
    </row>
    <row r="44" spans="1:119">
      <c r="A44" s="12"/>
      <c r="B44" s="25">
        <v>369.9</v>
      </c>
      <c r="C44" s="20" t="s">
        <v>51</v>
      </c>
      <c r="D44" s="46">
        <v>39707</v>
      </c>
      <c r="E44" s="46">
        <v>0</v>
      </c>
      <c r="F44" s="46">
        <v>0</v>
      </c>
      <c r="G44" s="46">
        <v>0</v>
      </c>
      <c r="H44" s="46">
        <v>0</v>
      </c>
      <c r="I44" s="46">
        <v>197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39904</v>
      </c>
      <c r="O44" s="47">
        <f t="shared" si="1"/>
        <v>13.345819397993312</v>
      </c>
      <c r="P44" s="9"/>
    </row>
    <row r="45" spans="1:119" ht="15.75">
      <c r="A45" s="29" t="s">
        <v>37</v>
      </c>
      <c r="B45" s="30"/>
      <c r="C45" s="31"/>
      <c r="D45" s="32">
        <f t="shared" ref="D45:M45" si="12">SUM(D46:D46)</f>
        <v>518323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119101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637424</v>
      </c>
      <c r="O45" s="45">
        <f t="shared" si="1"/>
        <v>213.18528428093646</v>
      </c>
      <c r="P45" s="9"/>
    </row>
    <row r="46" spans="1:119" ht="15.75" thickBot="1">
      <c r="A46" s="12"/>
      <c r="B46" s="25">
        <v>381</v>
      </c>
      <c r="C46" s="20" t="s">
        <v>52</v>
      </c>
      <c r="D46" s="46">
        <v>518323</v>
      </c>
      <c r="E46" s="46">
        <v>0</v>
      </c>
      <c r="F46" s="46">
        <v>0</v>
      </c>
      <c r="G46" s="46">
        <v>0</v>
      </c>
      <c r="H46" s="46">
        <v>0</v>
      </c>
      <c r="I46" s="46">
        <v>119101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637424</v>
      </c>
      <c r="O46" s="47">
        <f t="shared" si="1"/>
        <v>213.18528428093646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3">SUM(D5,D13,D17,D28,D39,D41,D45)</f>
        <v>1709958</v>
      </c>
      <c r="E47" s="15">
        <f t="shared" si="13"/>
        <v>575976</v>
      </c>
      <c r="F47" s="15">
        <f t="shared" si="13"/>
        <v>0</v>
      </c>
      <c r="G47" s="15">
        <f t="shared" si="13"/>
        <v>0</v>
      </c>
      <c r="H47" s="15">
        <f t="shared" si="13"/>
        <v>0</v>
      </c>
      <c r="I47" s="15">
        <f t="shared" si="13"/>
        <v>1418890</v>
      </c>
      <c r="J47" s="15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0"/>
        <v>3704824</v>
      </c>
      <c r="O47" s="38">
        <f t="shared" si="1"/>
        <v>1239.0715719063546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114</v>
      </c>
      <c r="M49" s="118"/>
      <c r="N49" s="118"/>
      <c r="O49" s="43">
        <v>2990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66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244992</v>
      </c>
      <c r="E5" s="27">
        <f t="shared" si="0"/>
        <v>537064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782056</v>
      </c>
      <c r="O5" s="33">
        <f t="shared" ref="O5:O48" si="1">(N5/O$50)</f>
        <v>264.83440568912971</v>
      </c>
      <c r="P5" s="6"/>
    </row>
    <row r="6" spans="1:133">
      <c r="A6" s="12"/>
      <c r="B6" s="25">
        <v>311</v>
      </c>
      <c r="C6" s="20" t="s">
        <v>3</v>
      </c>
      <c r="D6" s="46">
        <v>41116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41116</v>
      </c>
      <c r="O6" s="47">
        <f t="shared" si="1"/>
        <v>13.923467660006773</v>
      </c>
      <c r="P6" s="9"/>
    </row>
    <row r="7" spans="1:133">
      <c r="A7" s="12"/>
      <c r="B7" s="25">
        <v>312.10000000000002</v>
      </c>
      <c r="C7" s="20" t="s">
        <v>96</v>
      </c>
      <c r="D7" s="46">
        <v>0</v>
      </c>
      <c r="E7" s="46">
        <v>126882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126882</v>
      </c>
      <c r="O7" s="47">
        <f t="shared" si="1"/>
        <v>42.967152048763971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410182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410182</v>
      </c>
      <c r="O8" s="47">
        <f t="shared" si="1"/>
        <v>138.90348797832712</v>
      </c>
      <c r="P8" s="9"/>
    </row>
    <row r="9" spans="1:133">
      <c r="A9" s="12"/>
      <c r="B9" s="25">
        <v>314.10000000000002</v>
      </c>
      <c r="C9" s="20" t="s">
        <v>13</v>
      </c>
      <c r="D9" s="46">
        <v>67724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67724</v>
      </c>
      <c r="O9" s="47">
        <f t="shared" si="1"/>
        <v>22.9339654588554</v>
      </c>
      <c r="P9" s="9"/>
    </row>
    <row r="10" spans="1:133">
      <c r="A10" s="12"/>
      <c r="B10" s="25">
        <v>314.3</v>
      </c>
      <c r="C10" s="20" t="s">
        <v>14</v>
      </c>
      <c r="D10" s="46">
        <v>18943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18943</v>
      </c>
      <c r="O10" s="47">
        <f t="shared" si="1"/>
        <v>6.4148323738570943</v>
      </c>
      <c r="P10" s="9"/>
    </row>
    <row r="11" spans="1:133">
      <c r="A11" s="12"/>
      <c r="B11" s="25">
        <v>314.8</v>
      </c>
      <c r="C11" s="20" t="s">
        <v>15</v>
      </c>
      <c r="D11" s="46">
        <v>6324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6324</v>
      </c>
      <c r="O11" s="47">
        <f t="shared" si="1"/>
        <v>2.1415509651202167</v>
      </c>
      <c r="P11" s="9"/>
    </row>
    <row r="12" spans="1:133">
      <c r="A12" s="12"/>
      <c r="B12" s="25">
        <v>315</v>
      </c>
      <c r="C12" s="20" t="s">
        <v>76</v>
      </c>
      <c r="D12" s="46">
        <v>82993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82993</v>
      </c>
      <c r="O12" s="47">
        <f t="shared" si="1"/>
        <v>28.104639349813748</v>
      </c>
      <c r="P12" s="9"/>
    </row>
    <row r="13" spans="1:133">
      <c r="A13" s="12"/>
      <c r="B13" s="25">
        <v>316</v>
      </c>
      <c r="C13" s="20" t="s">
        <v>77</v>
      </c>
      <c r="D13" s="46">
        <v>27892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27892</v>
      </c>
      <c r="O13" s="47">
        <f t="shared" si="1"/>
        <v>9.4453098543853713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SUM(D15:D18)</f>
        <v>205065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38633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243698</v>
      </c>
      <c r="O14" s="45">
        <f t="shared" si="1"/>
        <v>82.525567219776505</v>
      </c>
      <c r="P14" s="10"/>
    </row>
    <row r="15" spans="1:133">
      <c r="A15" s="12"/>
      <c r="B15" s="25">
        <v>322</v>
      </c>
      <c r="C15" s="20" t="s">
        <v>0</v>
      </c>
      <c r="D15" s="46">
        <v>25772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25772</v>
      </c>
      <c r="O15" s="47">
        <f t="shared" si="1"/>
        <v>8.7273958686081947</v>
      </c>
      <c r="P15" s="9"/>
    </row>
    <row r="16" spans="1:133">
      <c r="A16" s="12"/>
      <c r="B16" s="25">
        <v>323.10000000000002</v>
      </c>
      <c r="C16" s="20" t="s">
        <v>19</v>
      </c>
      <c r="D16" s="46">
        <v>177294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177294</v>
      </c>
      <c r="O16" s="47">
        <f t="shared" si="1"/>
        <v>60.038604808669149</v>
      </c>
      <c r="P16" s="9"/>
    </row>
    <row r="17" spans="1:16">
      <c r="A17" s="12"/>
      <c r="B17" s="25">
        <v>329</v>
      </c>
      <c r="C17" s="20" t="s">
        <v>22</v>
      </c>
      <c r="D17" s="46">
        <v>1999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1999</v>
      </c>
      <c r="O17" s="47">
        <f t="shared" si="1"/>
        <v>0.67693870640027087</v>
      </c>
      <c r="P17" s="9"/>
    </row>
    <row r="18" spans="1:16">
      <c r="A18" s="12"/>
      <c r="B18" s="25">
        <v>367</v>
      </c>
      <c r="C18" s="20" t="s">
        <v>108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38633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38633</v>
      </c>
      <c r="O18" s="47">
        <f t="shared" si="1"/>
        <v>13.082627836098883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SUM(D20:D27)</f>
        <v>425736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66592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492328</v>
      </c>
      <c r="O19" s="45">
        <f t="shared" si="1"/>
        <v>166.72130037250253</v>
      </c>
      <c r="P19" s="10"/>
    </row>
    <row r="20" spans="1:16">
      <c r="A20" s="12"/>
      <c r="B20" s="25">
        <v>331.41</v>
      </c>
      <c r="C20" s="20" t="s">
        <v>62</v>
      </c>
      <c r="D20" s="46">
        <v>73753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73753</v>
      </c>
      <c r="O20" s="47">
        <f t="shared" si="1"/>
        <v>24.975618015577378</v>
      </c>
      <c r="P20" s="9"/>
    </row>
    <row r="21" spans="1:16">
      <c r="A21" s="12"/>
      <c r="B21" s="25">
        <v>334.35</v>
      </c>
      <c r="C21" s="20" t="s">
        <v>102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66592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66592</v>
      </c>
      <c r="O21" s="47">
        <f t="shared" si="1"/>
        <v>22.550626481544192</v>
      </c>
      <c r="P21" s="9"/>
    </row>
    <row r="22" spans="1:16">
      <c r="A22" s="12"/>
      <c r="B22" s="25">
        <v>334.41</v>
      </c>
      <c r="C22" s="20" t="s">
        <v>25</v>
      </c>
      <c r="D22" s="46">
        <v>14335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14335</v>
      </c>
      <c r="O22" s="47">
        <f t="shared" si="1"/>
        <v>4.8543853708093465</v>
      </c>
      <c r="P22" s="9"/>
    </row>
    <row r="23" spans="1:16">
      <c r="A23" s="12"/>
      <c r="B23" s="25">
        <v>335.12</v>
      </c>
      <c r="C23" s="20" t="s">
        <v>78</v>
      </c>
      <c r="D23" s="46">
        <v>128858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128858</v>
      </c>
      <c r="O23" s="47">
        <f t="shared" si="1"/>
        <v>43.636302065695901</v>
      </c>
      <c r="P23" s="9"/>
    </row>
    <row r="24" spans="1:16">
      <c r="A24" s="12"/>
      <c r="B24" s="25">
        <v>335.14</v>
      </c>
      <c r="C24" s="20" t="s">
        <v>79</v>
      </c>
      <c r="D24" s="46">
        <v>1880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1880</v>
      </c>
      <c r="O24" s="47">
        <f t="shared" si="1"/>
        <v>0.63664070436843889</v>
      </c>
      <c r="P24" s="9"/>
    </row>
    <row r="25" spans="1:16">
      <c r="A25" s="12"/>
      <c r="B25" s="25">
        <v>335.15</v>
      </c>
      <c r="C25" s="20" t="s">
        <v>80</v>
      </c>
      <c r="D25" s="46">
        <v>468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468</v>
      </c>
      <c r="O25" s="47">
        <f t="shared" si="1"/>
        <v>0.15848289874703692</v>
      </c>
      <c r="P25" s="9"/>
    </row>
    <row r="26" spans="1:16">
      <c r="A26" s="12"/>
      <c r="B26" s="25">
        <v>335.18</v>
      </c>
      <c r="C26" s="20" t="s">
        <v>81</v>
      </c>
      <c r="D26" s="46">
        <v>205721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205721</v>
      </c>
      <c r="O26" s="47">
        <f t="shared" si="1"/>
        <v>69.665086352861493</v>
      </c>
      <c r="P26" s="9"/>
    </row>
    <row r="27" spans="1:16">
      <c r="A27" s="12"/>
      <c r="B27" s="25">
        <v>335.42</v>
      </c>
      <c r="C27" s="20" t="s">
        <v>109</v>
      </c>
      <c r="D27" s="46">
        <v>721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721</v>
      </c>
      <c r="O27" s="47">
        <f t="shared" si="1"/>
        <v>0.24415848289874703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SUM(D29:D38)</f>
        <v>138440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863476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1001916</v>
      </c>
      <c r="O28" s="45">
        <f t="shared" si="1"/>
        <v>339.28750423298339</v>
      </c>
      <c r="P28" s="10"/>
    </row>
    <row r="29" spans="1:16">
      <c r="A29" s="12"/>
      <c r="B29" s="25">
        <v>341.3</v>
      </c>
      <c r="C29" s="20" t="s">
        <v>83</v>
      </c>
      <c r="D29" s="46">
        <v>490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8">SUM(D29:M29)</f>
        <v>490</v>
      </c>
      <c r="O29" s="47">
        <f t="shared" si="1"/>
        <v>0.1659329495428378</v>
      </c>
      <c r="P29" s="9"/>
    </row>
    <row r="30" spans="1:16">
      <c r="A30" s="12"/>
      <c r="B30" s="25">
        <v>341.9</v>
      </c>
      <c r="C30" s="20" t="s">
        <v>84</v>
      </c>
      <c r="D30" s="46">
        <v>168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168</v>
      </c>
      <c r="O30" s="47">
        <f t="shared" si="1"/>
        <v>5.6891296986115815E-2</v>
      </c>
      <c r="P30" s="9"/>
    </row>
    <row r="31" spans="1:16">
      <c r="A31" s="12"/>
      <c r="B31" s="25">
        <v>342.5</v>
      </c>
      <c r="C31" s="20" t="s">
        <v>42</v>
      </c>
      <c r="D31" s="46">
        <v>5537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5537</v>
      </c>
      <c r="O31" s="47">
        <f t="shared" si="1"/>
        <v>1.875042329834067</v>
      </c>
      <c r="P31" s="9"/>
    </row>
    <row r="32" spans="1:16">
      <c r="A32" s="12"/>
      <c r="B32" s="25">
        <v>343.3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420221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420221</v>
      </c>
      <c r="O32" s="47">
        <f t="shared" si="1"/>
        <v>142.30308161192008</v>
      </c>
      <c r="P32" s="9"/>
    </row>
    <row r="33" spans="1:119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426333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426333</v>
      </c>
      <c r="O33" s="47">
        <f t="shared" si="1"/>
        <v>144.37284117846258</v>
      </c>
      <c r="P33" s="9"/>
    </row>
    <row r="34" spans="1:119">
      <c r="A34" s="12"/>
      <c r="B34" s="25">
        <v>347.2</v>
      </c>
      <c r="C34" s="20" t="s">
        <v>68</v>
      </c>
      <c r="D34" s="46">
        <v>7482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7482</v>
      </c>
      <c r="O34" s="47">
        <f t="shared" si="1"/>
        <v>2.533694547917372</v>
      </c>
      <c r="P34" s="9"/>
    </row>
    <row r="35" spans="1:119">
      <c r="A35" s="12"/>
      <c r="B35" s="25">
        <v>347.4</v>
      </c>
      <c r="C35" s="20" t="s">
        <v>105</v>
      </c>
      <c r="D35" s="46">
        <v>58585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58585</v>
      </c>
      <c r="O35" s="47">
        <f t="shared" si="1"/>
        <v>19.839146630545208</v>
      </c>
      <c r="P35" s="9"/>
    </row>
    <row r="36" spans="1:119">
      <c r="A36" s="12"/>
      <c r="B36" s="25">
        <v>347.5</v>
      </c>
      <c r="C36" s="20" t="s">
        <v>110</v>
      </c>
      <c r="D36" s="46">
        <v>65200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65200</v>
      </c>
      <c r="O36" s="47">
        <f t="shared" si="1"/>
        <v>22.079241449373519</v>
      </c>
      <c r="P36" s="9"/>
    </row>
    <row r="37" spans="1:119">
      <c r="A37" s="12"/>
      <c r="B37" s="25">
        <v>347.9</v>
      </c>
      <c r="C37" s="20" t="s">
        <v>111</v>
      </c>
      <c r="D37" s="46">
        <v>928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928</v>
      </c>
      <c r="O37" s="47">
        <f t="shared" si="1"/>
        <v>0.3142566881137826</v>
      </c>
      <c r="P37" s="9"/>
    </row>
    <row r="38" spans="1:119">
      <c r="A38" s="12"/>
      <c r="B38" s="25">
        <v>349</v>
      </c>
      <c r="C38" s="20" t="s">
        <v>1</v>
      </c>
      <c r="D38" s="46">
        <v>50</v>
      </c>
      <c r="E38" s="46">
        <v>0</v>
      </c>
      <c r="F38" s="46">
        <v>0</v>
      </c>
      <c r="G38" s="46">
        <v>0</v>
      </c>
      <c r="H38" s="46">
        <v>0</v>
      </c>
      <c r="I38" s="46">
        <v>16922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16972</v>
      </c>
      <c r="O38" s="47">
        <f t="shared" si="1"/>
        <v>5.7473755502878427</v>
      </c>
      <c r="P38" s="9"/>
    </row>
    <row r="39" spans="1:119" ht="15.75">
      <c r="A39" s="29" t="s">
        <v>36</v>
      </c>
      <c r="B39" s="30"/>
      <c r="C39" s="31"/>
      <c r="D39" s="32">
        <f t="shared" ref="D39:M39" si="9">SUM(D40:D40)</f>
        <v>1624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8" si="10">SUM(D39:M39)</f>
        <v>1624</v>
      </c>
      <c r="O39" s="45">
        <f t="shared" si="1"/>
        <v>0.54994920419911952</v>
      </c>
      <c r="P39" s="10"/>
    </row>
    <row r="40" spans="1:119">
      <c r="A40" s="13"/>
      <c r="B40" s="39">
        <v>351.5</v>
      </c>
      <c r="C40" s="21" t="s">
        <v>47</v>
      </c>
      <c r="D40" s="46">
        <v>1624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1624</v>
      </c>
      <c r="O40" s="47">
        <f t="shared" si="1"/>
        <v>0.54994920419911952</v>
      </c>
      <c r="P40" s="9"/>
    </row>
    <row r="41" spans="1:119" ht="15.75">
      <c r="A41" s="29" t="s">
        <v>4</v>
      </c>
      <c r="B41" s="30"/>
      <c r="C41" s="31"/>
      <c r="D41" s="32">
        <f t="shared" ref="D41:M41" si="11">SUM(D42:D45)</f>
        <v>130136</v>
      </c>
      <c r="E41" s="32">
        <f t="shared" si="11"/>
        <v>5396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38839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174371</v>
      </c>
      <c r="O41" s="45">
        <f t="shared" si="1"/>
        <v>59.048763968845243</v>
      </c>
      <c r="P41" s="10"/>
    </row>
    <row r="42" spans="1:119">
      <c r="A42" s="12"/>
      <c r="B42" s="25">
        <v>361.1</v>
      </c>
      <c r="C42" s="20" t="s">
        <v>48</v>
      </c>
      <c r="D42" s="46">
        <v>12109</v>
      </c>
      <c r="E42" s="46">
        <v>5396</v>
      </c>
      <c r="F42" s="46">
        <v>0</v>
      </c>
      <c r="G42" s="46">
        <v>0</v>
      </c>
      <c r="H42" s="46">
        <v>0</v>
      </c>
      <c r="I42" s="46">
        <v>12109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29614</v>
      </c>
      <c r="O42" s="47">
        <f t="shared" si="1"/>
        <v>10.028445648493058</v>
      </c>
      <c r="P42" s="9"/>
    </row>
    <row r="43" spans="1:119">
      <c r="A43" s="12"/>
      <c r="B43" s="25">
        <v>362</v>
      </c>
      <c r="C43" s="20" t="s">
        <v>50</v>
      </c>
      <c r="D43" s="46">
        <v>12679</v>
      </c>
      <c r="E43" s="46">
        <v>0</v>
      </c>
      <c r="F43" s="46">
        <v>0</v>
      </c>
      <c r="G43" s="46">
        <v>0</v>
      </c>
      <c r="H43" s="46">
        <v>0</v>
      </c>
      <c r="I43" s="46">
        <v>16261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28940</v>
      </c>
      <c r="O43" s="47">
        <f t="shared" si="1"/>
        <v>9.8002031832035215</v>
      </c>
      <c r="P43" s="9"/>
    </row>
    <row r="44" spans="1:119">
      <c r="A44" s="12"/>
      <c r="B44" s="25">
        <v>366</v>
      </c>
      <c r="C44" s="20" t="s">
        <v>93</v>
      </c>
      <c r="D44" s="46">
        <v>1400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1400</v>
      </c>
      <c r="O44" s="47">
        <f t="shared" si="1"/>
        <v>0.47409414155096513</v>
      </c>
      <c r="P44" s="9"/>
    </row>
    <row r="45" spans="1:119">
      <c r="A45" s="12"/>
      <c r="B45" s="25">
        <v>369.9</v>
      </c>
      <c r="C45" s="20" t="s">
        <v>51</v>
      </c>
      <c r="D45" s="46">
        <v>103948</v>
      </c>
      <c r="E45" s="46">
        <v>0</v>
      </c>
      <c r="F45" s="46">
        <v>0</v>
      </c>
      <c r="G45" s="46">
        <v>0</v>
      </c>
      <c r="H45" s="46">
        <v>0</v>
      </c>
      <c r="I45" s="46">
        <v>10469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114417</v>
      </c>
      <c r="O45" s="47">
        <f t="shared" si="1"/>
        <v>38.746020995597696</v>
      </c>
      <c r="P45" s="9"/>
    </row>
    <row r="46" spans="1:119" ht="15.75">
      <c r="A46" s="29" t="s">
        <v>37</v>
      </c>
      <c r="B46" s="30"/>
      <c r="C46" s="31"/>
      <c r="D46" s="32">
        <f t="shared" ref="D46:M46" si="12">SUM(D47:D47)</f>
        <v>481951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61501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543452</v>
      </c>
      <c r="O46" s="45">
        <f t="shared" si="1"/>
        <v>184.03386386725364</v>
      </c>
      <c r="P46" s="9"/>
    </row>
    <row r="47" spans="1:119" ht="15.75" thickBot="1">
      <c r="A47" s="12"/>
      <c r="B47" s="25">
        <v>381</v>
      </c>
      <c r="C47" s="20" t="s">
        <v>52</v>
      </c>
      <c r="D47" s="46">
        <v>481951</v>
      </c>
      <c r="E47" s="46">
        <v>0</v>
      </c>
      <c r="F47" s="46">
        <v>0</v>
      </c>
      <c r="G47" s="46">
        <v>0</v>
      </c>
      <c r="H47" s="46">
        <v>0</v>
      </c>
      <c r="I47" s="46">
        <v>61501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543452</v>
      </c>
      <c r="O47" s="47">
        <f t="shared" si="1"/>
        <v>184.03386386725364</v>
      </c>
      <c r="P47" s="9"/>
    </row>
    <row r="48" spans="1:119" ht="16.5" thickBot="1">
      <c r="A48" s="14" t="s">
        <v>45</v>
      </c>
      <c r="B48" s="23"/>
      <c r="C48" s="22"/>
      <c r="D48" s="15">
        <f t="shared" ref="D48:M48" si="13">SUM(D5,D14,D19,D28,D39,D41,D46)</f>
        <v>1627944</v>
      </c>
      <c r="E48" s="15">
        <f t="shared" si="13"/>
        <v>542460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1069041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3239445</v>
      </c>
      <c r="O48" s="38">
        <f t="shared" si="1"/>
        <v>1097.0013545546901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112</v>
      </c>
      <c r="M50" s="118"/>
      <c r="N50" s="118"/>
      <c r="O50" s="43">
        <v>2953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231648</v>
      </c>
      <c r="E5" s="27">
        <f t="shared" si="0"/>
        <v>476979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708627</v>
      </c>
      <c r="O5" s="33">
        <f t="shared" ref="O5:O41" si="1">(N5/O$43)</f>
        <v>239.80609137055836</v>
      </c>
      <c r="P5" s="6"/>
    </row>
    <row r="6" spans="1:133">
      <c r="A6" s="12"/>
      <c r="B6" s="25">
        <v>311</v>
      </c>
      <c r="C6" s="20" t="s">
        <v>3</v>
      </c>
      <c r="D6" s="46">
        <v>41495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41495</v>
      </c>
      <c r="O6" s="47">
        <f t="shared" si="1"/>
        <v>14.042301184433164</v>
      </c>
      <c r="P6" s="9"/>
    </row>
    <row r="7" spans="1:133">
      <c r="A7" s="12"/>
      <c r="B7" s="25">
        <v>312.10000000000002</v>
      </c>
      <c r="C7" s="20" t="s">
        <v>96</v>
      </c>
      <c r="D7" s="46">
        <v>0</v>
      </c>
      <c r="E7" s="46">
        <v>106642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106642</v>
      </c>
      <c r="O7" s="47">
        <f t="shared" si="1"/>
        <v>36.088663282571915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370337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370337</v>
      </c>
      <c r="O8" s="47">
        <f t="shared" si="1"/>
        <v>125.32554991539763</v>
      </c>
      <c r="P8" s="9"/>
    </row>
    <row r="9" spans="1:133">
      <c r="A9" s="12"/>
      <c r="B9" s="25">
        <v>314.10000000000002</v>
      </c>
      <c r="C9" s="20" t="s">
        <v>13</v>
      </c>
      <c r="D9" s="46">
        <v>63967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63967</v>
      </c>
      <c r="O9" s="47">
        <f t="shared" si="1"/>
        <v>21.647038917089677</v>
      </c>
      <c r="P9" s="9"/>
    </row>
    <row r="10" spans="1:133">
      <c r="A10" s="12"/>
      <c r="B10" s="25">
        <v>314.3</v>
      </c>
      <c r="C10" s="20" t="s">
        <v>14</v>
      </c>
      <c r="D10" s="46">
        <v>18655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18655</v>
      </c>
      <c r="O10" s="47">
        <f t="shared" si="1"/>
        <v>6.3130287648054146</v>
      </c>
      <c r="P10" s="9"/>
    </row>
    <row r="11" spans="1:133">
      <c r="A11" s="12"/>
      <c r="B11" s="25">
        <v>314.8</v>
      </c>
      <c r="C11" s="20" t="s">
        <v>15</v>
      </c>
      <c r="D11" s="46">
        <v>2130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2130</v>
      </c>
      <c r="O11" s="47">
        <f t="shared" si="1"/>
        <v>0.7208121827411168</v>
      </c>
      <c r="P11" s="9"/>
    </row>
    <row r="12" spans="1:133">
      <c r="A12" s="12"/>
      <c r="B12" s="25">
        <v>315</v>
      </c>
      <c r="C12" s="20" t="s">
        <v>76</v>
      </c>
      <c r="D12" s="46">
        <v>79591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79591</v>
      </c>
      <c r="O12" s="47">
        <f t="shared" si="1"/>
        <v>26.93434856175973</v>
      </c>
      <c r="P12" s="9"/>
    </row>
    <row r="13" spans="1:133">
      <c r="A13" s="12"/>
      <c r="B13" s="25">
        <v>316</v>
      </c>
      <c r="C13" s="20" t="s">
        <v>77</v>
      </c>
      <c r="D13" s="46">
        <v>25810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25810</v>
      </c>
      <c r="O13" s="47">
        <f t="shared" si="1"/>
        <v>8.7343485617597292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SUM(D15:D17)</f>
        <v>188424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188424</v>
      </c>
      <c r="O14" s="45">
        <f t="shared" si="1"/>
        <v>63.764467005076142</v>
      </c>
      <c r="P14" s="10"/>
    </row>
    <row r="15" spans="1:133">
      <c r="A15" s="12"/>
      <c r="B15" s="25">
        <v>322</v>
      </c>
      <c r="C15" s="20" t="s">
        <v>0</v>
      </c>
      <c r="D15" s="46">
        <v>9346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9346</v>
      </c>
      <c r="O15" s="47">
        <f t="shared" si="1"/>
        <v>3.1627749576988156</v>
      </c>
      <c r="P15" s="9"/>
    </row>
    <row r="16" spans="1:133">
      <c r="A16" s="12"/>
      <c r="B16" s="25">
        <v>323.10000000000002</v>
      </c>
      <c r="C16" s="20" t="s">
        <v>19</v>
      </c>
      <c r="D16" s="46">
        <v>178552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178552</v>
      </c>
      <c r="O16" s="47">
        <f t="shared" si="1"/>
        <v>60.423688663282569</v>
      </c>
      <c r="P16" s="9"/>
    </row>
    <row r="17" spans="1:16">
      <c r="A17" s="12"/>
      <c r="B17" s="25">
        <v>329</v>
      </c>
      <c r="C17" s="20" t="s">
        <v>22</v>
      </c>
      <c r="D17" s="46">
        <v>526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526</v>
      </c>
      <c r="O17" s="47">
        <f t="shared" si="1"/>
        <v>0.17800338409475466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SUM(D19:D25)</f>
        <v>471632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4763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476395</v>
      </c>
      <c r="O18" s="45">
        <f t="shared" si="1"/>
        <v>161.2165820642978</v>
      </c>
      <c r="P18" s="10"/>
    </row>
    <row r="19" spans="1:16">
      <c r="A19" s="12"/>
      <c r="B19" s="25">
        <v>331.41</v>
      </c>
      <c r="C19" s="20" t="s">
        <v>62</v>
      </c>
      <c r="D19" s="46">
        <v>144120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144120</v>
      </c>
      <c r="O19" s="47">
        <f t="shared" si="1"/>
        <v>48.771573604060912</v>
      </c>
      <c r="P19" s="9"/>
    </row>
    <row r="20" spans="1:16">
      <c r="A20" s="12"/>
      <c r="B20" s="25">
        <v>334.35</v>
      </c>
      <c r="C20" s="20" t="s">
        <v>102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4763</v>
      </c>
      <c r="O20" s="47">
        <f t="shared" si="1"/>
        <v>1.611844331641286</v>
      </c>
      <c r="P20" s="9"/>
    </row>
    <row r="21" spans="1:16">
      <c r="A21" s="12"/>
      <c r="B21" s="25">
        <v>334.41</v>
      </c>
      <c r="C21" s="20" t="s">
        <v>25</v>
      </c>
      <c r="D21" s="46">
        <v>16013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16013</v>
      </c>
      <c r="O21" s="47">
        <f t="shared" si="1"/>
        <v>5.4189509306260577</v>
      </c>
      <c r="P21" s="9"/>
    </row>
    <row r="22" spans="1:16">
      <c r="A22" s="12"/>
      <c r="B22" s="25">
        <v>335.12</v>
      </c>
      <c r="C22" s="20" t="s">
        <v>78</v>
      </c>
      <c r="D22" s="46">
        <v>123973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123973</v>
      </c>
      <c r="O22" s="47">
        <f t="shared" si="1"/>
        <v>41.953637901861249</v>
      </c>
      <c r="P22" s="9"/>
    </row>
    <row r="23" spans="1:16">
      <c r="A23" s="12"/>
      <c r="B23" s="25">
        <v>335.14</v>
      </c>
      <c r="C23" s="20" t="s">
        <v>79</v>
      </c>
      <c r="D23" s="46">
        <v>1610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1610</v>
      </c>
      <c r="O23" s="47">
        <f t="shared" si="1"/>
        <v>0.54483925549915402</v>
      </c>
      <c r="P23" s="9"/>
    </row>
    <row r="24" spans="1:16">
      <c r="A24" s="12"/>
      <c r="B24" s="25">
        <v>335.15</v>
      </c>
      <c r="C24" s="20" t="s">
        <v>80</v>
      </c>
      <c r="D24" s="46">
        <v>434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434</v>
      </c>
      <c r="O24" s="47">
        <f t="shared" si="1"/>
        <v>0.14686971235194585</v>
      </c>
      <c r="P24" s="9"/>
    </row>
    <row r="25" spans="1:16">
      <c r="A25" s="12"/>
      <c r="B25" s="25">
        <v>335.18</v>
      </c>
      <c r="C25" s="20" t="s">
        <v>81</v>
      </c>
      <c r="D25" s="46">
        <v>185482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185482</v>
      </c>
      <c r="O25" s="47">
        <f t="shared" si="1"/>
        <v>62.768866328257189</v>
      </c>
      <c r="P25" s="9"/>
    </row>
    <row r="26" spans="1:16" ht="15.75">
      <c r="A26" s="29" t="s">
        <v>35</v>
      </c>
      <c r="B26" s="30"/>
      <c r="C26" s="31"/>
      <c r="D26" s="32">
        <f t="shared" ref="D26:M26" si="6">SUM(D27:D32)</f>
        <v>131693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901868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1033561</v>
      </c>
      <c r="O26" s="45">
        <f t="shared" si="1"/>
        <v>349.7668358714044</v>
      </c>
      <c r="P26" s="10"/>
    </row>
    <row r="27" spans="1:16">
      <c r="A27" s="12"/>
      <c r="B27" s="25">
        <v>342.2</v>
      </c>
      <c r="C27" s="20" t="s">
        <v>41</v>
      </c>
      <c r="D27" s="46">
        <v>1849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1849</v>
      </c>
      <c r="O27" s="47">
        <f t="shared" si="1"/>
        <v>0.62571912013536379</v>
      </c>
      <c r="P27" s="9"/>
    </row>
    <row r="28" spans="1:16">
      <c r="A28" s="12"/>
      <c r="B28" s="25">
        <v>343.3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412739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412739</v>
      </c>
      <c r="O28" s="47">
        <f t="shared" si="1"/>
        <v>139.67478849407783</v>
      </c>
      <c r="P28" s="9"/>
    </row>
    <row r="29" spans="1:16">
      <c r="A29" s="12"/>
      <c r="B29" s="25">
        <v>343.5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428023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428023</v>
      </c>
      <c r="O29" s="47">
        <f t="shared" si="1"/>
        <v>144.84703891708969</v>
      </c>
      <c r="P29" s="9"/>
    </row>
    <row r="30" spans="1:16">
      <c r="A30" s="12"/>
      <c r="B30" s="25">
        <v>343.9</v>
      </c>
      <c r="C30" s="20" t="s">
        <v>98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61106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61106</v>
      </c>
      <c r="O30" s="47">
        <f t="shared" si="1"/>
        <v>20.678849407783417</v>
      </c>
      <c r="P30" s="9"/>
    </row>
    <row r="31" spans="1:16">
      <c r="A31" s="12"/>
      <c r="B31" s="25">
        <v>347.2</v>
      </c>
      <c r="C31" s="20" t="s">
        <v>68</v>
      </c>
      <c r="D31" s="46">
        <v>115775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115775</v>
      </c>
      <c r="O31" s="47">
        <f t="shared" si="1"/>
        <v>39.179357021996616</v>
      </c>
      <c r="P31" s="9"/>
    </row>
    <row r="32" spans="1:16">
      <c r="A32" s="12"/>
      <c r="B32" s="25">
        <v>347.4</v>
      </c>
      <c r="C32" s="20" t="s">
        <v>105</v>
      </c>
      <c r="D32" s="46">
        <v>14069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14069</v>
      </c>
      <c r="O32" s="47">
        <f t="shared" si="1"/>
        <v>4.7610829103214893</v>
      </c>
      <c r="P32" s="9"/>
    </row>
    <row r="33" spans="1:119" ht="15.75">
      <c r="A33" s="29" t="s">
        <v>36</v>
      </c>
      <c r="B33" s="30"/>
      <c r="C33" s="31"/>
      <c r="D33" s="32">
        <f t="shared" ref="D33:M33" si="8">SUM(D34:D34)</f>
        <v>1217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1" si="9">SUM(D33:M33)</f>
        <v>1217</v>
      </c>
      <c r="O33" s="45">
        <f t="shared" si="1"/>
        <v>0.41184433164128598</v>
      </c>
      <c r="P33" s="10"/>
    </row>
    <row r="34" spans="1:119">
      <c r="A34" s="13"/>
      <c r="B34" s="39">
        <v>359</v>
      </c>
      <c r="C34" s="21" t="s">
        <v>99</v>
      </c>
      <c r="D34" s="46">
        <v>1217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1217</v>
      </c>
      <c r="O34" s="47">
        <f t="shared" si="1"/>
        <v>0.41184433164128598</v>
      </c>
      <c r="P34" s="9"/>
    </row>
    <row r="35" spans="1:119" ht="15.75">
      <c r="A35" s="29" t="s">
        <v>4</v>
      </c>
      <c r="B35" s="30"/>
      <c r="C35" s="31"/>
      <c r="D35" s="32">
        <f t="shared" ref="D35:M35" si="10">SUM(D36:D38)</f>
        <v>67212</v>
      </c>
      <c r="E35" s="32">
        <f t="shared" si="10"/>
        <v>2684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20615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90511</v>
      </c>
      <c r="O35" s="45">
        <f t="shared" si="1"/>
        <v>30.629780033840948</v>
      </c>
      <c r="P35" s="10"/>
    </row>
    <row r="36" spans="1:119">
      <c r="A36" s="12"/>
      <c r="B36" s="25">
        <v>361.1</v>
      </c>
      <c r="C36" s="20" t="s">
        <v>48</v>
      </c>
      <c r="D36" s="46">
        <v>5914</v>
      </c>
      <c r="E36" s="46">
        <v>2684</v>
      </c>
      <c r="F36" s="46">
        <v>0</v>
      </c>
      <c r="G36" s="46">
        <v>0</v>
      </c>
      <c r="H36" s="46">
        <v>0</v>
      </c>
      <c r="I36" s="46">
        <v>5915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14513</v>
      </c>
      <c r="O36" s="47">
        <f t="shared" si="1"/>
        <v>4.911336717428088</v>
      </c>
      <c r="P36" s="9"/>
    </row>
    <row r="37" spans="1:119">
      <c r="A37" s="12"/>
      <c r="B37" s="25">
        <v>362</v>
      </c>
      <c r="C37" s="20" t="s">
        <v>50</v>
      </c>
      <c r="D37" s="46">
        <v>12310</v>
      </c>
      <c r="E37" s="46">
        <v>0</v>
      </c>
      <c r="F37" s="46">
        <v>0</v>
      </c>
      <c r="G37" s="46">
        <v>0</v>
      </c>
      <c r="H37" s="46">
        <v>0</v>
      </c>
      <c r="I37" s="46">
        <v>14283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26593</v>
      </c>
      <c r="O37" s="47">
        <f t="shared" si="1"/>
        <v>8.9993231810490695</v>
      </c>
      <c r="P37" s="9"/>
    </row>
    <row r="38" spans="1:119">
      <c r="A38" s="12"/>
      <c r="B38" s="25">
        <v>369.9</v>
      </c>
      <c r="C38" s="20" t="s">
        <v>51</v>
      </c>
      <c r="D38" s="46">
        <v>48988</v>
      </c>
      <c r="E38" s="46">
        <v>0</v>
      </c>
      <c r="F38" s="46">
        <v>0</v>
      </c>
      <c r="G38" s="46">
        <v>0</v>
      </c>
      <c r="H38" s="46">
        <v>0</v>
      </c>
      <c r="I38" s="46">
        <v>417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49405</v>
      </c>
      <c r="O38" s="47">
        <f t="shared" si="1"/>
        <v>16.719120135363791</v>
      </c>
      <c r="P38" s="9"/>
    </row>
    <row r="39" spans="1:119" ht="15.75">
      <c r="A39" s="29" t="s">
        <v>37</v>
      </c>
      <c r="B39" s="30"/>
      <c r="C39" s="31"/>
      <c r="D39" s="32">
        <f t="shared" ref="D39:M39" si="11">SUM(D40:D40)</f>
        <v>930713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59681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990394</v>
      </c>
      <c r="O39" s="45">
        <f t="shared" si="1"/>
        <v>335.15871404399326</v>
      </c>
      <c r="P39" s="9"/>
    </row>
    <row r="40" spans="1:119" ht="15.75" thickBot="1">
      <c r="A40" s="12"/>
      <c r="B40" s="25">
        <v>381</v>
      </c>
      <c r="C40" s="20" t="s">
        <v>52</v>
      </c>
      <c r="D40" s="46">
        <v>930713</v>
      </c>
      <c r="E40" s="46">
        <v>0</v>
      </c>
      <c r="F40" s="46">
        <v>0</v>
      </c>
      <c r="G40" s="46">
        <v>0</v>
      </c>
      <c r="H40" s="46">
        <v>0</v>
      </c>
      <c r="I40" s="46">
        <v>59681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990394</v>
      </c>
      <c r="O40" s="47">
        <f t="shared" si="1"/>
        <v>335.15871404399326</v>
      </c>
      <c r="P40" s="9"/>
    </row>
    <row r="41" spans="1:119" ht="16.5" thickBot="1">
      <c r="A41" s="14" t="s">
        <v>45</v>
      </c>
      <c r="B41" s="23"/>
      <c r="C41" s="22"/>
      <c r="D41" s="15">
        <f t="shared" ref="D41:M41" si="12">SUM(D5,D14,D18,D26,D33,D35,D39)</f>
        <v>2022539</v>
      </c>
      <c r="E41" s="15">
        <f t="shared" si="12"/>
        <v>479663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986927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9"/>
        <v>3489129</v>
      </c>
      <c r="O41" s="38">
        <f t="shared" si="1"/>
        <v>1180.7543147208121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106</v>
      </c>
      <c r="M43" s="118"/>
      <c r="N43" s="118"/>
      <c r="O43" s="43">
        <v>2955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66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31</v>
      </c>
      <c r="E3" s="129"/>
      <c r="F3" s="129"/>
      <c r="G3" s="129"/>
      <c r="H3" s="130"/>
      <c r="I3" s="128" t="s">
        <v>32</v>
      </c>
      <c r="J3" s="130"/>
      <c r="K3" s="128" t="s">
        <v>34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245337</v>
      </c>
      <c r="E5" s="27">
        <f t="shared" si="0"/>
        <v>496691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742028</v>
      </c>
      <c r="O5" s="33">
        <f t="shared" ref="O5:O43" si="1">(N5/O$45)</f>
        <v>244.73218997361477</v>
      </c>
      <c r="P5" s="6"/>
    </row>
    <row r="6" spans="1:133">
      <c r="A6" s="12"/>
      <c r="B6" s="25">
        <v>311</v>
      </c>
      <c r="C6" s="20" t="s">
        <v>3</v>
      </c>
      <c r="D6" s="46">
        <v>41220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41220</v>
      </c>
      <c r="O6" s="47">
        <f t="shared" si="1"/>
        <v>13.594986807387862</v>
      </c>
      <c r="P6" s="9"/>
    </row>
    <row r="7" spans="1:133">
      <c r="A7" s="12"/>
      <c r="B7" s="25">
        <v>312.10000000000002</v>
      </c>
      <c r="C7" s="20" t="s">
        <v>96</v>
      </c>
      <c r="D7" s="46">
        <v>0</v>
      </c>
      <c r="E7" s="46">
        <v>111877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111877</v>
      </c>
      <c r="O7" s="47">
        <f t="shared" si="1"/>
        <v>36.898746701846967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384814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384814</v>
      </c>
      <c r="O8" s="47">
        <f t="shared" si="1"/>
        <v>126.91754617414249</v>
      </c>
      <c r="P8" s="9"/>
    </row>
    <row r="9" spans="1:133">
      <c r="A9" s="12"/>
      <c r="B9" s="25">
        <v>314.10000000000002</v>
      </c>
      <c r="C9" s="20" t="s">
        <v>13</v>
      </c>
      <c r="D9" s="46">
        <v>70408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70408</v>
      </c>
      <c r="O9" s="47">
        <f t="shared" si="1"/>
        <v>23.221635883905012</v>
      </c>
      <c r="P9" s="9"/>
    </row>
    <row r="10" spans="1:133">
      <c r="A10" s="12"/>
      <c r="B10" s="25">
        <v>314.3</v>
      </c>
      <c r="C10" s="20" t="s">
        <v>14</v>
      </c>
      <c r="D10" s="46">
        <v>18887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18887</v>
      </c>
      <c r="O10" s="47">
        <f t="shared" si="1"/>
        <v>6.2292216358839054</v>
      </c>
      <c r="P10" s="9"/>
    </row>
    <row r="11" spans="1:133">
      <c r="A11" s="12"/>
      <c r="B11" s="25">
        <v>314.8</v>
      </c>
      <c r="C11" s="20" t="s">
        <v>15</v>
      </c>
      <c r="D11" s="46">
        <v>2042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2042</v>
      </c>
      <c r="O11" s="47">
        <f t="shared" si="1"/>
        <v>0.67348284960422167</v>
      </c>
      <c r="P11" s="9"/>
    </row>
    <row r="12" spans="1:133">
      <c r="A12" s="12"/>
      <c r="B12" s="25">
        <v>315</v>
      </c>
      <c r="C12" s="20" t="s">
        <v>76</v>
      </c>
      <c r="D12" s="46">
        <v>86245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86245</v>
      </c>
      <c r="O12" s="47">
        <f t="shared" si="1"/>
        <v>28.444920844327175</v>
      </c>
      <c r="P12" s="9"/>
    </row>
    <row r="13" spans="1:133">
      <c r="A13" s="12"/>
      <c r="B13" s="25">
        <v>316</v>
      </c>
      <c r="C13" s="20" t="s">
        <v>77</v>
      </c>
      <c r="D13" s="46">
        <v>26535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26535</v>
      </c>
      <c r="O13" s="47">
        <f t="shared" si="1"/>
        <v>8.7516490765171504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SUM(D15:D17)</f>
        <v>203788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203788</v>
      </c>
      <c r="O14" s="45">
        <f t="shared" si="1"/>
        <v>67.212401055408975</v>
      </c>
      <c r="P14" s="10"/>
    </row>
    <row r="15" spans="1:133">
      <c r="A15" s="12"/>
      <c r="B15" s="25">
        <v>322</v>
      </c>
      <c r="C15" s="20" t="s">
        <v>0</v>
      </c>
      <c r="D15" s="46">
        <v>7237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7237</v>
      </c>
      <c r="O15" s="47">
        <f t="shared" si="1"/>
        <v>2.3868733509234827</v>
      </c>
      <c r="P15" s="9"/>
    </row>
    <row r="16" spans="1:133">
      <c r="A16" s="12"/>
      <c r="B16" s="25">
        <v>323.10000000000002</v>
      </c>
      <c r="C16" s="20" t="s">
        <v>19</v>
      </c>
      <c r="D16" s="46">
        <v>194150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194150</v>
      </c>
      <c r="O16" s="47">
        <f t="shared" si="1"/>
        <v>64.03364116094987</v>
      </c>
      <c r="P16" s="9"/>
    </row>
    <row r="17" spans="1:16">
      <c r="A17" s="12"/>
      <c r="B17" s="25">
        <v>329</v>
      </c>
      <c r="C17" s="20" t="s">
        <v>22</v>
      </c>
      <c r="D17" s="46">
        <v>2401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2401</v>
      </c>
      <c r="O17" s="47">
        <f t="shared" si="1"/>
        <v>0.79188654353562005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SUM(D19:D27)</f>
        <v>636432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216428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852860</v>
      </c>
      <c r="O18" s="45">
        <f t="shared" si="1"/>
        <v>281.2862796833773</v>
      </c>
      <c r="P18" s="10"/>
    </row>
    <row r="19" spans="1:16">
      <c r="A19" s="12"/>
      <c r="B19" s="25">
        <v>331.35</v>
      </c>
      <c r="C19" s="20" t="s">
        <v>97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21192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21192</v>
      </c>
      <c r="O19" s="47">
        <f t="shared" si="1"/>
        <v>6.9894459102902378</v>
      </c>
      <c r="P19" s="9"/>
    </row>
    <row r="20" spans="1:16">
      <c r="A20" s="12"/>
      <c r="B20" s="25">
        <v>331.41</v>
      </c>
      <c r="C20" s="20" t="s">
        <v>62</v>
      </c>
      <c r="D20" s="46">
        <v>79459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79459</v>
      </c>
      <c r="O20" s="47">
        <f t="shared" si="1"/>
        <v>26.206794195250659</v>
      </c>
      <c r="P20" s="9"/>
    </row>
    <row r="21" spans="1:16">
      <c r="A21" s="12"/>
      <c r="B21" s="25">
        <v>334.35</v>
      </c>
      <c r="C21" s="20" t="s">
        <v>102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195236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195236</v>
      </c>
      <c r="O21" s="47">
        <f t="shared" si="1"/>
        <v>64.391820580474928</v>
      </c>
      <c r="P21" s="9"/>
    </row>
    <row r="22" spans="1:16">
      <c r="A22" s="12"/>
      <c r="B22" s="25">
        <v>334.41</v>
      </c>
      <c r="C22" s="20" t="s">
        <v>25</v>
      </c>
      <c r="D22" s="46">
        <v>242946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242946</v>
      </c>
      <c r="O22" s="47">
        <f t="shared" si="1"/>
        <v>80.127308707124016</v>
      </c>
      <c r="P22" s="9"/>
    </row>
    <row r="23" spans="1:16">
      <c r="A23" s="12"/>
      <c r="B23" s="25">
        <v>335.12</v>
      </c>
      <c r="C23" s="20" t="s">
        <v>78</v>
      </c>
      <c r="D23" s="46">
        <v>120643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120643</v>
      </c>
      <c r="O23" s="47">
        <f t="shared" si="1"/>
        <v>39.789907651715041</v>
      </c>
      <c r="P23" s="9"/>
    </row>
    <row r="24" spans="1:16">
      <c r="A24" s="12"/>
      <c r="B24" s="25">
        <v>335.14</v>
      </c>
      <c r="C24" s="20" t="s">
        <v>79</v>
      </c>
      <c r="D24" s="46">
        <v>1519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1519</v>
      </c>
      <c r="O24" s="47">
        <f t="shared" si="1"/>
        <v>0.50098944591029027</v>
      </c>
      <c r="P24" s="9"/>
    </row>
    <row r="25" spans="1:16">
      <c r="A25" s="12"/>
      <c r="B25" s="25">
        <v>335.15</v>
      </c>
      <c r="C25" s="20" t="s">
        <v>80</v>
      </c>
      <c r="D25" s="46">
        <v>385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385</v>
      </c>
      <c r="O25" s="47">
        <f t="shared" si="1"/>
        <v>0.12697889182058048</v>
      </c>
      <c r="P25" s="9"/>
    </row>
    <row r="26" spans="1:16">
      <c r="A26" s="12"/>
      <c r="B26" s="25">
        <v>335.18</v>
      </c>
      <c r="C26" s="20" t="s">
        <v>81</v>
      </c>
      <c r="D26" s="46">
        <v>190879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190879</v>
      </c>
      <c r="O26" s="47">
        <f t="shared" si="1"/>
        <v>62.954815303430081</v>
      </c>
      <c r="P26" s="9"/>
    </row>
    <row r="27" spans="1:16">
      <c r="A27" s="12"/>
      <c r="B27" s="25">
        <v>335.19</v>
      </c>
      <c r="C27" s="20" t="s">
        <v>82</v>
      </c>
      <c r="D27" s="46">
        <v>601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601</v>
      </c>
      <c r="O27" s="47">
        <f t="shared" si="1"/>
        <v>0.19821899736147758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SUM(D29:D34)</f>
        <v>154678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895593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1050271</v>
      </c>
      <c r="O28" s="45">
        <f t="shared" si="1"/>
        <v>346.39544854881268</v>
      </c>
      <c r="P28" s="10"/>
    </row>
    <row r="29" spans="1:16">
      <c r="A29" s="12"/>
      <c r="B29" s="25">
        <v>341.9</v>
      </c>
      <c r="C29" s="20" t="s">
        <v>84</v>
      </c>
      <c r="D29" s="46">
        <v>380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8">SUM(D29:M29)</f>
        <v>380</v>
      </c>
      <c r="O29" s="47">
        <f t="shared" si="1"/>
        <v>0.12532981530343007</v>
      </c>
      <c r="P29" s="9"/>
    </row>
    <row r="30" spans="1:16">
      <c r="A30" s="12"/>
      <c r="B30" s="25">
        <v>342.2</v>
      </c>
      <c r="C30" s="20" t="s">
        <v>41</v>
      </c>
      <c r="D30" s="46">
        <v>2643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2643</v>
      </c>
      <c r="O30" s="47">
        <f t="shared" si="1"/>
        <v>0.87170184696569919</v>
      </c>
      <c r="P30" s="9"/>
    </row>
    <row r="31" spans="1:16">
      <c r="A31" s="12"/>
      <c r="B31" s="25">
        <v>343.3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414596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414596</v>
      </c>
      <c r="O31" s="47">
        <f t="shared" si="1"/>
        <v>136.7401055408971</v>
      </c>
      <c r="P31" s="9"/>
    </row>
    <row r="32" spans="1:16">
      <c r="A32" s="12"/>
      <c r="B32" s="25">
        <v>343.5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426543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426543</v>
      </c>
      <c r="O32" s="47">
        <f t="shared" si="1"/>
        <v>140.68040897097626</v>
      </c>
      <c r="P32" s="9"/>
    </row>
    <row r="33" spans="1:119">
      <c r="A33" s="12"/>
      <c r="B33" s="25">
        <v>343.9</v>
      </c>
      <c r="C33" s="20" t="s">
        <v>98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54454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54454</v>
      </c>
      <c r="O33" s="47">
        <f t="shared" si="1"/>
        <v>17.959762532981529</v>
      </c>
      <c r="P33" s="9"/>
    </row>
    <row r="34" spans="1:119">
      <c r="A34" s="12"/>
      <c r="B34" s="25">
        <v>347.2</v>
      </c>
      <c r="C34" s="20" t="s">
        <v>68</v>
      </c>
      <c r="D34" s="46">
        <v>151655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151655</v>
      </c>
      <c r="O34" s="47">
        <f t="shared" si="1"/>
        <v>50.018139841688651</v>
      </c>
      <c r="P34" s="9"/>
    </row>
    <row r="35" spans="1:119" ht="15.75">
      <c r="A35" s="29" t="s">
        <v>36</v>
      </c>
      <c r="B35" s="30"/>
      <c r="C35" s="31"/>
      <c r="D35" s="32">
        <f t="shared" ref="D35:M35" si="9">SUM(D36:D36)</f>
        <v>2356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3" si="10">SUM(D35:M35)</f>
        <v>2356</v>
      </c>
      <c r="O35" s="45">
        <f t="shared" si="1"/>
        <v>0.77704485488126651</v>
      </c>
      <c r="P35" s="10"/>
    </row>
    <row r="36" spans="1:119">
      <c r="A36" s="13"/>
      <c r="B36" s="39">
        <v>359</v>
      </c>
      <c r="C36" s="21" t="s">
        <v>99</v>
      </c>
      <c r="D36" s="46">
        <v>2356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2356</v>
      </c>
      <c r="O36" s="47">
        <f t="shared" si="1"/>
        <v>0.77704485488126651</v>
      </c>
      <c r="P36" s="9"/>
    </row>
    <row r="37" spans="1:119" ht="15.75">
      <c r="A37" s="29" t="s">
        <v>4</v>
      </c>
      <c r="B37" s="30"/>
      <c r="C37" s="31"/>
      <c r="D37" s="32">
        <f t="shared" ref="D37:M37" si="11">SUM(D38:D40)</f>
        <v>42973</v>
      </c>
      <c r="E37" s="32">
        <f t="shared" si="11"/>
        <v>2473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16251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0"/>
        <v>61697</v>
      </c>
      <c r="O37" s="45">
        <f t="shared" si="1"/>
        <v>20.348614775725594</v>
      </c>
      <c r="P37" s="10"/>
    </row>
    <row r="38" spans="1:119">
      <c r="A38" s="12"/>
      <c r="B38" s="25">
        <v>361.1</v>
      </c>
      <c r="C38" s="20" t="s">
        <v>48</v>
      </c>
      <c r="D38" s="46">
        <v>1968</v>
      </c>
      <c r="E38" s="46">
        <v>972</v>
      </c>
      <c r="F38" s="46">
        <v>0</v>
      </c>
      <c r="G38" s="46">
        <v>0</v>
      </c>
      <c r="H38" s="46">
        <v>0</v>
      </c>
      <c r="I38" s="46">
        <v>1968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4908</v>
      </c>
      <c r="O38" s="47">
        <f t="shared" si="1"/>
        <v>1.6187335092348285</v>
      </c>
      <c r="P38" s="9"/>
    </row>
    <row r="39" spans="1:119">
      <c r="A39" s="12"/>
      <c r="B39" s="25">
        <v>362</v>
      </c>
      <c r="C39" s="20" t="s">
        <v>50</v>
      </c>
      <c r="D39" s="46">
        <v>11381</v>
      </c>
      <c r="E39" s="46">
        <v>0</v>
      </c>
      <c r="F39" s="46">
        <v>0</v>
      </c>
      <c r="G39" s="46">
        <v>0</v>
      </c>
      <c r="H39" s="46">
        <v>0</v>
      </c>
      <c r="I39" s="46">
        <v>14283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25664</v>
      </c>
      <c r="O39" s="47">
        <f t="shared" si="1"/>
        <v>8.4643799472295509</v>
      </c>
      <c r="P39" s="9"/>
    </row>
    <row r="40" spans="1:119">
      <c r="A40" s="12"/>
      <c r="B40" s="25">
        <v>369.9</v>
      </c>
      <c r="C40" s="20" t="s">
        <v>51</v>
      </c>
      <c r="D40" s="46">
        <v>29624</v>
      </c>
      <c r="E40" s="46">
        <v>1501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31125</v>
      </c>
      <c r="O40" s="47">
        <f t="shared" si="1"/>
        <v>10.265501319261213</v>
      </c>
      <c r="P40" s="9"/>
    </row>
    <row r="41" spans="1:119" ht="15.75">
      <c r="A41" s="29" t="s">
        <v>37</v>
      </c>
      <c r="B41" s="30"/>
      <c r="C41" s="31"/>
      <c r="D41" s="32">
        <f t="shared" ref="D41:M41" si="12">SUM(D42:D42)</f>
        <v>218187</v>
      </c>
      <c r="E41" s="32">
        <f t="shared" si="12"/>
        <v>0</v>
      </c>
      <c r="F41" s="32">
        <f t="shared" si="12"/>
        <v>0</v>
      </c>
      <c r="G41" s="32">
        <f t="shared" si="12"/>
        <v>0</v>
      </c>
      <c r="H41" s="32">
        <f t="shared" si="12"/>
        <v>0</v>
      </c>
      <c r="I41" s="32">
        <f t="shared" si="12"/>
        <v>130499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32">
        <f t="shared" si="10"/>
        <v>348686</v>
      </c>
      <c r="O41" s="45">
        <f t="shared" si="1"/>
        <v>115.00197889182058</v>
      </c>
      <c r="P41" s="9"/>
    </row>
    <row r="42" spans="1:119" ht="15.75" thickBot="1">
      <c r="A42" s="12"/>
      <c r="B42" s="25">
        <v>381</v>
      </c>
      <c r="C42" s="20" t="s">
        <v>52</v>
      </c>
      <c r="D42" s="46">
        <v>218187</v>
      </c>
      <c r="E42" s="46">
        <v>0</v>
      </c>
      <c r="F42" s="46">
        <v>0</v>
      </c>
      <c r="G42" s="46">
        <v>0</v>
      </c>
      <c r="H42" s="46">
        <v>0</v>
      </c>
      <c r="I42" s="46">
        <v>130499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348686</v>
      </c>
      <c r="O42" s="47">
        <f t="shared" si="1"/>
        <v>115.00197889182058</v>
      </c>
      <c r="P42" s="9"/>
    </row>
    <row r="43" spans="1:119" ht="16.5" thickBot="1">
      <c r="A43" s="14" t="s">
        <v>45</v>
      </c>
      <c r="B43" s="23"/>
      <c r="C43" s="22"/>
      <c r="D43" s="15">
        <f t="shared" ref="D43:M43" si="13">SUM(D5,D14,D18,D28,D35,D37,D41)</f>
        <v>1503751</v>
      </c>
      <c r="E43" s="15">
        <f t="shared" si="13"/>
        <v>499164</v>
      </c>
      <c r="F43" s="15">
        <f t="shared" si="13"/>
        <v>0</v>
      </c>
      <c r="G43" s="15">
        <f t="shared" si="13"/>
        <v>0</v>
      </c>
      <c r="H43" s="15">
        <f t="shared" si="13"/>
        <v>0</v>
      </c>
      <c r="I43" s="15">
        <f t="shared" si="13"/>
        <v>1258771</v>
      </c>
      <c r="J43" s="15">
        <f t="shared" si="13"/>
        <v>0</v>
      </c>
      <c r="K43" s="15">
        <f t="shared" si="13"/>
        <v>0</v>
      </c>
      <c r="L43" s="15">
        <f t="shared" si="13"/>
        <v>0</v>
      </c>
      <c r="M43" s="15">
        <f t="shared" si="13"/>
        <v>0</v>
      </c>
      <c r="N43" s="15">
        <f t="shared" si="10"/>
        <v>3261686</v>
      </c>
      <c r="O43" s="38">
        <f t="shared" si="1"/>
        <v>1075.7539577836412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103</v>
      </c>
      <c r="M45" s="118"/>
      <c r="N45" s="118"/>
      <c r="O45" s="43">
        <v>3032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2025-03-25T21:19:00Z</cp:lastPrinted>
  <dcterms:created xsi:type="dcterms:W3CDTF">2000-08-31T21:26:31Z</dcterms:created>
  <dcterms:modified xsi:type="dcterms:W3CDTF">2025-03-25T21:19:34Z</dcterms:modified>
</cp:coreProperties>
</file>