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7" documentId="11_B8582C091D41863F04A139E6852C424BA00CB377" xr6:coauthVersionLast="47" xr6:coauthVersionMax="47" xr10:uidLastSave="{6C07AC15-B349-416D-8C1D-59D32F409E9A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'2007'!$A$1:$O$33</definedName>
    <definedName name="_xlnm.Print_Area" localSheetId="15">'2008'!$A$1:$O$33</definedName>
    <definedName name="_xlnm.Print_Area" localSheetId="14">'2009'!$A$1:$O$33</definedName>
    <definedName name="_xlnm.Print_Area" localSheetId="13">'2010'!$A$1:$O$31</definedName>
    <definedName name="_xlnm.Print_Area" localSheetId="12">'2011'!$A$1:$O$31</definedName>
    <definedName name="_xlnm.Print_Area" localSheetId="11">'2012'!$A$1:$O$31</definedName>
    <definedName name="_xlnm.Print_Area" localSheetId="10">'2013'!$A$1:$O$31</definedName>
    <definedName name="_xlnm.Print_Area" localSheetId="9">'2014'!$A$1:$O$23</definedName>
    <definedName name="_xlnm.Print_Area" localSheetId="8">'2015'!$A$1:$O$27</definedName>
    <definedName name="_xlnm.Print_Area" localSheetId="7">'2016'!$A$1:$O$27</definedName>
    <definedName name="_xlnm.Print_Area" localSheetId="6">'2017'!$A$1:$O$30</definedName>
    <definedName name="_xlnm.Print_Area" localSheetId="5">'2018'!$A$1:$O$31</definedName>
    <definedName name="_xlnm.Print_Area" localSheetId="4">'2019'!$A$1:$O$34</definedName>
    <definedName name="_xlnm.Print_Area" localSheetId="3">'2020'!$A$1:$O$31</definedName>
    <definedName name="_xlnm.Print_Area" localSheetId="2">'2021'!$A$1:$P$31</definedName>
    <definedName name="_xlnm.Print_Area" localSheetId="1">'2022'!$A$1:$P$31</definedName>
    <definedName name="_xlnm.Print_Area" localSheetId="0">'2023'!$A$1:$P$27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9" l="1"/>
  <c r="F23" i="49"/>
  <c r="G23" i="49"/>
  <c r="H23" i="49"/>
  <c r="I23" i="49"/>
  <c r="J23" i="49"/>
  <c r="K23" i="49"/>
  <c r="L23" i="49"/>
  <c r="M23" i="49"/>
  <c r="N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1" i="49" l="1"/>
  <c r="P11" i="49" s="1"/>
  <c r="O21" i="49"/>
  <c r="P21" i="49" s="1"/>
  <c r="O18" i="49"/>
  <c r="P18" i="49" s="1"/>
  <c r="O16" i="49"/>
  <c r="P16" i="49" s="1"/>
  <c r="O13" i="49"/>
  <c r="P13" i="49" s="1"/>
  <c r="O9" i="49"/>
  <c r="P9" i="49" s="1"/>
  <c r="O5" i="49"/>
  <c r="P5" i="49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3" i="49" l="1"/>
  <c r="P23" i="49" s="1"/>
  <c r="E27" i="48"/>
  <c r="G27" i="48"/>
  <c r="H27" i="48"/>
  <c r="J27" i="48"/>
  <c r="M27" i="48"/>
  <c r="D27" i="48"/>
  <c r="F27" i="48"/>
  <c r="I27" i="48"/>
  <c r="K27" i="48"/>
  <c r="L27" i="48"/>
  <c r="N27" i="48"/>
  <c r="O25" i="48"/>
  <c r="P25" i="48" s="1"/>
  <c r="O22" i="48"/>
  <c r="P22" i="48" s="1"/>
  <c r="O19" i="48"/>
  <c r="P19" i="48" s="1"/>
  <c r="O16" i="48"/>
  <c r="P16" i="48" s="1"/>
  <c r="O14" i="48"/>
  <c r="P14" i="48" s="1"/>
  <c r="O10" i="48"/>
  <c r="P10" i="48" s="1"/>
  <c r="O5" i="48"/>
  <c r="P5" i="48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5" i="47" s="1"/>
  <c r="P25" i="47" s="1"/>
  <c r="O24" i="47"/>
  <c r="P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/>
  <c r="O17" i="47"/>
  <c r="P17" i="47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4" i="47" s="1"/>
  <c r="P14" i="47" s="1"/>
  <c r="O13" i="47"/>
  <c r="P13" i="47" s="1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D27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" i="47" s="1"/>
  <c r="P5" i="47" s="1"/>
  <c r="N26" i="46"/>
  <c r="O26" i="46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H27" i="46" s="1"/>
  <c r="G5" i="46"/>
  <c r="G27" i="46" s="1"/>
  <c r="F5" i="46"/>
  <c r="E5" i="46"/>
  <c r="D5" i="46"/>
  <c r="N29" i="45"/>
  <c r="O29" i="45" s="1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M14" i="45"/>
  <c r="L14" i="45"/>
  <c r="K14" i="45"/>
  <c r="J14" i="45"/>
  <c r="I14" i="45"/>
  <c r="H14" i="45"/>
  <c r="N14" i="45" s="1"/>
  <c r="O14" i="45" s="1"/>
  <c r="G14" i="45"/>
  <c r="F14" i="45"/>
  <c r="E14" i="45"/>
  <c r="D14" i="45"/>
  <c r="N13" i="45"/>
  <c r="O13" i="45" s="1"/>
  <c r="N12" i="45"/>
  <c r="O12" i="45" s="1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M19" i="44"/>
  <c r="L19" i="44"/>
  <c r="K19" i="44"/>
  <c r="N19" i="44" s="1"/>
  <c r="O19" i="44" s="1"/>
  <c r="J19" i="44"/>
  <c r="I19" i="44"/>
  <c r="H19" i="44"/>
  <c r="G19" i="44"/>
  <c r="F19" i="44"/>
  <c r="E19" i="44"/>
  <c r="D19" i="44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G27" i="44" s="1"/>
  <c r="F5" i="44"/>
  <c r="E5" i="44"/>
  <c r="D5" i="44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8" i="43" s="1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F26" i="43" s="1"/>
  <c r="E5" i="43"/>
  <c r="N5" i="43" s="1"/>
  <c r="O5" i="43" s="1"/>
  <c r="D5" i="43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10" i="42" s="1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G23" i="42" s="1"/>
  <c r="F5" i="42"/>
  <c r="E5" i="42"/>
  <c r="E23" i="42" s="1"/>
  <c r="D5" i="42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5" i="41" s="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 s="1"/>
  <c r="N6" i="41"/>
  <c r="O6" i="41" s="1"/>
  <c r="M5" i="41"/>
  <c r="L5" i="41"/>
  <c r="K5" i="41"/>
  <c r="K23" i="41" s="1"/>
  <c r="J5" i="41"/>
  <c r="I5" i="41"/>
  <c r="I23" i="41" s="1"/>
  <c r="H5" i="41"/>
  <c r="G5" i="41"/>
  <c r="F5" i="41"/>
  <c r="E5" i="41"/>
  <c r="D5" i="4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7" i="40"/>
  <c r="O27" i="40" s="1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M16" i="40"/>
  <c r="L16" i="40"/>
  <c r="L29" i="40" s="1"/>
  <c r="K16" i="40"/>
  <c r="J16" i="40"/>
  <c r="J29" i="40" s="1"/>
  <c r="I16" i="40"/>
  <c r="I29" i="40" s="1"/>
  <c r="H16" i="40"/>
  <c r="G16" i="40"/>
  <c r="F16" i="40"/>
  <c r="E16" i="40"/>
  <c r="D16" i="40"/>
  <c r="N15" i="40"/>
  <c r="O15" i="40" s="1"/>
  <c r="N14" i="40"/>
  <c r="O14" i="40" s="1"/>
  <c r="N13" i="40"/>
  <c r="O13" i="40" s="1"/>
  <c r="M12" i="40"/>
  <c r="M29" i="40" s="1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D29" i="40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M11" i="39"/>
  <c r="L11" i="39"/>
  <c r="K11" i="39"/>
  <c r="J11" i="39"/>
  <c r="I11" i="39"/>
  <c r="H11" i="39"/>
  <c r="G11" i="39"/>
  <c r="F11" i="39"/>
  <c r="F19" i="39" s="1"/>
  <c r="E11" i="39"/>
  <c r="D11" i="39"/>
  <c r="N10" i="39"/>
  <c r="O10" i="39"/>
  <c r="M9" i="39"/>
  <c r="L9" i="39"/>
  <c r="K9" i="39"/>
  <c r="J9" i="39"/>
  <c r="I9" i="39"/>
  <c r="H9" i="39"/>
  <c r="G9" i="39"/>
  <c r="F9" i="39"/>
  <c r="E9" i="39"/>
  <c r="E19" i="39" s="1"/>
  <c r="D9" i="39"/>
  <c r="N9" i="39" s="1"/>
  <c r="O9" i="39" s="1"/>
  <c r="N8" i="39"/>
  <c r="O8" i="39"/>
  <c r="N7" i="39"/>
  <c r="O7" i="39" s="1"/>
  <c r="N6" i="39"/>
  <c r="O6" i="39" s="1"/>
  <c r="M5" i="39"/>
  <c r="L5" i="39"/>
  <c r="L19" i="39" s="1"/>
  <c r="K5" i="39"/>
  <c r="J5" i="39"/>
  <c r="I5" i="39"/>
  <c r="H5" i="39"/>
  <c r="G5" i="39"/>
  <c r="F5" i="39"/>
  <c r="E5" i="39"/>
  <c r="D5" i="39"/>
  <c r="N5" i="39" s="1"/>
  <c r="O5" i="39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M21" i="38"/>
  <c r="L21" i="38"/>
  <c r="K21" i="38"/>
  <c r="J21" i="38"/>
  <c r="I21" i="38"/>
  <c r="H21" i="38"/>
  <c r="N21" i="38" s="1"/>
  <c r="O21" i="38" s="1"/>
  <c r="G21" i="38"/>
  <c r="F21" i="38"/>
  <c r="E21" i="38"/>
  <c r="D21" i="38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 s="1"/>
  <c r="M12" i="38"/>
  <c r="L12" i="38"/>
  <c r="K12" i="38"/>
  <c r="J12" i="38"/>
  <c r="J29" i="38" s="1"/>
  <c r="I12" i="38"/>
  <c r="H12" i="38"/>
  <c r="G12" i="38"/>
  <c r="F12" i="38"/>
  <c r="E12" i="38"/>
  <c r="D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G29" i="38" s="1"/>
  <c r="F5" i="38"/>
  <c r="E5" i="38"/>
  <c r="E29" i="38" s="1"/>
  <c r="D5" i="38"/>
  <c r="D29" i="38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 s="1"/>
  <c r="N20" i="37"/>
  <c r="O20" i="37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M14" i="37"/>
  <c r="M27" i="37" s="1"/>
  <c r="L14" i="37"/>
  <c r="K14" i="37"/>
  <c r="J14" i="37"/>
  <c r="I14" i="37"/>
  <c r="H14" i="37"/>
  <c r="H27" i="37" s="1"/>
  <c r="G14" i="37"/>
  <c r="F14" i="37"/>
  <c r="N14" i="37" s="1"/>
  <c r="O14" i="37" s="1"/>
  <c r="E14" i="37"/>
  <c r="D14" i="37"/>
  <c r="N13" i="37"/>
  <c r="O13" i="37" s="1"/>
  <c r="N12" i="37"/>
  <c r="O12" i="37" s="1"/>
  <c r="N11" i="37"/>
  <c r="O11" i="37" s="1"/>
  <c r="M10" i="37"/>
  <c r="L10" i="37"/>
  <c r="K10" i="37"/>
  <c r="J10" i="37"/>
  <c r="J27" i="37" s="1"/>
  <c r="I10" i="37"/>
  <c r="H10" i="37"/>
  <c r="G10" i="37"/>
  <c r="F10" i="37"/>
  <c r="E10" i="37"/>
  <c r="D10" i="37"/>
  <c r="N10" i="37" s="1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/>
  <c r="N11" i="36"/>
  <c r="O11" i="36" s="1"/>
  <c r="M10" i="36"/>
  <c r="L10" i="36"/>
  <c r="L27" i="36" s="1"/>
  <c r="K10" i="36"/>
  <c r="K27" i="36" s="1"/>
  <c r="J10" i="36"/>
  <c r="I10" i="36"/>
  <c r="H10" i="36"/>
  <c r="G10" i="36"/>
  <c r="F10" i="36"/>
  <c r="E10" i="36"/>
  <c r="D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H27" i="36" s="1"/>
  <c r="G5" i="36"/>
  <c r="G27" i="36" s="1"/>
  <c r="F5" i="36"/>
  <c r="E5" i="36"/>
  <c r="D5" i="36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M14" i="35"/>
  <c r="L14" i="35"/>
  <c r="K14" i="35"/>
  <c r="J14" i="35"/>
  <c r="J27" i="35" s="1"/>
  <c r="I14" i="35"/>
  <c r="H14" i="35"/>
  <c r="G14" i="35"/>
  <c r="F14" i="35"/>
  <c r="E14" i="35"/>
  <c r="D14" i="35"/>
  <c r="N13" i="35"/>
  <c r="O13" i="35"/>
  <c r="N12" i="35"/>
  <c r="O12" i="35" s="1"/>
  <c r="N11" i="35"/>
  <c r="O11" i="35"/>
  <c r="M10" i="35"/>
  <c r="M27" i="35" s="1"/>
  <c r="L10" i="35"/>
  <c r="K10" i="35"/>
  <c r="J10" i="35"/>
  <c r="I10" i="35"/>
  <c r="H10" i="35"/>
  <c r="G10" i="35"/>
  <c r="F10" i="35"/>
  <c r="E10" i="35"/>
  <c r="D10" i="35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I27" i="35" s="1"/>
  <c r="H5" i="35"/>
  <c r="G5" i="35"/>
  <c r="F5" i="35"/>
  <c r="F27" i="35" s="1"/>
  <c r="E5" i="35"/>
  <c r="D5" i="35"/>
  <c r="N5" i="35" s="1"/>
  <c r="O5" i="35" s="1"/>
  <c r="N26" i="34"/>
  <c r="O26" i="34"/>
  <c r="M25" i="34"/>
  <c r="L25" i="34"/>
  <c r="L27" i="34" s="1"/>
  <c r="K25" i="34"/>
  <c r="J25" i="34"/>
  <c r="I25" i="34"/>
  <c r="H25" i="34"/>
  <c r="G25" i="34"/>
  <c r="F25" i="34"/>
  <c r="E25" i="34"/>
  <c r="D25" i="34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F27" i="34" s="1"/>
  <c r="E22" i="34"/>
  <c r="D22" i="34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4" i="34"/>
  <c r="O14" i="34" s="1"/>
  <c r="N13" i="34"/>
  <c r="O13" i="34" s="1"/>
  <c r="N12" i="34"/>
  <c r="O12" i="34" s="1"/>
  <c r="N11" i="34"/>
  <c r="O11" i="34" s="1"/>
  <c r="M10" i="34"/>
  <c r="L10" i="34"/>
  <c r="K10" i="34"/>
  <c r="J10" i="34"/>
  <c r="I10" i="34"/>
  <c r="I27" i="34" s="1"/>
  <c r="H10" i="34"/>
  <c r="G10" i="34"/>
  <c r="F10" i="34"/>
  <c r="E10" i="34"/>
  <c r="D10" i="34"/>
  <c r="N9" i="34"/>
  <c r="O9" i="34" s="1"/>
  <c r="N8" i="34"/>
  <c r="O8" i="34"/>
  <c r="N7" i="34"/>
  <c r="O7" i="34" s="1"/>
  <c r="N6" i="34"/>
  <c r="O6" i="34"/>
  <c r="M5" i="34"/>
  <c r="M27" i="34" s="1"/>
  <c r="L5" i="34"/>
  <c r="K5" i="34"/>
  <c r="K27" i="34"/>
  <c r="J5" i="34"/>
  <c r="I5" i="34"/>
  <c r="H5" i="34"/>
  <c r="G5" i="34"/>
  <c r="F5" i="34"/>
  <c r="E5" i="34"/>
  <c r="D5" i="34"/>
  <c r="E27" i="33"/>
  <c r="F27" i="33"/>
  <c r="G27" i="33"/>
  <c r="H27" i="33"/>
  <c r="I27" i="33"/>
  <c r="J27" i="33"/>
  <c r="K27" i="33"/>
  <c r="L27" i="33"/>
  <c r="M27" i="33"/>
  <c r="D27" i="33"/>
  <c r="E24" i="33"/>
  <c r="F24" i="33"/>
  <c r="G24" i="33"/>
  <c r="H24" i="33"/>
  <c r="I24" i="33"/>
  <c r="J24" i="33"/>
  <c r="K24" i="33"/>
  <c r="L24" i="33"/>
  <c r="M24" i="33"/>
  <c r="E21" i="33"/>
  <c r="F21" i="33"/>
  <c r="G21" i="33"/>
  <c r="H21" i="33"/>
  <c r="I21" i="33"/>
  <c r="J21" i="33"/>
  <c r="K21" i="33"/>
  <c r="K29" i="33" s="1"/>
  <c r="L21" i="33"/>
  <c r="M21" i="33"/>
  <c r="E18" i="33"/>
  <c r="F18" i="33"/>
  <c r="G18" i="33"/>
  <c r="H18" i="33"/>
  <c r="I18" i="33"/>
  <c r="J18" i="33"/>
  <c r="K18" i="33"/>
  <c r="L18" i="33"/>
  <c r="M18" i="33"/>
  <c r="E16" i="33"/>
  <c r="F16" i="33"/>
  <c r="G16" i="33"/>
  <c r="H16" i="33"/>
  <c r="I16" i="33"/>
  <c r="J16" i="33"/>
  <c r="K16" i="33"/>
  <c r="L16" i="33"/>
  <c r="M16" i="33"/>
  <c r="E12" i="33"/>
  <c r="F12" i="33"/>
  <c r="G12" i="33"/>
  <c r="G29" i="33" s="1"/>
  <c r="H12" i="33"/>
  <c r="H29" i="33" s="1"/>
  <c r="I12" i="33"/>
  <c r="J12" i="33"/>
  <c r="K12" i="33"/>
  <c r="L12" i="33"/>
  <c r="M12" i="33"/>
  <c r="E5" i="33"/>
  <c r="F5" i="33"/>
  <c r="G5" i="33"/>
  <c r="H5" i="33"/>
  <c r="I5" i="33"/>
  <c r="J5" i="33"/>
  <c r="K5" i="33"/>
  <c r="L5" i="33"/>
  <c r="M5" i="33"/>
  <c r="D24" i="33"/>
  <c r="D21" i="33"/>
  <c r="D18" i="33"/>
  <c r="D16" i="33"/>
  <c r="N16" i="33" s="1"/>
  <c r="O16" i="33" s="1"/>
  <c r="D12" i="33"/>
  <c r="D5" i="33"/>
  <c r="N28" i="33"/>
  <c r="O28" i="33" s="1"/>
  <c r="N22" i="33"/>
  <c r="O22" i="33" s="1"/>
  <c r="N23" i="33"/>
  <c r="O23" i="33" s="1"/>
  <c r="N25" i="33"/>
  <c r="O25" i="33"/>
  <c r="N26" i="33"/>
  <c r="O26" i="33"/>
  <c r="N20" i="33"/>
  <c r="O20" i="33" s="1"/>
  <c r="N19" i="33"/>
  <c r="O19" i="33" s="1"/>
  <c r="N13" i="33"/>
  <c r="O13" i="33" s="1"/>
  <c r="N14" i="33"/>
  <c r="O14" i="33"/>
  <c r="N15" i="33"/>
  <c r="O15" i="33"/>
  <c r="N7" i="33"/>
  <c r="O7" i="33" s="1"/>
  <c r="N8" i="33"/>
  <c r="O8" i="33" s="1"/>
  <c r="N9" i="33"/>
  <c r="O9" i="33"/>
  <c r="N10" i="33"/>
  <c r="O10" i="33" s="1"/>
  <c r="N11" i="33"/>
  <c r="O11" i="33" s="1"/>
  <c r="N6" i="33"/>
  <c r="O6" i="33"/>
  <c r="N17" i="33"/>
  <c r="O17" i="33" s="1"/>
  <c r="I27" i="37"/>
  <c r="N5" i="38"/>
  <c r="O5" i="38" s="1"/>
  <c r="N14" i="44"/>
  <c r="O14" i="44" s="1"/>
  <c r="N5" i="44"/>
  <c r="O5" i="44"/>
  <c r="N22" i="46"/>
  <c r="O22" i="46" s="1"/>
  <c r="N25" i="46" l="1"/>
  <c r="O25" i="46" s="1"/>
  <c r="M19" i="39"/>
  <c r="H23" i="42"/>
  <c r="H29" i="38"/>
  <c r="G26" i="43"/>
  <c r="N10" i="44"/>
  <c r="O10" i="44" s="1"/>
  <c r="N16" i="44"/>
  <c r="O16" i="44" s="1"/>
  <c r="L23" i="41"/>
  <c r="J23" i="42"/>
  <c r="N15" i="42"/>
  <c r="O15" i="42" s="1"/>
  <c r="D27" i="44"/>
  <c r="J27" i="36"/>
  <c r="O10" i="47"/>
  <c r="P10" i="47" s="1"/>
  <c r="D29" i="33"/>
  <c r="N29" i="33" s="1"/>
  <c r="O29" i="33" s="1"/>
  <c r="J26" i="43"/>
  <c r="H29" i="40"/>
  <c r="M23" i="42"/>
  <c r="K26" i="43"/>
  <c r="N10" i="45"/>
  <c r="O10" i="45" s="1"/>
  <c r="M27" i="46"/>
  <c r="F27" i="47"/>
  <c r="L29" i="33"/>
  <c r="N14" i="36"/>
  <c r="O14" i="36" s="1"/>
  <c r="F27" i="37"/>
  <c r="L26" i="43"/>
  <c r="N14" i="43"/>
  <c r="O14" i="43" s="1"/>
  <c r="H27" i="44"/>
  <c r="N20" i="45"/>
  <c r="O20" i="45" s="1"/>
  <c r="N26" i="45"/>
  <c r="O26" i="45" s="1"/>
  <c r="N14" i="46"/>
  <c r="O14" i="46" s="1"/>
  <c r="G27" i="47"/>
  <c r="N27" i="33"/>
  <c r="O27" i="33" s="1"/>
  <c r="G27" i="35"/>
  <c r="M27" i="36"/>
  <c r="N27" i="36" s="1"/>
  <c r="O27" i="36" s="1"/>
  <c r="E27" i="37"/>
  <c r="N27" i="37" s="1"/>
  <c r="O27" i="37" s="1"/>
  <c r="N25" i="37"/>
  <c r="O25" i="37" s="1"/>
  <c r="K29" i="38"/>
  <c r="N18" i="40"/>
  <c r="O18" i="40" s="1"/>
  <c r="N21" i="41"/>
  <c r="O21" i="41" s="1"/>
  <c r="M26" i="43"/>
  <c r="N26" i="43" s="1"/>
  <c r="O26" i="43" s="1"/>
  <c r="I27" i="44"/>
  <c r="N19" i="46"/>
  <c r="O19" i="46" s="1"/>
  <c r="H27" i="47"/>
  <c r="N19" i="34"/>
  <c r="O19" i="34" s="1"/>
  <c r="H27" i="35"/>
  <c r="D27" i="35"/>
  <c r="L29" i="38"/>
  <c r="N27" i="38"/>
  <c r="O27" i="38" s="1"/>
  <c r="N13" i="39"/>
  <c r="O13" i="39" s="1"/>
  <c r="J27" i="44"/>
  <c r="D30" i="45"/>
  <c r="I27" i="47"/>
  <c r="O19" i="47"/>
  <c r="P19" i="47" s="1"/>
  <c r="N10" i="35"/>
  <c r="O10" i="35" s="1"/>
  <c r="N19" i="36"/>
  <c r="O19" i="36" s="1"/>
  <c r="M29" i="38"/>
  <c r="N29" i="38" s="1"/>
  <c r="O29" i="38" s="1"/>
  <c r="F29" i="38"/>
  <c r="K29" i="40"/>
  <c r="K27" i="44"/>
  <c r="N27" i="44" s="1"/>
  <c r="O27" i="44" s="1"/>
  <c r="E30" i="45"/>
  <c r="N30" i="45" s="1"/>
  <c r="O30" i="45" s="1"/>
  <c r="J27" i="47"/>
  <c r="J23" i="41"/>
  <c r="N18" i="33"/>
  <c r="O18" i="33" s="1"/>
  <c r="J27" i="46"/>
  <c r="N21" i="33"/>
  <c r="O21" i="33" s="1"/>
  <c r="N13" i="41"/>
  <c r="O13" i="41" s="1"/>
  <c r="N25" i="44"/>
  <c r="O25" i="44" s="1"/>
  <c r="N10" i="36"/>
  <c r="O10" i="36" s="1"/>
  <c r="N5" i="42"/>
  <c r="O5" i="42" s="1"/>
  <c r="I27" i="46"/>
  <c r="N27" i="46" s="1"/>
  <c r="O27" i="46" s="1"/>
  <c r="N5" i="36"/>
  <c r="O5" i="36" s="1"/>
  <c r="M23" i="41"/>
  <c r="K23" i="42"/>
  <c r="K27" i="46"/>
  <c r="L23" i="42"/>
  <c r="N19" i="42"/>
  <c r="O19" i="42" s="1"/>
  <c r="F27" i="44"/>
  <c r="L27" i="46"/>
  <c r="E27" i="47"/>
  <c r="O27" i="47" s="1"/>
  <c r="P27" i="47" s="1"/>
  <c r="N17" i="41"/>
  <c r="O17" i="41" s="1"/>
  <c r="M27" i="44"/>
  <c r="E27" i="34"/>
  <c r="N10" i="41"/>
  <c r="O10" i="41" s="1"/>
  <c r="N17" i="42"/>
  <c r="O17" i="42" s="1"/>
  <c r="N22" i="44"/>
  <c r="O22" i="44" s="1"/>
  <c r="I30" i="45"/>
  <c r="N27" i="47"/>
  <c r="F29" i="33"/>
  <c r="M29" i="33"/>
  <c r="G27" i="34"/>
  <c r="N10" i="34"/>
  <c r="O10" i="34" s="1"/>
  <c r="L27" i="35"/>
  <c r="N22" i="35"/>
  <c r="O22" i="35" s="1"/>
  <c r="G19" i="39"/>
  <c r="N17" i="39"/>
  <c r="O17" i="39" s="1"/>
  <c r="D23" i="41"/>
  <c r="J30" i="45"/>
  <c r="D19" i="39"/>
  <c r="L27" i="47"/>
  <c r="N21" i="42"/>
  <c r="O21" i="42" s="1"/>
  <c r="K30" i="45"/>
  <c r="N12" i="33"/>
  <c r="O12" i="33" s="1"/>
  <c r="N22" i="34"/>
  <c r="O22" i="34" s="1"/>
  <c r="D27" i="37"/>
  <c r="N21" i="40"/>
  <c r="O21" i="40" s="1"/>
  <c r="F30" i="45"/>
  <c r="N5" i="41"/>
  <c r="O5" i="41" s="1"/>
  <c r="N5" i="34"/>
  <c r="O5" i="34" s="1"/>
  <c r="H30" i="45"/>
  <c r="K27" i="35"/>
  <c r="N24" i="40"/>
  <c r="O24" i="40" s="1"/>
  <c r="K27" i="37"/>
  <c r="N25" i="36"/>
  <c r="O25" i="36" s="1"/>
  <c r="L27" i="37"/>
  <c r="I19" i="39"/>
  <c r="N16" i="40"/>
  <c r="O16" i="40" s="1"/>
  <c r="F23" i="41"/>
  <c r="N19" i="41"/>
  <c r="O19" i="41" s="1"/>
  <c r="D23" i="42"/>
  <c r="N23" i="42" s="1"/>
  <c r="O23" i="42" s="1"/>
  <c r="L30" i="45"/>
  <c r="N17" i="45"/>
  <c r="O17" i="45" s="1"/>
  <c r="N23" i="45"/>
  <c r="O23" i="45" s="1"/>
  <c r="D27" i="46"/>
  <c r="O16" i="47"/>
  <c r="P16" i="47" s="1"/>
  <c r="H26" i="43"/>
  <c r="G27" i="37"/>
  <c r="F29" i="40"/>
  <c r="I26" i="43"/>
  <c r="E27" i="44"/>
  <c r="D27" i="36"/>
  <c r="I29" i="38"/>
  <c r="N16" i="38"/>
  <c r="O16" i="38" s="1"/>
  <c r="L27" i="44"/>
  <c r="K27" i="47"/>
  <c r="N13" i="42"/>
  <c r="O13" i="42" s="1"/>
  <c r="G30" i="45"/>
  <c r="M27" i="47"/>
  <c r="N5" i="33"/>
  <c r="O5" i="33" s="1"/>
  <c r="N16" i="37"/>
  <c r="O16" i="37" s="1"/>
  <c r="N14" i="35"/>
  <c r="O14" i="35" s="1"/>
  <c r="N12" i="38"/>
  <c r="O12" i="38" s="1"/>
  <c r="J19" i="39"/>
  <c r="N11" i="39"/>
  <c r="O11" i="39" s="1"/>
  <c r="G23" i="41"/>
  <c r="N10" i="43"/>
  <c r="O10" i="43" s="1"/>
  <c r="N16" i="43"/>
  <c r="O16" i="43" s="1"/>
  <c r="M30" i="45"/>
  <c r="E27" i="46"/>
  <c r="N10" i="46"/>
  <c r="O10" i="46" s="1"/>
  <c r="N16" i="46"/>
  <c r="O16" i="46" s="1"/>
  <c r="F27" i="36"/>
  <c r="N24" i="43"/>
  <c r="O24" i="43" s="1"/>
  <c r="I29" i="33"/>
  <c r="N18" i="38"/>
  <c r="O18" i="38" s="1"/>
  <c r="N25" i="34"/>
  <c r="O25" i="34" s="1"/>
  <c r="J29" i="33"/>
  <c r="H19" i="39"/>
  <c r="E23" i="41"/>
  <c r="J27" i="34"/>
  <c r="E27" i="35"/>
  <c r="N27" i="35" s="1"/>
  <c r="O27" i="35" s="1"/>
  <c r="E27" i="36"/>
  <c r="K19" i="39"/>
  <c r="H23" i="41"/>
  <c r="F23" i="42"/>
  <c r="D26" i="43"/>
  <c r="F27" i="46"/>
  <c r="O22" i="47"/>
  <c r="P22" i="47" s="1"/>
  <c r="O27" i="48"/>
  <c r="P27" i="48" s="1"/>
  <c r="N23" i="41"/>
  <c r="O23" i="41" s="1"/>
  <c r="N19" i="39"/>
  <c r="O19" i="39" s="1"/>
  <c r="E26" i="43"/>
  <c r="N5" i="45"/>
  <c r="O5" i="45" s="1"/>
  <c r="N5" i="37"/>
  <c r="O5" i="37" s="1"/>
  <c r="N24" i="33"/>
  <c r="O24" i="33" s="1"/>
  <c r="E29" i="33"/>
  <c r="I27" i="36"/>
  <c r="N5" i="40"/>
  <c r="O5" i="40" s="1"/>
  <c r="N16" i="36"/>
  <c r="O16" i="36" s="1"/>
  <c r="H27" i="34"/>
  <c r="E29" i="40"/>
  <c r="N16" i="35"/>
  <c r="O16" i="35" s="1"/>
  <c r="D27" i="34"/>
  <c r="G29" i="40"/>
  <c r="N24" i="38"/>
  <c r="O24" i="38" s="1"/>
  <c r="N5" i="46"/>
  <c r="O5" i="46" s="1"/>
  <c r="I23" i="42"/>
  <c r="N29" i="40" l="1"/>
  <c r="O29" i="40" s="1"/>
  <c r="N27" i="34"/>
  <c r="O27" i="34" s="1"/>
</calcChain>
</file>

<file path=xl/sharedStrings.xml><?xml version="1.0" encoding="utf-8"?>
<sst xmlns="http://schemas.openxmlformats.org/spreadsheetml/2006/main" count="722" uniqueCount="94">
  <si>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</si>
  <si>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</si>
  <si>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</si>
  <si>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</si>
  <si>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</si>
  <si>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</si>
  <si>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</si>
  <si>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</si>
  <si>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</si>
  <si>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</si>
  <si>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</si>
  <si>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</si>
  <si>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</si>
  <si>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</si>
  <si>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</si>
  <si>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</si>
  <si>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</si>
  <si>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</si>
  <si>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</si>
  <si>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</si>
  <si>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</si>
  <si>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</si>
  <si>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Comprehensive Planning</t>
  </si>
  <si>
    <t>Debt Service Payments</t>
  </si>
  <si>
    <t>Other General Government Services</t>
  </si>
  <si>
    <t>Public Safety</t>
  </si>
  <si>
    <t>Fire Control</t>
  </si>
  <si>
    <t>Protective Inspections</t>
  </si>
  <si>
    <t>Other Public Safety</t>
  </si>
  <si>
    <t>Physical Environment</t>
  </si>
  <si>
    <t>Water-Sewer Combination Services</t>
  </si>
  <si>
    <t>Transportation</t>
  </si>
  <si>
    <t>Road and Street Facilities</t>
  </si>
  <si>
    <t>Airports</t>
  </si>
  <si>
    <t>Human Services</t>
  </si>
  <si>
    <t>Health Services</t>
  </si>
  <si>
    <t>Public Assistance Services</t>
  </si>
  <si>
    <t>Culture / Recreation</t>
  </si>
  <si>
    <t>Parks and Recreation</t>
  </si>
  <si>
    <t>Special Events</t>
  </si>
  <si>
    <t>Inter-Fund Group Transfers Out</t>
  </si>
  <si>
    <t>Other Uses and Non-Operating</t>
  </si>
  <si>
    <t>2009 Municipal Population:</t>
  </si>
  <si>
    <t>Hilliard Expenditures Reported by Account Code and Fund Type</t>
  </si>
  <si>
    <t>Local Fiscal Year Ended September 30, 2010</t>
  </si>
  <si>
    <t>Detention and/or Correction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</si>
  <si>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</si>
  <si>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</si>
  <si>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</si>
  <si>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</si>
  <si>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</si>
  <si>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</si>
  <si>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</si>
  <si>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</si>
  <si>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</si>
  <si>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</si>
  <si>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</si>
  <si>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Road / Street Facilities</t>
  </si>
  <si>
    <t>Parks / Recreation</t>
  </si>
  <si>
    <t>Other Uses</t>
  </si>
  <si>
    <t>Interfund Transfers Out</t>
  </si>
  <si>
    <t>2014 Municipal Population:</t>
  </si>
  <si>
    <t>Water / Sewer Services</t>
  </si>
  <si>
    <t>Local Fiscal Year Ended September 30, 2007</t>
  </si>
  <si>
    <t>2007 Municipal Population:</t>
  </si>
  <si>
    <t>Local Fiscal Year Ended September 30, 2015</t>
  </si>
  <si>
    <t>Health</t>
  </si>
  <si>
    <t>2015 Municipal Population:</t>
  </si>
  <si>
    <t>Local Fiscal Year Ended September 30, 2016</t>
  </si>
  <si>
    <t>2016 Municipal Population:</t>
  </si>
  <si>
    <t>Local Fiscal Year Ended September 30, 2017</t>
  </si>
  <si>
    <t>Public Assistance</t>
  </si>
  <si>
    <t>2017 Municipal Population:</t>
  </si>
  <si>
    <t>Local Fiscal Year Ended September 30, 2018</t>
  </si>
  <si>
    <t>2018 Municipal Population:</t>
  </si>
  <si>
    <t>Local Fiscal Year Ended September 30, 2019</t>
  </si>
  <si>
    <t>Water Utility Services</t>
  </si>
  <si>
    <t>Sewer / Wastewater Services</t>
  </si>
  <si>
    <t>Other Non-Operating Disbursements</t>
  </si>
  <si>
    <t>Non-Operating Interest Expense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</si>
  <si>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</si>
  <si>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</si>
  <si>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</si>
  <si>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</si>
  <si>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</si>
  <si>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</si>
  <si>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</si>
  <si>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</si>
  <si>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</si>
  <si>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</si>
  <si>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</si>
  <si>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</si>
  <si>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Other Culture / Recreation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</si>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</sst>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87343-2E81-4B2A-94AE-24974F6B194F}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91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84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85</v>
      </c>
      <c r="N4" s="95" t="s">
        <v>5</v>
      </c>
      <c r="O4" s="95" t="s">
        <v>86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SUM(D6:D8)</f>
        <v>911832</v>
      </c>
      <c r="E5" s="100">
        <f>SUM(E6:E8)</f>
        <v>0</v>
      </c>
      <c r="F5" s="100">
        <f>SUM(F6:F8)</f>
        <v>0</v>
      </c>
      <c r="G5" s="100">
        <f>SUM(G6:G8)</f>
        <v>0</v>
      </c>
      <c r="H5" s="100">
        <f>SUM(H6:H8)</f>
        <v>0</v>
      </c>
      <c r="I5" s="100">
        <f>SUM(I6:I8)</f>
        <v>0</v>
      </c>
      <c r="J5" s="100">
        <f>SUM(J6:J8)</f>
        <v>0</v>
      </c>
      <c r="K5" s="100">
        <f>SUM(K6:K8)</f>
        <v>0</v>
      </c>
      <c r="L5" s="100">
        <f>SUM(L6:L8)</f>
        <v>0</v>
      </c>
      <c r="M5" s="100">
        <f>SUM(M6:M8)</f>
        <v>0</v>
      </c>
      <c r="N5" s="100">
        <f>SUM(N6:N8)</f>
        <v>0</v>
      </c>
      <c r="O5" s="101">
        <f>SUM(D5:N5)</f>
        <v>911832</v>
      </c>
      <c r="P5" s="102">
        <f>(O5/P$25)</f>
        <v>295.09126213592231</v>
      </c>
      <c r="Q5" s="103"/>
    </row>
    <row r="6" spans="1:134">
      <c r="A6" s="105"/>
      <c r="B6" s="106">
        <v>511</v>
      </c>
      <c r="C6" s="107" t="s">
        <v>19</v>
      </c>
      <c r="D6" s="108">
        <v>61579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61579</v>
      </c>
      <c r="P6" s="109">
        <f>(O6/P$25)</f>
        <v>19.928478964401293</v>
      </c>
      <c r="Q6" s="110"/>
    </row>
    <row r="7" spans="1:134">
      <c r="A7" s="105"/>
      <c r="B7" s="106">
        <v>512</v>
      </c>
      <c r="C7" s="107" t="s">
        <v>20</v>
      </c>
      <c r="D7" s="108">
        <v>140542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8" si="0">SUM(D7:N7)</f>
        <v>140542</v>
      </c>
      <c r="P7" s="109">
        <f>(O7/P$25)</f>
        <v>45.482847896440127</v>
      </c>
      <c r="Q7" s="110"/>
    </row>
    <row r="8" spans="1:134">
      <c r="A8" s="105"/>
      <c r="B8" s="106">
        <v>513</v>
      </c>
      <c r="C8" s="107" t="s">
        <v>21</v>
      </c>
      <c r="D8" s="108">
        <v>709711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709711</v>
      </c>
      <c r="P8" s="109">
        <f>(O8/P$25)</f>
        <v>229.67993527508091</v>
      </c>
      <c r="Q8" s="110"/>
    </row>
    <row r="9" spans="1:134" ht="15.75">
      <c r="A9" s="111" t="s">
        <v>25</v>
      </c>
      <c r="B9" s="112"/>
      <c r="C9" s="113"/>
      <c r="D9" s="114">
        <f>SUM(D10:D10)</f>
        <v>106409</v>
      </c>
      <c r="E9" s="114">
        <f>SUM(E10:E10)</f>
        <v>0</v>
      </c>
      <c r="F9" s="114">
        <f>SUM(F10:F10)</f>
        <v>0</v>
      </c>
      <c r="G9" s="114">
        <f>SUM(G10:G10)</f>
        <v>0</v>
      </c>
      <c r="H9" s="114">
        <f>SUM(H10:H10)</f>
        <v>0</v>
      </c>
      <c r="I9" s="114">
        <f>SUM(I10:I10)</f>
        <v>0</v>
      </c>
      <c r="J9" s="114">
        <f>SUM(J10:J10)</f>
        <v>0</v>
      </c>
      <c r="K9" s="114">
        <f>SUM(K10:K10)</f>
        <v>0</v>
      </c>
      <c r="L9" s="114">
        <f>SUM(L10:L10)</f>
        <v>0</v>
      </c>
      <c r="M9" s="114">
        <f>SUM(M10:M10)</f>
        <v>0</v>
      </c>
      <c r="N9" s="114">
        <f>SUM(N10:N10)</f>
        <v>0</v>
      </c>
      <c r="O9" s="115">
        <f>SUM(D9:N9)</f>
        <v>106409</v>
      </c>
      <c r="P9" s="116">
        <f>(O9/P$25)</f>
        <v>34.436569579288026</v>
      </c>
      <c r="Q9" s="117"/>
    </row>
    <row r="10" spans="1:134">
      <c r="A10" s="105"/>
      <c r="B10" s="106">
        <v>522</v>
      </c>
      <c r="C10" s="107" t="s">
        <v>26</v>
      </c>
      <c r="D10" s="108">
        <v>106409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ref="O10" si="1">SUM(D10:N10)</f>
        <v>106409</v>
      </c>
      <c r="P10" s="109">
        <f>(O10/P$25)</f>
        <v>34.436569579288026</v>
      </c>
      <c r="Q10" s="110"/>
    </row>
    <row r="11" spans="1:134" ht="15.75">
      <c r="A11" s="111" t="s">
        <v>29</v>
      </c>
      <c r="B11" s="112"/>
      <c r="C11" s="113"/>
      <c r="D11" s="114">
        <f>SUM(D12:D12)</f>
        <v>0</v>
      </c>
      <c r="E11" s="114">
        <f>SUM(E12:E12)</f>
        <v>0</v>
      </c>
      <c r="F11" s="114">
        <f>SUM(F12:F12)</f>
        <v>0</v>
      </c>
      <c r="G11" s="114">
        <f>SUM(G12:G12)</f>
        <v>0</v>
      </c>
      <c r="H11" s="114">
        <f>SUM(H12:H12)</f>
        <v>0</v>
      </c>
      <c r="I11" s="114">
        <f>SUM(I12:I12)</f>
        <v>2136842</v>
      </c>
      <c r="J11" s="114">
        <f>SUM(J12:J12)</f>
        <v>0</v>
      </c>
      <c r="K11" s="114">
        <f>SUM(K12:K12)</f>
        <v>0</v>
      </c>
      <c r="L11" s="114">
        <f>SUM(L12:L12)</f>
        <v>0</v>
      </c>
      <c r="M11" s="114">
        <f>SUM(M12:M12)</f>
        <v>0</v>
      </c>
      <c r="N11" s="114">
        <f>SUM(N12:N12)</f>
        <v>0</v>
      </c>
      <c r="O11" s="115">
        <f>SUM(D11:N11)</f>
        <v>2136842</v>
      </c>
      <c r="P11" s="116">
        <f>(O11/P$25)</f>
        <v>691.53462783171517</v>
      </c>
      <c r="Q11" s="117"/>
    </row>
    <row r="12" spans="1:134">
      <c r="A12" s="105"/>
      <c r="B12" s="106">
        <v>536</v>
      </c>
      <c r="C12" s="107" t="s">
        <v>30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2136842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ref="O12:O20" si="2">SUM(D12:N12)</f>
        <v>2136842</v>
      </c>
      <c r="P12" s="109">
        <f>(O12/P$25)</f>
        <v>691.53462783171517</v>
      </c>
      <c r="Q12" s="110"/>
    </row>
    <row r="13" spans="1:134" ht="15.75">
      <c r="A13" s="111" t="s">
        <v>31</v>
      </c>
      <c r="B13" s="112"/>
      <c r="C13" s="113"/>
      <c r="D13" s="114">
        <f>SUM(D14:D15)</f>
        <v>767330</v>
      </c>
      <c r="E13" s="114">
        <f>SUM(E14:E15)</f>
        <v>0</v>
      </c>
      <c r="F13" s="114">
        <f>SUM(F14:F15)</f>
        <v>0</v>
      </c>
      <c r="G13" s="114">
        <f>SUM(G14:G15)</f>
        <v>0</v>
      </c>
      <c r="H13" s="114">
        <f>SUM(H14:H15)</f>
        <v>0</v>
      </c>
      <c r="I13" s="114">
        <f>SUM(I14:I15)</f>
        <v>0</v>
      </c>
      <c r="J13" s="114">
        <f>SUM(J14:J15)</f>
        <v>0</v>
      </c>
      <c r="K13" s="114">
        <f>SUM(K14:K15)</f>
        <v>0</v>
      </c>
      <c r="L13" s="114">
        <f>SUM(L14:L15)</f>
        <v>0</v>
      </c>
      <c r="M13" s="114">
        <f>SUM(M14:M15)</f>
        <v>0</v>
      </c>
      <c r="N13" s="114">
        <f>SUM(N14:N15)</f>
        <v>0</v>
      </c>
      <c r="O13" s="114">
        <f t="shared" si="2"/>
        <v>767330</v>
      </c>
      <c r="P13" s="116">
        <f>(O13/P$25)</f>
        <v>248.32686084142395</v>
      </c>
      <c r="Q13" s="117"/>
    </row>
    <row r="14" spans="1:134">
      <c r="A14" s="105"/>
      <c r="B14" s="106">
        <v>541</v>
      </c>
      <c r="C14" s="107" t="s">
        <v>32</v>
      </c>
      <c r="D14" s="108">
        <v>719288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2"/>
        <v>719288</v>
      </c>
      <c r="P14" s="109">
        <f>(O14/P$25)</f>
        <v>232.77928802588997</v>
      </c>
      <c r="Q14" s="110"/>
    </row>
    <row r="15" spans="1:134">
      <c r="A15" s="105"/>
      <c r="B15" s="106">
        <v>542</v>
      </c>
      <c r="C15" s="107" t="s">
        <v>33</v>
      </c>
      <c r="D15" s="108">
        <v>48042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2"/>
        <v>48042</v>
      </c>
      <c r="P15" s="109">
        <f>(O15/P$25)</f>
        <v>15.547572815533981</v>
      </c>
      <c r="Q15" s="110"/>
    </row>
    <row r="16" spans="1:134" ht="15.75">
      <c r="A16" s="111" t="s">
        <v>34</v>
      </c>
      <c r="B16" s="112"/>
      <c r="C16" s="113"/>
      <c r="D16" s="114">
        <f>SUM(D17:D17)</f>
        <v>23026</v>
      </c>
      <c r="E16" s="114">
        <f>SUM(E17:E17)</f>
        <v>0</v>
      </c>
      <c r="F16" s="114">
        <f>SUM(F17:F17)</f>
        <v>0</v>
      </c>
      <c r="G16" s="114">
        <f>SUM(G17:G17)</f>
        <v>0</v>
      </c>
      <c r="H16" s="114">
        <f>SUM(H17:H17)</f>
        <v>0</v>
      </c>
      <c r="I16" s="114">
        <f>SUM(I17:I17)</f>
        <v>0</v>
      </c>
      <c r="J16" s="114">
        <f>SUM(J17:J17)</f>
        <v>0</v>
      </c>
      <c r="K16" s="114">
        <f>SUM(K17:K17)</f>
        <v>0</v>
      </c>
      <c r="L16" s="114">
        <f>SUM(L17:L17)</f>
        <v>0</v>
      </c>
      <c r="M16" s="114">
        <f>SUM(M17:M17)</f>
        <v>0</v>
      </c>
      <c r="N16" s="114">
        <f>SUM(N17:N17)</f>
        <v>0</v>
      </c>
      <c r="O16" s="114">
        <f t="shared" si="2"/>
        <v>23026</v>
      </c>
      <c r="P16" s="116">
        <f>(O16/P$25)</f>
        <v>7.4517799352750806</v>
      </c>
      <c r="Q16" s="117"/>
    </row>
    <row r="17" spans="1:120">
      <c r="A17" s="105"/>
      <c r="B17" s="106">
        <v>562</v>
      </c>
      <c r="C17" s="107" t="s">
        <v>35</v>
      </c>
      <c r="D17" s="108">
        <v>23026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23026</v>
      </c>
      <c r="P17" s="109">
        <f>(O17/P$25)</f>
        <v>7.4517799352750806</v>
      </c>
      <c r="Q17" s="110"/>
    </row>
    <row r="18" spans="1:120" ht="15.75">
      <c r="A18" s="111" t="s">
        <v>37</v>
      </c>
      <c r="B18" s="112"/>
      <c r="C18" s="113"/>
      <c r="D18" s="114">
        <f>SUM(D19:D20)</f>
        <v>942604</v>
      </c>
      <c r="E18" s="114">
        <f>SUM(E19:E20)</f>
        <v>0</v>
      </c>
      <c r="F18" s="114">
        <f>SUM(F19:F20)</f>
        <v>0</v>
      </c>
      <c r="G18" s="114">
        <f>SUM(G19:G20)</f>
        <v>0</v>
      </c>
      <c r="H18" s="114">
        <f>SUM(H19:H20)</f>
        <v>0</v>
      </c>
      <c r="I18" s="114">
        <f>SUM(I19:I20)</f>
        <v>0</v>
      </c>
      <c r="J18" s="114">
        <f>SUM(J19:J20)</f>
        <v>0</v>
      </c>
      <c r="K18" s="114">
        <f>SUM(K19:K20)</f>
        <v>0</v>
      </c>
      <c r="L18" s="114">
        <f>SUM(L19:L20)</f>
        <v>0</v>
      </c>
      <c r="M18" s="114">
        <f>SUM(M19:M20)</f>
        <v>266160</v>
      </c>
      <c r="N18" s="114">
        <f>SUM(N19:N20)</f>
        <v>0</v>
      </c>
      <c r="O18" s="114">
        <f>SUM(D18:N18)</f>
        <v>1208764</v>
      </c>
      <c r="P18" s="116">
        <f>(O18/P$25)</f>
        <v>391.18576051779934</v>
      </c>
      <c r="Q18" s="110"/>
    </row>
    <row r="19" spans="1:120">
      <c r="A19" s="105"/>
      <c r="B19" s="106">
        <v>572</v>
      </c>
      <c r="C19" s="107" t="s">
        <v>38</v>
      </c>
      <c r="D19" s="108">
        <v>942604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942604</v>
      </c>
      <c r="P19" s="109">
        <f>(O19/P$25)</f>
        <v>305.04983818770228</v>
      </c>
      <c r="Q19" s="110"/>
    </row>
    <row r="20" spans="1:120">
      <c r="A20" s="105"/>
      <c r="B20" s="106">
        <v>579</v>
      </c>
      <c r="C20" s="107" t="s">
        <v>92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266160</v>
      </c>
      <c r="N20" s="108">
        <v>0</v>
      </c>
      <c r="O20" s="108">
        <f t="shared" si="2"/>
        <v>266160</v>
      </c>
      <c r="P20" s="109">
        <f>(O20/P$25)</f>
        <v>86.135922330097088</v>
      </c>
      <c r="Q20" s="110"/>
    </row>
    <row r="21" spans="1:120" ht="15.75">
      <c r="A21" s="111" t="s">
        <v>41</v>
      </c>
      <c r="B21" s="112"/>
      <c r="C21" s="113"/>
      <c r="D21" s="114">
        <f>SUM(D22:D22)</f>
        <v>1634286</v>
      </c>
      <c r="E21" s="114">
        <f>SUM(E22:E22)</f>
        <v>546450</v>
      </c>
      <c r="F21" s="114">
        <f>SUM(F22:F22)</f>
        <v>0</v>
      </c>
      <c r="G21" s="114">
        <f>SUM(G22:G22)</f>
        <v>0</v>
      </c>
      <c r="H21" s="114">
        <f>SUM(H22:H22)</f>
        <v>0</v>
      </c>
      <c r="I21" s="114">
        <f>SUM(I22:I22)</f>
        <v>0</v>
      </c>
      <c r="J21" s="114">
        <f>SUM(J22:J22)</f>
        <v>0</v>
      </c>
      <c r="K21" s="114">
        <f>SUM(K22:K22)</f>
        <v>0</v>
      </c>
      <c r="L21" s="114">
        <f>SUM(L22:L22)</f>
        <v>0</v>
      </c>
      <c r="M21" s="114">
        <f>SUM(M22:M22)</f>
        <v>0</v>
      </c>
      <c r="N21" s="114">
        <f>SUM(N22:N22)</f>
        <v>0</v>
      </c>
      <c r="O21" s="114">
        <f>SUM(D21:N21)</f>
        <v>2180736</v>
      </c>
      <c r="P21" s="116">
        <f>(O21/P$25)</f>
        <v>705.73980582524268</v>
      </c>
      <c r="Q21" s="110"/>
    </row>
    <row r="22" spans="1:120" ht="15.75" thickBot="1">
      <c r="A22" s="105"/>
      <c r="B22" s="106">
        <v>581</v>
      </c>
      <c r="C22" s="107" t="s">
        <v>87</v>
      </c>
      <c r="D22" s="108">
        <v>1634286</v>
      </c>
      <c r="E22" s="108">
        <v>546450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>SUM(D22:N22)</f>
        <v>2180736</v>
      </c>
      <c r="P22" s="109">
        <f>(O22/P$25)</f>
        <v>705.73980582524268</v>
      </c>
      <c r="Q22" s="110"/>
    </row>
    <row r="23" spans="1:120" ht="16.5" thickBot="1">
      <c r="A23" s="118" t="s">
        <v>10</v>
      </c>
      <c r="B23" s="119"/>
      <c r="C23" s="120"/>
      <c r="D23" s="121">
        <f>SUM(D5,D9,D11,D13,D16,D18,D21)</f>
        <v>4385487</v>
      </c>
      <c r="E23" s="121">
        <f t="shared" ref="E23:N23" si="3">SUM(E5,E9,E11,E13,E16,E18,E21)</f>
        <v>546450</v>
      </c>
      <c r="F23" s="121">
        <f t="shared" si="3"/>
        <v>0</v>
      </c>
      <c r="G23" s="121">
        <f t="shared" si="3"/>
        <v>0</v>
      </c>
      <c r="H23" s="121">
        <f t="shared" si="3"/>
        <v>0</v>
      </c>
      <c r="I23" s="121">
        <f t="shared" si="3"/>
        <v>2136842</v>
      </c>
      <c r="J23" s="121">
        <f t="shared" si="3"/>
        <v>0</v>
      </c>
      <c r="K23" s="121">
        <f t="shared" si="3"/>
        <v>0</v>
      </c>
      <c r="L23" s="121">
        <f t="shared" si="3"/>
        <v>0</v>
      </c>
      <c r="M23" s="121">
        <f t="shared" si="3"/>
        <v>266160</v>
      </c>
      <c r="N23" s="121">
        <f t="shared" si="3"/>
        <v>0</v>
      </c>
      <c r="O23" s="121">
        <f>SUM(D23:N23)</f>
        <v>7334939</v>
      </c>
      <c r="P23" s="122">
        <f>(O23/P$25)</f>
        <v>2373.7666666666669</v>
      </c>
      <c r="Q23" s="103"/>
      <c r="R23" s="12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</row>
    <row r="24" spans="1:120">
      <c r="A24" s="124"/>
      <c r="B24" s="125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7"/>
    </row>
    <row r="25" spans="1:120">
      <c r="A25" s="128"/>
      <c r="B25" s="129"/>
      <c r="C25" s="129"/>
      <c r="D25" s="130"/>
      <c r="E25" s="130"/>
      <c r="F25" s="130"/>
      <c r="G25" s="130"/>
      <c r="H25" s="130"/>
      <c r="I25" s="130"/>
      <c r="J25" s="130"/>
      <c r="K25" s="130"/>
      <c r="L25" s="130"/>
      <c r="M25" s="133" t="s">
        <v>93</v>
      </c>
      <c r="N25" s="133"/>
      <c r="O25" s="133"/>
      <c r="P25" s="131">
        <v>3090</v>
      </c>
    </row>
    <row r="26" spans="1:120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37" t="s">
        <v>47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460488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9" si="1">SUM(D5:M5)</f>
        <v>460488</v>
      </c>
      <c r="O5" s="58">
        <f t="shared" ref="O5:O19" si="2">(N5/O$21)</f>
        <v>149.02524271844661</v>
      </c>
      <c r="P5" s="59"/>
    </row>
    <row r="6" spans="1:133">
      <c r="A6" s="61"/>
      <c r="B6" s="62">
        <v>511</v>
      </c>
      <c r="C6" s="63" t="s">
        <v>19</v>
      </c>
      <c r="D6" s="64">
        <v>50999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50999</v>
      </c>
      <c r="O6" s="65">
        <f t="shared" si="2"/>
        <v>16.50453074433657</v>
      </c>
      <c r="P6" s="66"/>
    </row>
    <row r="7" spans="1:133">
      <c r="A7" s="61"/>
      <c r="B7" s="62">
        <v>512</v>
      </c>
      <c r="C7" s="63" t="s">
        <v>20</v>
      </c>
      <c r="D7" s="64">
        <v>93738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93738</v>
      </c>
      <c r="O7" s="65">
        <f t="shared" si="2"/>
        <v>30.335922330097087</v>
      </c>
      <c r="P7" s="66"/>
    </row>
    <row r="8" spans="1:133">
      <c r="A8" s="61"/>
      <c r="B8" s="62">
        <v>513</v>
      </c>
      <c r="C8" s="63" t="s">
        <v>21</v>
      </c>
      <c r="D8" s="64">
        <v>315751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315751</v>
      </c>
      <c r="O8" s="65">
        <f t="shared" si="2"/>
        <v>102.18478964401295</v>
      </c>
      <c r="P8" s="66"/>
    </row>
    <row r="9" spans="1:133" ht="15.75">
      <c r="A9" s="67" t="s">
        <v>25</v>
      </c>
      <c r="B9" s="68"/>
      <c r="C9" s="69"/>
      <c r="D9" s="70">
        <f t="shared" ref="D9:M9" si="3">SUM(D10:D10)</f>
        <v>56530</v>
      </c>
      <c r="E9" s="70">
        <f t="shared" si="3"/>
        <v>0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56530</v>
      </c>
      <c r="O9" s="72">
        <f t="shared" si="2"/>
        <v>18.294498381877023</v>
      </c>
      <c r="P9" s="73"/>
    </row>
    <row r="10" spans="1:133">
      <c r="A10" s="61"/>
      <c r="B10" s="62">
        <v>522</v>
      </c>
      <c r="C10" s="63" t="s">
        <v>26</v>
      </c>
      <c r="D10" s="64">
        <v>56530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56530</v>
      </c>
      <c r="O10" s="65">
        <f t="shared" si="2"/>
        <v>18.294498381877023</v>
      </c>
      <c r="P10" s="66"/>
    </row>
    <row r="11" spans="1:133" ht="15.75">
      <c r="A11" s="67" t="s">
        <v>29</v>
      </c>
      <c r="B11" s="68"/>
      <c r="C11" s="69"/>
      <c r="D11" s="70">
        <f t="shared" ref="D11:M11" si="4">SUM(D12:D12)</f>
        <v>0</v>
      </c>
      <c r="E11" s="70">
        <f t="shared" si="4"/>
        <v>0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1029434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1029434</v>
      </c>
      <c r="O11" s="72">
        <f t="shared" si="2"/>
        <v>333.15016181229771</v>
      </c>
      <c r="P11" s="73"/>
    </row>
    <row r="12" spans="1:133">
      <c r="A12" s="61"/>
      <c r="B12" s="62">
        <v>536</v>
      </c>
      <c r="C12" s="63" t="s">
        <v>62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1029434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1029434</v>
      </c>
      <c r="O12" s="65">
        <f t="shared" si="2"/>
        <v>333.15016181229771</v>
      </c>
      <c r="P12" s="66"/>
    </row>
    <row r="13" spans="1:133" ht="15.75">
      <c r="A13" s="67" t="s">
        <v>31</v>
      </c>
      <c r="B13" s="68"/>
      <c r="C13" s="69"/>
      <c r="D13" s="70">
        <f t="shared" ref="D13:M13" si="5">SUM(D14:D14)</f>
        <v>176268</v>
      </c>
      <c r="E13" s="70">
        <f t="shared" si="5"/>
        <v>0</v>
      </c>
      <c r="F13" s="70">
        <f t="shared" si="5"/>
        <v>0</v>
      </c>
      <c r="G13" s="70">
        <f t="shared" si="5"/>
        <v>0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176268</v>
      </c>
      <c r="O13" s="72">
        <f t="shared" si="2"/>
        <v>57.04466019417476</v>
      </c>
      <c r="P13" s="73"/>
    </row>
    <row r="14" spans="1:133">
      <c r="A14" s="61"/>
      <c r="B14" s="62">
        <v>541</v>
      </c>
      <c r="C14" s="63" t="s">
        <v>57</v>
      </c>
      <c r="D14" s="64">
        <v>176268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176268</v>
      </c>
      <c r="O14" s="65">
        <f t="shared" si="2"/>
        <v>57.04466019417476</v>
      </c>
      <c r="P14" s="66"/>
    </row>
    <row r="15" spans="1:133" ht="15.75">
      <c r="A15" s="67" t="s">
        <v>37</v>
      </c>
      <c r="B15" s="68"/>
      <c r="C15" s="69"/>
      <c r="D15" s="70">
        <f t="shared" ref="D15:M15" si="6">SUM(D16:D16)</f>
        <v>405922</v>
      </c>
      <c r="E15" s="70">
        <f t="shared" si="6"/>
        <v>0</v>
      </c>
      <c r="F15" s="70">
        <f t="shared" si="6"/>
        <v>0</v>
      </c>
      <c r="G15" s="70">
        <f t="shared" si="6"/>
        <v>0</v>
      </c>
      <c r="H15" s="70">
        <f t="shared" si="6"/>
        <v>0</v>
      </c>
      <c r="I15" s="70">
        <f t="shared" si="6"/>
        <v>0</v>
      </c>
      <c r="J15" s="70">
        <f t="shared" si="6"/>
        <v>0</v>
      </c>
      <c r="K15" s="70">
        <f t="shared" si="6"/>
        <v>0</v>
      </c>
      <c r="L15" s="70">
        <f t="shared" si="6"/>
        <v>0</v>
      </c>
      <c r="M15" s="70">
        <f t="shared" si="6"/>
        <v>0</v>
      </c>
      <c r="N15" s="70">
        <f t="shared" si="1"/>
        <v>405922</v>
      </c>
      <c r="O15" s="72">
        <f t="shared" si="2"/>
        <v>131.36634304207121</v>
      </c>
      <c r="P15" s="66"/>
    </row>
    <row r="16" spans="1:133">
      <c r="A16" s="61"/>
      <c r="B16" s="62">
        <v>572</v>
      </c>
      <c r="C16" s="63" t="s">
        <v>58</v>
      </c>
      <c r="D16" s="64">
        <v>405922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405922</v>
      </c>
      <c r="O16" s="65">
        <f t="shared" si="2"/>
        <v>131.36634304207121</v>
      </c>
      <c r="P16" s="66"/>
    </row>
    <row r="17" spans="1:119" ht="15.75">
      <c r="A17" s="67" t="s">
        <v>59</v>
      </c>
      <c r="B17" s="68"/>
      <c r="C17" s="69"/>
      <c r="D17" s="70">
        <f t="shared" ref="D17:M17" si="7">SUM(D18:D18)</f>
        <v>0</v>
      </c>
      <c r="E17" s="70">
        <f t="shared" si="7"/>
        <v>382902</v>
      </c>
      <c r="F17" s="70">
        <f t="shared" si="7"/>
        <v>0</v>
      </c>
      <c r="G17" s="70">
        <f t="shared" si="7"/>
        <v>0</v>
      </c>
      <c r="H17" s="70">
        <f t="shared" si="7"/>
        <v>0</v>
      </c>
      <c r="I17" s="70">
        <f t="shared" si="7"/>
        <v>0</v>
      </c>
      <c r="J17" s="70">
        <f t="shared" si="7"/>
        <v>0</v>
      </c>
      <c r="K17" s="70">
        <f t="shared" si="7"/>
        <v>0</v>
      </c>
      <c r="L17" s="70">
        <f t="shared" si="7"/>
        <v>0</v>
      </c>
      <c r="M17" s="70">
        <f t="shared" si="7"/>
        <v>0</v>
      </c>
      <c r="N17" s="70">
        <f t="shared" si="1"/>
        <v>382902</v>
      </c>
      <c r="O17" s="72">
        <f t="shared" si="2"/>
        <v>123.91650485436894</v>
      </c>
      <c r="P17" s="66"/>
    </row>
    <row r="18" spans="1:119" ht="15.75" thickBot="1">
      <c r="A18" s="61"/>
      <c r="B18" s="62">
        <v>581</v>
      </c>
      <c r="C18" s="63" t="s">
        <v>60</v>
      </c>
      <c r="D18" s="64">
        <v>0</v>
      </c>
      <c r="E18" s="64">
        <v>382902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382902</v>
      </c>
      <c r="O18" s="65">
        <f t="shared" si="2"/>
        <v>123.91650485436894</v>
      </c>
      <c r="P18" s="66"/>
    </row>
    <row r="19" spans="1:119" ht="16.5" thickBot="1">
      <c r="A19" s="74" t="s">
        <v>10</v>
      </c>
      <c r="B19" s="75"/>
      <c r="C19" s="76"/>
      <c r="D19" s="77">
        <f>SUM(D5,D9,D11,D13,D15,D17)</f>
        <v>1099208</v>
      </c>
      <c r="E19" s="77">
        <f t="shared" ref="E19:M19" si="8">SUM(E5,E9,E11,E13,E15,E17)</f>
        <v>382902</v>
      </c>
      <c r="F19" s="77">
        <f t="shared" si="8"/>
        <v>0</v>
      </c>
      <c r="G19" s="77">
        <f t="shared" si="8"/>
        <v>0</v>
      </c>
      <c r="H19" s="77">
        <f t="shared" si="8"/>
        <v>0</v>
      </c>
      <c r="I19" s="77">
        <f t="shared" si="8"/>
        <v>1029434</v>
      </c>
      <c r="J19" s="77">
        <f t="shared" si="8"/>
        <v>0</v>
      </c>
      <c r="K19" s="77">
        <f t="shared" si="8"/>
        <v>0</v>
      </c>
      <c r="L19" s="77">
        <f t="shared" si="8"/>
        <v>0</v>
      </c>
      <c r="M19" s="77">
        <f t="shared" si="8"/>
        <v>0</v>
      </c>
      <c r="N19" s="77">
        <f t="shared" si="1"/>
        <v>2511544</v>
      </c>
      <c r="O19" s="78">
        <f t="shared" si="2"/>
        <v>812.79741100323622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71" t="s">
        <v>61</v>
      </c>
      <c r="M21" s="171"/>
      <c r="N21" s="171"/>
      <c r="O21" s="88">
        <v>3090</v>
      </c>
    </row>
    <row r="22" spans="1:119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4"/>
    </row>
    <row r="23" spans="1:119" ht="15.75" customHeight="1" thickBot="1">
      <c r="A23" s="175" t="s">
        <v>47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7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411971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411971</v>
      </c>
      <c r="O5" s="30">
        <f t="shared" ref="O5:O27" si="2">(N5/O$29)</f>
        <v>133.67001946787801</v>
      </c>
      <c r="P5" s="6"/>
    </row>
    <row r="6" spans="1:133">
      <c r="A6" s="12"/>
      <c r="B6" s="42">
        <v>511</v>
      </c>
      <c r="C6" s="19" t="s">
        <v>19</v>
      </c>
      <c r="D6" s="43">
        <v>46070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46070</v>
      </c>
      <c r="O6" s="44">
        <f t="shared" si="2"/>
        <v>14.948085658663206</v>
      </c>
      <c r="P6" s="9"/>
    </row>
    <row r="7" spans="1:133">
      <c r="A7" s="12"/>
      <c r="B7" s="42">
        <v>512</v>
      </c>
      <c r="C7" s="19" t="s">
        <v>20</v>
      </c>
      <c r="D7" s="43">
        <v>85665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85665</v>
      </c>
      <c r="O7" s="44">
        <f t="shared" si="2"/>
        <v>27.795262816353016</v>
      </c>
      <c r="P7" s="9"/>
    </row>
    <row r="8" spans="1:133">
      <c r="A8" s="12"/>
      <c r="B8" s="42">
        <v>513</v>
      </c>
      <c r="C8" s="19" t="s">
        <v>21</v>
      </c>
      <c r="D8" s="43">
        <v>262236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262236</v>
      </c>
      <c r="O8" s="44">
        <f t="shared" si="2"/>
        <v>85.086307592472423</v>
      </c>
      <c r="P8" s="9"/>
    </row>
    <row r="9" spans="1:133">
      <c r="A9" s="12"/>
      <c r="B9" s="42">
        <v>515</v>
      </c>
      <c r="C9" s="19" t="s">
        <v>22</v>
      </c>
      <c r="D9" s="43">
        <v>18000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18000</v>
      </c>
      <c r="O9" s="44">
        <f t="shared" si="2"/>
        <v>5.8403634003893572</v>
      </c>
      <c r="P9" s="9"/>
    </row>
    <row r="10" spans="1:133" ht="15.75">
      <c r="A10" s="26" t="s">
        <v>25</v>
      </c>
      <c r="B10" s="27"/>
      <c r="C10" s="28"/>
      <c r="D10" s="29">
        <f t="shared" ref="D10:M10" si="3">SUM(D11:D13)</f>
        <v>86159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86159</v>
      </c>
      <c r="O10" s="41">
        <f t="shared" si="2"/>
        <v>27.955548345230369</v>
      </c>
      <c r="P10" s="10"/>
    </row>
    <row r="11" spans="1:133">
      <c r="A11" s="12"/>
      <c r="B11" s="42">
        <v>522</v>
      </c>
      <c r="C11" s="19" t="s">
        <v>26</v>
      </c>
      <c r="D11" s="43">
        <v>65759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65759</v>
      </c>
      <c r="O11" s="44">
        <f t="shared" si="2"/>
        <v>21.336469824789098</v>
      </c>
      <c r="P11" s="9"/>
    </row>
    <row r="12" spans="1:133">
      <c r="A12" s="12"/>
      <c r="B12" s="42">
        <v>524</v>
      </c>
      <c r="C12" s="19" t="s">
        <v>27</v>
      </c>
      <c r="D12" s="43">
        <v>7200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7200</v>
      </c>
      <c r="O12" s="44">
        <f t="shared" si="2"/>
        <v>2.3361453601557431</v>
      </c>
      <c r="P12" s="9"/>
    </row>
    <row r="13" spans="1:133">
      <c r="A13" s="12"/>
      <c r="B13" s="42">
        <v>529</v>
      </c>
      <c r="C13" s="19" t="s">
        <v>28</v>
      </c>
      <c r="D13" s="43">
        <v>13200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13200</v>
      </c>
      <c r="O13" s="44">
        <f t="shared" si="2"/>
        <v>4.2829331602855287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1005548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1005548</v>
      </c>
      <c r="O14" s="41">
        <f t="shared" si="2"/>
        <v>326.26476314081765</v>
      </c>
      <c r="P14" s="10"/>
    </row>
    <row r="15" spans="1:133">
      <c r="A15" s="12"/>
      <c r="B15" s="42">
        <v>536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1005548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1005548</v>
      </c>
      <c r="O15" s="44">
        <f t="shared" si="2"/>
        <v>326.26476314081765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SUM(D17:D18)</f>
        <v>403000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403000</v>
      </c>
      <c r="O16" s="41">
        <f t="shared" si="2"/>
        <v>130.75924724205061</v>
      </c>
      <c r="P16" s="10"/>
    </row>
    <row r="17" spans="1:119">
      <c r="A17" s="12"/>
      <c r="B17" s="42">
        <v>541</v>
      </c>
      <c r="C17" s="19" t="s">
        <v>32</v>
      </c>
      <c r="D17" s="43">
        <v>249923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249923</v>
      </c>
      <c r="O17" s="44">
        <f t="shared" si="2"/>
        <v>81.09117456197275</v>
      </c>
      <c r="P17" s="9"/>
    </row>
    <row r="18" spans="1:119">
      <c r="A18" s="12"/>
      <c r="B18" s="42">
        <v>542</v>
      </c>
      <c r="C18" s="19" t="s">
        <v>33</v>
      </c>
      <c r="D18" s="43">
        <v>153077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153077</v>
      </c>
      <c r="O18" s="44">
        <f t="shared" si="2"/>
        <v>49.66807268007787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14676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14676</v>
      </c>
      <c r="O19" s="41">
        <f t="shared" si="2"/>
        <v>4.7618429591174563</v>
      </c>
      <c r="P19" s="10"/>
    </row>
    <row r="20" spans="1:119">
      <c r="A20" s="12"/>
      <c r="B20" s="42">
        <v>562</v>
      </c>
      <c r="C20" s="19" t="s">
        <v>35</v>
      </c>
      <c r="D20" s="43">
        <v>2451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2451</v>
      </c>
      <c r="O20" s="44">
        <f t="shared" si="2"/>
        <v>0.79526281635301754</v>
      </c>
      <c r="P20" s="9"/>
    </row>
    <row r="21" spans="1:119">
      <c r="A21" s="12"/>
      <c r="B21" s="42">
        <v>564</v>
      </c>
      <c r="C21" s="19" t="s">
        <v>36</v>
      </c>
      <c r="D21" s="43">
        <v>12225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12225</v>
      </c>
      <c r="O21" s="44">
        <f t="shared" si="2"/>
        <v>3.9665801427644385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369293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369293</v>
      </c>
      <c r="O22" s="41">
        <f t="shared" si="2"/>
        <v>119.82251784555483</v>
      </c>
      <c r="P22" s="9"/>
    </row>
    <row r="23" spans="1:119">
      <c r="A23" s="12"/>
      <c r="B23" s="42">
        <v>572</v>
      </c>
      <c r="C23" s="19" t="s">
        <v>38</v>
      </c>
      <c r="D23" s="43">
        <v>330294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330294</v>
      </c>
      <c r="O23" s="44">
        <f t="shared" si="2"/>
        <v>107.16872160934459</v>
      </c>
      <c r="P23" s="9"/>
    </row>
    <row r="24" spans="1:119">
      <c r="A24" s="12"/>
      <c r="B24" s="42">
        <v>574</v>
      </c>
      <c r="C24" s="19" t="s">
        <v>39</v>
      </c>
      <c r="D24" s="43">
        <v>38999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38999</v>
      </c>
      <c r="O24" s="44">
        <f t="shared" si="2"/>
        <v>12.653796236210253</v>
      </c>
      <c r="P24" s="9"/>
    </row>
    <row r="25" spans="1:119" ht="15.75">
      <c r="A25" s="26" t="s">
        <v>41</v>
      </c>
      <c r="B25" s="27"/>
      <c r="C25" s="28"/>
      <c r="D25" s="29">
        <f t="shared" ref="D25:M25" si="8">SUM(D26:D26)</f>
        <v>0</v>
      </c>
      <c r="E25" s="29">
        <f t="shared" si="8"/>
        <v>451411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451411</v>
      </c>
      <c r="O25" s="41">
        <f t="shared" si="2"/>
        <v>146.46690460739779</v>
      </c>
      <c r="P25" s="9"/>
    </row>
    <row r="26" spans="1:119" ht="15.75" thickBot="1">
      <c r="A26" s="12"/>
      <c r="B26" s="42">
        <v>581</v>
      </c>
      <c r="C26" s="19" t="s">
        <v>40</v>
      </c>
      <c r="D26" s="43">
        <v>0</v>
      </c>
      <c r="E26" s="43">
        <v>451411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451411</v>
      </c>
      <c r="O26" s="44">
        <f t="shared" si="2"/>
        <v>146.46690460739779</v>
      </c>
      <c r="P26" s="9"/>
    </row>
    <row r="27" spans="1:119" ht="16.5" thickBot="1">
      <c r="A27" s="13" t="s">
        <v>10</v>
      </c>
      <c r="B27" s="21"/>
      <c r="C27" s="20"/>
      <c r="D27" s="14">
        <f>SUM(D5,D10,D14,D16,D19,D22,D25)</f>
        <v>1285099</v>
      </c>
      <c r="E27" s="14">
        <f t="shared" ref="E27:M27" si="9">SUM(E5,E10,E14,E16,E19,E22,E25)</f>
        <v>451411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1005548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2742058</v>
      </c>
      <c r="O27" s="35">
        <f t="shared" si="2"/>
        <v>889.70084360804674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53</v>
      </c>
      <c r="M29" s="157"/>
      <c r="N29" s="157"/>
      <c r="O29" s="39">
        <v>3082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47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390489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390489</v>
      </c>
      <c r="O5" s="30">
        <f t="shared" ref="O5:O27" si="2">(N5/O$29)</f>
        <v>127.23655913978494</v>
      </c>
      <c r="P5" s="6"/>
    </row>
    <row r="6" spans="1:133">
      <c r="A6" s="12"/>
      <c r="B6" s="42">
        <v>511</v>
      </c>
      <c r="C6" s="19" t="s">
        <v>19</v>
      </c>
      <c r="D6" s="43">
        <v>44586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44586</v>
      </c>
      <c r="O6" s="44">
        <f t="shared" si="2"/>
        <v>14.527859237536656</v>
      </c>
      <c r="P6" s="9"/>
    </row>
    <row r="7" spans="1:133">
      <c r="A7" s="12"/>
      <c r="B7" s="42">
        <v>512</v>
      </c>
      <c r="C7" s="19" t="s">
        <v>20</v>
      </c>
      <c r="D7" s="43">
        <v>82853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82853</v>
      </c>
      <c r="O7" s="44">
        <f t="shared" si="2"/>
        <v>26.996741609644836</v>
      </c>
      <c r="P7" s="9"/>
    </row>
    <row r="8" spans="1:133">
      <c r="A8" s="12"/>
      <c r="B8" s="42">
        <v>513</v>
      </c>
      <c r="C8" s="19" t="s">
        <v>21</v>
      </c>
      <c r="D8" s="43">
        <v>245050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245050</v>
      </c>
      <c r="O8" s="44">
        <f t="shared" si="2"/>
        <v>79.846855653307273</v>
      </c>
      <c r="P8" s="9"/>
    </row>
    <row r="9" spans="1:133">
      <c r="A9" s="12"/>
      <c r="B9" s="42">
        <v>515</v>
      </c>
      <c r="C9" s="19" t="s">
        <v>22</v>
      </c>
      <c r="D9" s="43">
        <v>18000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18000</v>
      </c>
      <c r="O9" s="44">
        <f t="shared" si="2"/>
        <v>5.8651026392961878</v>
      </c>
      <c r="P9" s="9"/>
    </row>
    <row r="10" spans="1:133" ht="15.75">
      <c r="A10" s="26" t="s">
        <v>25</v>
      </c>
      <c r="B10" s="27"/>
      <c r="C10" s="28"/>
      <c r="D10" s="29">
        <f t="shared" ref="D10:M10" si="3">SUM(D11:D13)</f>
        <v>57691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57691</v>
      </c>
      <c r="O10" s="41">
        <f t="shared" si="2"/>
        <v>18.797979797979799</v>
      </c>
      <c r="P10" s="10"/>
    </row>
    <row r="11" spans="1:133">
      <c r="A11" s="12"/>
      <c r="B11" s="42">
        <v>522</v>
      </c>
      <c r="C11" s="19" t="s">
        <v>26</v>
      </c>
      <c r="D11" s="43">
        <v>36627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36627</v>
      </c>
      <c r="O11" s="44">
        <f t="shared" si="2"/>
        <v>11.934506353861192</v>
      </c>
      <c r="P11" s="9"/>
    </row>
    <row r="12" spans="1:133">
      <c r="A12" s="12"/>
      <c r="B12" s="42">
        <v>524</v>
      </c>
      <c r="C12" s="19" t="s">
        <v>27</v>
      </c>
      <c r="D12" s="43">
        <v>7864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7864</v>
      </c>
      <c r="O12" s="44">
        <f t="shared" si="2"/>
        <v>2.5623981753014009</v>
      </c>
      <c r="P12" s="9"/>
    </row>
    <row r="13" spans="1:133">
      <c r="A13" s="12"/>
      <c r="B13" s="42">
        <v>529</v>
      </c>
      <c r="C13" s="19" t="s">
        <v>28</v>
      </c>
      <c r="D13" s="43">
        <v>13200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13200</v>
      </c>
      <c r="O13" s="44">
        <f t="shared" si="2"/>
        <v>4.301075268817204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923141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923141</v>
      </c>
      <c r="O14" s="41">
        <f t="shared" si="2"/>
        <v>300.79537308569564</v>
      </c>
      <c r="P14" s="10"/>
    </row>
    <row r="15" spans="1:133">
      <c r="A15" s="12"/>
      <c r="B15" s="42">
        <v>536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923141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923141</v>
      </c>
      <c r="O15" s="44">
        <f t="shared" si="2"/>
        <v>300.79537308569564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SUM(D17:D18)</f>
        <v>673978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673978</v>
      </c>
      <c r="O16" s="41">
        <f t="shared" si="2"/>
        <v>219.60834147930922</v>
      </c>
      <c r="P16" s="10"/>
    </row>
    <row r="17" spans="1:119">
      <c r="A17" s="12"/>
      <c r="B17" s="42">
        <v>541</v>
      </c>
      <c r="C17" s="19" t="s">
        <v>32</v>
      </c>
      <c r="D17" s="43">
        <v>190522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190522</v>
      </c>
      <c r="O17" s="44">
        <f t="shared" si="2"/>
        <v>62.079504724666016</v>
      </c>
      <c r="P17" s="9"/>
    </row>
    <row r="18" spans="1:119">
      <c r="A18" s="12"/>
      <c r="B18" s="42">
        <v>542</v>
      </c>
      <c r="C18" s="19" t="s">
        <v>33</v>
      </c>
      <c r="D18" s="43">
        <v>483456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483456</v>
      </c>
      <c r="O18" s="44">
        <f t="shared" si="2"/>
        <v>157.52883675464321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19864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19864</v>
      </c>
      <c r="O19" s="41">
        <f t="shared" si="2"/>
        <v>6.4724666014988594</v>
      </c>
      <c r="P19" s="10"/>
    </row>
    <row r="20" spans="1:119">
      <c r="A20" s="12"/>
      <c r="B20" s="42">
        <v>562</v>
      </c>
      <c r="C20" s="19" t="s">
        <v>35</v>
      </c>
      <c r="D20" s="43">
        <v>8989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8989</v>
      </c>
      <c r="O20" s="44">
        <f t="shared" si="2"/>
        <v>2.9289670902574128</v>
      </c>
      <c r="P20" s="9"/>
    </row>
    <row r="21" spans="1:119">
      <c r="A21" s="12"/>
      <c r="B21" s="42">
        <v>564</v>
      </c>
      <c r="C21" s="19" t="s">
        <v>36</v>
      </c>
      <c r="D21" s="43">
        <v>10875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10875</v>
      </c>
      <c r="O21" s="44">
        <f t="shared" si="2"/>
        <v>3.5434995112414467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289531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289531</v>
      </c>
      <c r="O22" s="41">
        <f t="shared" si="2"/>
        <v>94.340501792114694</v>
      </c>
      <c r="P22" s="9"/>
    </row>
    <row r="23" spans="1:119">
      <c r="A23" s="12"/>
      <c r="B23" s="42">
        <v>572</v>
      </c>
      <c r="C23" s="19" t="s">
        <v>38</v>
      </c>
      <c r="D23" s="43">
        <v>250137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250137</v>
      </c>
      <c r="O23" s="44">
        <f t="shared" si="2"/>
        <v>81.504398826979468</v>
      </c>
      <c r="P23" s="9"/>
    </row>
    <row r="24" spans="1:119">
      <c r="A24" s="12"/>
      <c r="B24" s="42">
        <v>574</v>
      </c>
      <c r="C24" s="19" t="s">
        <v>39</v>
      </c>
      <c r="D24" s="43">
        <v>39394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39394</v>
      </c>
      <c r="O24" s="44">
        <f t="shared" si="2"/>
        <v>12.836102965135224</v>
      </c>
      <c r="P24" s="9"/>
    </row>
    <row r="25" spans="1:119" ht="15.75">
      <c r="A25" s="26" t="s">
        <v>41</v>
      </c>
      <c r="B25" s="27"/>
      <c r="C25" s="28"/>
      <c r="D25" s="29">
        <f t="shared" ref="D25:M25" si="8">SUM(D26:D26)</f>
        <v>5000</v>
      </c>
      <c r="E25" s="29">
        <f t="shared" si="8"/>
        <v>124667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129667</v>
      </c>
      <c r="O25" s="41">
        <f t="shared" si="2"/>
        <v>42.250570218312156</v>
      </c>
      <c r="P25" s="9"/>
    </row>
    <row r="26" spans="1:119" ht="15.75" thickBot="1">
      <c r="A26" s="12"/>
      <c r="B26" s="42">
        <v>581</v>
      </c>
      <c r="C26" s="19" t="s">
        <v>40</v>
      </c>
      <c r="D26" s="43">
        <v>5000</v>
      </c>
      <c r="E26" s="43">
        <v>124667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129667</v>
      </c>
      <c r="O26" s="44">
        <f t="shared" si="2"/>
        <v>42.250570218312156</v>
      </c>
      <c r="P26" s="9"/>
    </row>
    <row r="27" spans="1:119" ht="16.5" thickBot="1">
      <c r="A27" s="13" t="s">
        <v>10</v>
      </c>
      <c r="B27" s="21"/>
      <c r="C27" s="20"/>
      <c r="D27" s="14">
        <f>SUM(D5,D10,D14,D16,D19,D22,D25)</f>
        <v>1436553</v>
      </c>
      <c r="E27" s="14">
        <f t="shared" ref="E27:M27" si="9">SUM(E5,E10,E14,E16,E19,E22,E25)</f>
        <v>124667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923141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2484361</v>
      </c>
      <c r="O27" s="35">
        <f t="shared" si="2"/>
        <v>809.50179211469538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51</v>
      </c>
      <c r="M29" s="157"/>
      <c r="N29" s="157"/>
      <c r="O29" s="39">
        <v>3069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47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394093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394093</v>
      </c>
      <c r="O5" s="30">
        <f t="shared" ref="O5:O27" si="2">(N5/O$29)</f>
        <v>127.33214862681744</v>
      </c>
      <c r="P5" s="6"/>
    </row>
    <row r="6" spans="1:133">
      <c r="A6" s="12"/>
      <c r="B6" s="42">
        <v>511</v>
      </c>
      <c r="C6" s="19" t="s">
        <v>19</v>
      </c>
      <c r="D6" s="43">
        <v>39000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39000</v>
      </c>
      <c r="O6" s="44">
        <f t="shared" si="2"/>
        <v>12.60096930533118</v>
      </c>
      <c r="P6" s="9"/>
    </row>
    <row r="7" spans="1:133">
      <c r="A7" s="12"/>
      <c r="B7" s="42">
        <v>512</v>
      </c>
      <c r="C7" s="19" t="s">
        <v>20</v>
      </c>
      <c r="D7" s="43">
        <v>65045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65045</v>
      </c>
      <c r="O7" s="44">
        <f t="shared" si="2"/>
        <v>21.01615508885299</v>
      </c>
      <c r="P7" s="9"/>
    </row>
    <row r="8" spans="1:133">
      <c r="A8" s="12"/>
      <c r="B8" s="42">
        <v>513</v>
      </c>
      <c r="C8" s="19" t="s">
        <v>21</v>
      </c>
      <c r="D8" s="43">
        <v>272048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272048</v>
      </c>
      <c r="O8" s="44">
        <f t="shared" si="2"/>
        <v>87.899192245557344</v>
      </c>
      <c r="P8" s="9"/>
    </row>
    <row r="9" spans="1:133">
      <c r="A9" s="12"/>
      <c r="B9" s="42">
        <v>515</v>
      </c>
      <c r="C9" s="19" t="s">
        <v>22</v>
      </c>
      <c r="D9" s="43">
        <v>18000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18000</v>
      </c>
      <c r="O9" s="44">
        <f t="shared" si="2"/>
        <v>5.8158319870759287</v>
      </c>
      <c r="P9" s="9"/>
    </row>
    <row r="10" spans="1:133" ht="15.75">
      <c r="A10" s="26" t="s">
        <v>25</v>
      </c>
      <c r="B10" s="27"/>
      <c r="C10" s="28"/>
      <c r="D10" s="29">
        <f t="shared" ref="D10:M10" si="3">SUM(D11:D13)</f>
        <v>253512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253512</v>
      </c>
      <c r="O10" s="41">
        <f t="shared" si="2"/>
        <v>81.910177705977389</v>
      </c>
      <c r="P10" s="10"/>
    </row>
    <row r="11" spans="1:133">
      <c r="A11" s="12"/>
      <c r="B11" s="42">
        <v>522</v>
      </c>
      <c r="C11" s="19" t="s">
        <v>26</v>
      </c>
      <c r="D11" s="43">
        <v>233312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233312</v>
      </c>
      <c r="O11" s="44">
        <f t="shared" si="2"/>
        <v>75.383521809369952</v>
      </c>
      <c r="P11" s="9"/>
    </row>
    <row r="12" spans="1:133">
      <c r="A12" s="12"/>
      <c r="B12" s="42">
        <v>524</v>
      </c>
      <c r="C12" s="19" t="s">
        <v>27</v>
      </c>
      <c r="D12" s="43">
        <v>7000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7000</v>
      </c>
      <c r="O12" s="44">
        <f t="shared" si="2"/>
        <v>2.2617124394184169</v>
      </c>
      <c r="P12" s="9"/>
    </row>
    <row r="13" spans="1:133">
      <c r="A13" s="12"/>
      <c r="B13" s="42">
        <v>529</v>
      </c>
      <c r="C13" s="19" t="s">
        <v>28</v>
      </c>
      <c r="D13" s="43">
        <v>13200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13200</v>
      </c>
      <c r="O13" s="44">
        <f t="shared" si="2"/>
        <v>4.2649434571890144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808688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808688</v>
      </c>
      <c r="O14" s="41">
        <f t="shared" si="2"/>
        <v>261.28852988691438</v>
      </c>
      <c r="P14" s="10"/>
    </row>
    <row r="15" spans="1:133">
      <c r="A15" s="12"/>
      <c r="B15" s="42">
        <v>536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808688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808688</v>
      </c>
      <c r="O15" s="44">
        <f t="shared" si="2"/>
        <v>261.28852988691438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SUM(D17:D18)</f>
        <v>473859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473859</v>
      </c>
      <c r="O16" s="41">
        <f t="shared" si="2"/>
        <v>153.10468497576736</v>
      </c>
      <c r="P16" s="10"/>
    </row>
    <row r="17" spans="1:119">
      <c r="A17" s="12"/>
      <c r="B17" s="42">
        <v>541</v>
      </c>
      <c r="C17" s="19" t="s">
        <v>32</v>
      </c>
      <c r="D17" s="43">
        <v>213268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213268</v>
      </c>
      <c r="O17" s="44">
        <f t="shared" si="2"/>
        <v>68.907269789983843</v>
      </c>
      <c r="P17" s="9"/>
    </row>
    <row r="18" spans="1:119">
      <c r="A18" s="12"/>
      <c r="B18" s="42">
        <v>542</v>
      </c>
      <c r="C18" s="19" t="s">
        <v>33</v>
      </c>
      <c r="D18" s="43">
        <v>260591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260591</v>
      </c>
      <c r="O18" s="44">
        <f t="shared" si="2"/>
        <v>84.197415185783527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32440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5000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37440</v>
      </c>
      <c r="O19" s="41">
        <f t="shared" si="2"/>
        <v>12.096930533117932</v>
      </c>
      <c r="P19" s="10"/>
    </row>
    <row r="20" spans="1:119">
      <c r="A20" s="12"/>
      <c r="B20" s="42">
        <v>562</v>
      </c>
      <c r="C20" s="19" t="s">
        <v>35</v>
      </c>
      <c r="D20" s="43">
        <v>21595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21595</v>
      </c>
      <c r="O20" s="44">
        <f t="shared" si="2"/>
        <v>6.9773828756058158</v>
      </c>
      <c r="P20" s="9"/>
    </row>
    <row r="21" spans="1:119">
      <c r="A21" s="12"/>
      <c r="B21" s="42">
        <v>564</v>
      </c>
      <c r="C21" s="19" t="s">
        <v>36</v>
      </c>
      <c r="D21" s="43">
        <v>10845</v>
      </c>
      <c r="E21" s="43">
        <v>0</v>
      </c>
      <c r="F21" s="43">
        <v>0</v>
      </c>
      <c r="G21" s="43">
        <v>0</v>
      </c>
      <c r="H21" s="43">
        <v>0</v>
      </c>
      <c r="I21" s="43">
        <v>5000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15845</v>
      </c>
      <c r="O21" s="44">
        <f t="shared" si="2"/>
        <v>5.1195476575121166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256960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256960</v>
      </c>
      <c r="O22" s="41">
        <f t="shared" si="2"/>
        <v>83.024232633279482</v>
      </c>
      <c r="P22" s="9"/>
    </row>
    <row r="23" spans="1:119">
      <c r="A23" s="12"/>
      <c r="B23" s="42">
        <v>572</v>
      </c>
      <c r="C23" s="19" t="s">
        <v>38</v>
      </c>
      <c r="D23" s="43">
        <v>250820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250820</v>
      </c>
      <c r="O23" s="44">
        <f t="shared" si="2"/>
        <v>81.040387722132465</v>
      </c>
      <c r="P23" s="9"/>
    </row>
    <row r="24" spans="1:119">
      <c r="A24" s="12"/>
      <c r="B24" s="42">
        <v>574</v>
      </c>
      <c r="C24" s="19" t="s">
        <v>39</v>
      </c>
      <c r="D24" s="43">
        <v>6140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6140</v>
      </c>
      <c r="O24" s="44">
        <f t="shared" si="2"/>
        <v>1.9838449111470113</v>
      </c>
      <c r="P24" s="9"/>
    </row>
    <row r="25" spans="1:119" ht="15.75">
      <c r="A25" s="26" t="s">
        <v>41</v>
      </c>
      <c r="B25" s="27"/>
      <c r="C25" s="28"/>
      <c r="D25" s="29">
        <f t="shared" ref="D25:M25" si="8">SUM(D26:D26)</f>
        <v>0</v>
      </c>
      <c r="E25" s="29">
        <f t="shared" si="8"/>
        <v>360440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360440</v>
      </c>
      <c r="O25" s="41">
        <f t="shared" si="2"/>
        <v>116.45880452342487</v>
      </c>
      <c r="P25" s="9"/>
    </row>
    <row r="26" spans="1:119" ht="15.75" thickBot="1">
      <c r="A26" s="12"/>
      <c r="B26" s="42">
        <v>581</v>
      </c>
      <c r="C26" s="19" t="s">
        <v>40</v>
      </c>
      <c r="D26" s="43">
        <v>0</v>
      </c>
      <c r="E26" s="43">
        <v>360440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360440</v>
      </c>
      <c r="O26" s="44">
        <f t="shared" si="2"/>
        <v>116.45880452342487</v>
      </c>
      <c r="P26" s="9"/>
    </row>
    <row r="27" spans="1:119" ht="16.5" thickBot="1">
      <c r="A27" s="13" t="s">
        <v>10</v>
      </c>
      <c r="B27" s="21"/>
      <c r="C27" s="20"/>
      <c r="D27" s="14">
        <f>SUM(D5,D10,D14,D16,D19,D22,D25)</f>
        <v>1410864</v>
      </c>
      <c r="E27" s="14">
        <f t="shared" ref="E27:M27" si="9">SUM(E5,E10,E14,E16,E19,E22,E25)</f>
        <v>360440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813688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2584992</v>
      </c>
      <c r="O27" s="35">
        <f t="shared" si="2"/>
        <v>835.21550888529885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49</v>
      </c>
      <c r="M29" s="157"/>
      <c r="N29" s="157"/>
      <c r="O29" s="39">
        <v>3095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47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487761</v>
      </c>
      <c r="E5" s="24">
        <f t="shared" si="0"/>
        <v>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487768</v>
      </c>
      <c r="O5" s="30">
        <f t="shared" ref="O5:O27" si="2">(N5/O$29)</f>
        <v>158.05832793259884</v>
      </c>
      <c r="P5" s="6"/>
    </row>
    <row r="6" spans="1:133">
      <c r="A6" s="12"/>
      <c r="B6" s="42">
        <v>511</v>
      </c>
      <c r="C6" s="19" t="s">
        <v>19</v>
      </c>
      <c r="D6" s="43">
        <v>39000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39000</v>
      </c>
      <c r="O6" s="44">
        <f t="shared" si="2"/>
        <v>12.637718729747245</v>
      </c>
      <c r="P6" s="9"/>
    </row>
    <row r="7" spans="1:133">
      <c r="A7" s="12"/>
      <c r="B7" s="42">
        <v>512</v>
      </c>
      <c r="C7" s="19" t="s">
        <v>20</v>
      </c>
      <c r="D7" s="43">
        <v>60020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60020</v>
      </c>
      <c r="O7" s="44">
        <f t="shared" si="2"/>
        <v>19.449125081011019</v>
      </c>
      <c r="P7" s="9"/>
    </row>
    <row r="8" spans="1:133">
      <c r="A8" s="12"/>
      <c r="B8" s="42">
        <v>513</v>
      </c>
      <c r="C8" s="19" t="s">
        <v>21</v>
      </c>
      <c r="D8" s="43">
        <v>370741</v>
      </c>
      <c r="E8" s="43">
        <v>7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370748</v>
      </c>
      <c r="O8" s="44">
        <f t="shared" si="2"/>
        <v>120.13869086195723</v>
      </c>
      <c r="P8" s="9"/>
    </row>
    <row r="9" spans="1:133">
      <c r="A9" s="12"/>
      <c r="B9" s="42">
        <v>515</v>
      </c>
      <c r="C9" s="19" t="s">
        <v>22</v>
      </c>
      <c r="D9" s="43">
        <v>18000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18000</v>
      </c>
      <c r="O9" s="44">
        <f t="shared" si="2"/>
        <v>5.8327932598833439</v>
      </c>
      <c r="P9" s="9"/>
    </row>
    <row r="10" spans="1:133" ht="15.75">
      <c r="A10" s="26" t="s">
        <v>25</v>
      </c>
      <c r="B10" s="27"/>
      <c r="C10" s="28"/>
      <c r="D10" s="29">
        <f t="shared" ref="D10:M10" si="3">SUM(D11:D13)</f>
        <v>66965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66965</v>
      </c>
      <c r="O10" s="41">
        <f t="shared" si="2"/>
        <v>21.699611147116009</v>
      </c>
      <c r="P10" s="10"/>
    </row>
    <row r="11" spans="1:133">
      <c r="A11" s="12"/>
      <c r="B11" s="42">
        <v>522</v>
      </c>
      <c r="C11" s="19" t="s">
        <v>26</v>
      </c>
      <c r="D11" s="43">
        <v>46362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46362</v>
      </c>
      <c r="O11" s="44">
        <f t="shared" si="2"/>
        <v>15.023331173039534</v>
      </c>
      <c r="P11" s="9"/>
    </row>
    <row r="12" spans="1:133">
      <c r="A12" s="12"/>
      <c r="B12" s="42">
        <v>523</v>
      </c>
      <c r="C12" s="19" t="s">
        <v>45</v>
      </c>
      <c r="D12" s="43">
        <v>7403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7403</v>
      </c>
      <c r="O12" s="44">
        <f t="shared" si="2"/>
        <v>2.3988982501620222</v>
      </c>
      <c r="P12" s="9"/>
    </row>
    <row r="13" spans="1:133">
      <c r="A13" s="12"/>
      <c r="B13" s="42">
        <v>529</v>
      </c>
      <c r="C13" s="19" t="s">
        <v>28</v>
      </c>
      <c r="D13" s="43">
        <v>13200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13200</v>
      </c>
      <c r="O13" s="44">
        <f t="shared" si="2"/>
        <v>4.277381723914452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725781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725781</v>
      </c>
      <c r="O14" s="41">
        <f t="shared" si="2"/>
        <v>235.18502916396631</v>
      </c>
      <c r="P14" s="10"/>
    </row>
    <row r="15" spans="1:133">
      <c r="A15" s="12"/>
      <c r="B15" s="42">
        <v>536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725781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725781</v>
      </c>
      <c r="O15" s="44">
        <f t="shared" si="2"/>
        <v>235.18502916396631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SUM(D17:D18)</f>
        <v>537388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537388</v>
      </c>
      <c r="O16" s="41">
        <f t="shared" si="2"/>
        <v>174.13739468567726</v>
      </c>
      <c r="P16" s="10"/>
    </row>
    <row r="17" spans="1:119">
      <c r="A17" s="12"/>
      <c r="B17" s="42">
        <v>541</v>
      </c>
      <c r="C17" s="19" t="s">
        <v>32</v>
      </c>
      <c r="D17" s="43">
        <v>260446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260446</v>
      </c>
      <c r="O17" s="44">
        <f t="shared" si="2"/>
        <v>84.395981853532078</v>
      </c>
      <c r="P17" s="9"/>
    </row>
    <row r="18" spans="1:119">
      <c r="A18" s="12"/>
      <c r="B18" s="42">
        <v>542</v>
      </c>
      <c r="C18" s="19" t="s">
        <v>33</v>
      </c>
      <c r="D18" s="43">
        <v>276942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276942</v>
      </c>
      <c r="O18" s="44">
        <f t="shared" si="2"/>
        <v>89.741412832145173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27451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4000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31451</v>
      </c>
      <c r="O19" s="41">
        <f t="shared" si="2"/>
        <v>10.19151004536617</v>
      </c>
      <c r="P19" s="10"/>
    </row>
    <row r="20" spans="1:119">
      <c r="A20" s="12"/>
      <c r="B20" s="42">
        <v>562</v>
      </c>
      <c r="C20" s="19" t="s">
        <v>35</v>
      </c>
      <c r="D20" s="43">
        <v>18601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18601</v>
      </c>
      <c r="O20" s="44">
        <f t="shared" si="2"/>
        <v>6.0275437459494494</v>
      </c>
      <c r="P20" s="9"/>
    </row>
    <row r="21" spans="1:119">
      <c r="A21" s="12"/>
      <c r="B21" s="42">
        <v>564</v>
      </c>
      <c r="C21" s="19" t="s">
        <v>36</v>
      </c>
      <c r="D21" s="43">
        <v>8850</v>
      </c>
      <c r="E21" s="43">
        <v>0</v>
      </c>
      <c r="F21" s="43">
        <v>0</v>
      </c>
      <c r="G21" s="43">
        <v>0</v>
      </c>
      <c r="H21" s="43">
        <v>0</v>
      </c>
      <c r="I21" s="43">
        <v>4000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12850</v>
      </c>
      <c r="O21" s="44">
        <f t="shared" si="2"/>
        <v>4.163966299416721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122081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122081</v>
      </c>
      <c r="O22" s="41">
        <f t="shared" si="2"/>
        <v>39.559624108878808</v>
      </c>
      <c r="P22" s="9"/>
    </row>
    <row r="23" spans="1:119">
      <c r="A23" s="12"/>
      <c r="B23" s="42">
        <v>572</v>
      </c>
      <c r="C23" s="19" t="s">
        <v>38</v>
      </c>
      <c r="D23" s="43">
        <v>97741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97741</v>
      </c>
      <c r="O23" s="44">
        <f t="shared" si="2"/>
        <v>31.672391445236553</v>
      </c>
      <c r="P23" s="9"/>
    </row>
    <row r="24" spans="1:119">
      <c r="A24" s="12"/>
      <c r="B24" s="42">
        <v>574</v>
      </c>
      <c r="C24" s="19" t="s">
        <v>39</v>
      </c>
      <c r="D24" s="43">
        <v>24340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24340</v>
      </c>
      <c r="O24" s="44">
        <f t="shared" si="2"/>
        <v>7.8872326636422549</v>
      </c>
      <c r="P24" s="9"/>
    </row>
    <row r="25" spans="1:119" ht="15.75">
      <c r="A25" s="26" t="s">
        <v>41</v>
      </c>
      <c r="B25" s="27"/>
      <c r="C25" s="28"/>
      <c r="D25" s="29">
        <f t="shared" ref="D25:M25" si="8">SUM(D26:D26)</f>
        <v>286924</v>
      </c>
      <c r="E25" s="29">
        <f t="shared" si="8"/>
        <v>470143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757067</v>
      </c>
      <c r="O25" s="41">
        <f t="shared" si="2"/>
        <v>245.32307193778354</v>
      </c>
      <c r="P25" s="9"/>
    </row>
    <row r="26" spans="1:119" ht="15.75" thickBot="1">
      <c r="A26" s="12"/>
      <c r="B26" s="42">
        <v>581</v>
      </c>
      <c r="C26" s="19" t="s">
        <v>40</v>
      </c>
      <c r="D26" s="43">
        <v>286924</v>
      </c>
      <c r="E26" s="43">
        <v>470143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757067</v>
      </c>
      <c r="O26" s="44">
        <f t="shared" si="2"/>
        <v>245.32307193778354</v>
      </c>
      <c r="P26" s="9"/>
    </row>
    <row r="27" spans="1:119" ht="16.5" thickBot="1">
      <c r="A27" s="13" t="s">
        <v>10</v>
      </c>
      <c r="B27" s="21"/>
      <c r="C27" s="20"/>
      <c r="D27" s="14">
        <f>SUM(D5,D10,D14,D16,D19,D22,D25)</f>
        <v>1528570</v>
      </c>
      <c r="E27" s="14">
        <f t="shared" ref="E27:M27" si="9">SUM(E5,E10,E14,E16,E19,E22,E25)</f>
        <v>470150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729781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2728501</v>
      </c>
      <c r="O27" s="35">
        <f t="shared" si="2"/>
        <v>884.15456902138692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46</v>
      </c>
      <c r="M29" s="157"/>
      <c r="N29" s="157"/>
      <c r="O29" s="39">
        <v>3086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thickBot="1">
      <c r="A31" s="159" t="s">
        <v>47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544492</v>
      </c>
      <c r="E5" s="24">
        <f t="shared" si="0"/>
        <v>220</v>
      </c>
      <c r="F5" s="24">
        <f t="shared" si="0"/>
        <v>183598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728310</v>
      </c>
      <c r="O5" s="30">
        <f t="shared" ref="O5:O29" si="2">(N5/O$31)</f>
        <v>246.96846388606306</v>
      </c>
      <c r="P5" s="6"/>
    </row>
    <row r="6" spans="1:133">
      <c r="A6" s="12"/>
      <c r="B6" s="42">
        <v>511</v>
      </c>
      <c r="C6" s="19" t="s">
        <v>19</v>
      </c>
      <c r="D6" s="43">
        <v>39000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39000</v>
      </c>
      <c r="O6" s="44">
        <f t="shared" si="2"/>
        <v>13.224821973550355</v>
      </c>
      <c r="P6" s="9"/>
    </row>
    <row r="7" spans="1:133">
      <c r="A7" s="12"/>
      <c r="B7" s="42">
        <v>512</v>
      </c>
      <c r="C7" s="19" t="s">
        <v>20</v>
      </c>
      <c r="D7" s="43">
        <v>59970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59970</v>
      </c>
      <c r="O7" s="44">
        <f t="shared" si="2"/>
        <v>20.335707019328584</v>
      </c>
      <c r="P7" s="9"/>
    </row>
    <row r="8" spans="1:133">
      <c r="A8" s="12"/>
      <c r="B8" s="42">
        <v>513</v>
      </c>
      <c r="C8" s="19" t="s">
        <v>21</v>
      </c>
      <c r="D8" s="43">
        <v>423631</v>
      </c>
      <c r="E8" s="43">
        <v>220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423851</v>
      </c>
      <c r="O8" s="44">
        <f t="shared" si="2"/>
        <v>143.72702611054595</v>
      </c>
      <c r="P8" s="9"/>
    </row>
    <row r="9" spans="1:133">
      <c r="A9" s="12"/>
      <c r="B9" s="42">
        <v>515</v>
      </c>
      <c r="C9" s="19" t="s">
        <v>22</v>
      </c>
      <c r="D9" s="43">
        <v>18000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18000</v>
      </c>
      <c r="O9" s="44">
        <f t="shared" si="2"/>
        <v>6.1037639877924716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183598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183598</v>
      </c>
      <c r="O10" s="44">
        <f t="shared" si="2"/>
        <v>62.257714479484569</v>
      </c>
      <c r="P10" s="9"/>
    </row>
    <row r="11" spans="1:133">
      <c r="A11" s="12"/>
      <c r="B11" s="42">
        <v>519</v>
      </c>
      <c r="C11" s="19" t="s">
        <v>24</v>
      </c>
      <c r="D11" s="43">
        <v>3891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3891</v>
      </c>
      <c r="O11" s="44">
        <f t="shared" si="2"/>
        <v>1.3194303153611393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75876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75876</v>
      </c>
      <c r="O12" s="41">
        <f t="shared" si="2"/>
        <v>25.729399796541202</v>
      </c>
      <c r="P12" s="10"/>
    </row>
    <row r="13" spans="1:133">
      <c r="A13" s="12"/>
      <c r="B13" s="42">
        <v>522</v>
      </c>
      <c r="C13" s="19" t="s">
        <v>26</v>
      </c>
      <c r="D13" s="43">
        <v>50176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50176</v>
      </c>
      <c r="O13" s="44">
        <f t="shared" si="2"/>
        <v>17.014581213970839</v>
      </c>
      <c r="P13" s="9"/>
    </row>
    <row r="14" spans="1:133">
      <c r="A14" s="12"/>
      <c r="B14" s="42">
        <v>524</v>
      </c>
      <c r="C14" s="19" t="s">
        <v>27</v>
      </c>
      <c r="D14" s="43">
        <v>14700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14700</v>
      </c>
      <c r="O14" s="44">
        <f t="shared" si="2"/>
        <v>4.9847405900305191</v>
      </c>
      <c r="P14" s="9"/>
    </row>
    <row r="15" spans="1:133">
      <c r="A15" s="12"/>
      <c r="B15" s="42">
        <v>529</v>
      </c>
      <c r="C15" s="19" t="s">
        <v>28</v>
      </c>
      <c r="D15" s="43">
        <v>11000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11000</v>
      </c>
      <c r="O15" s="44">
        <f t="shared" si="2"/>
        <v>3.7300779925398442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763730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763730</v>
      </c>
      <c r="O16" s="41">
        <f t="shared" si="2"/>
        <v>258.97931502204136</v>
      </c>
      <c r="P16" s="10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763730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763730</v>
      </c>
      <c r="O17" s="44">
        <f t="shared" si="2"/>
        <v>258.97931502204136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SUM(D19:D20)</f>
        <v>317834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317834</v>
      </c>
      <c r="O18" s="41">
        <f t="shared" si="2"/>
        <v>107.77687351644626</v>
      </c>
      <c r="P18" s="10"/>
    </row>
    <row r="19" spans="1:119">
      <c r="A19" s="12"/>
      <c r="B19" s="42">
        <v>541</v>
      </c>
      <c r="C19" s="19" t="s">
        <v>32</v>
      </c>
      <c r="D19" s="43">
        <v>236626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236626</v>
      </c>
      <c r="O19" s="44">
        <f t="shared" si="2"/>
        <v>80.239403187521191</v>
      </c>
      <c r="P19" s="9"/>
    </row>
    <row r="20" spans="1:119">
      <c r="A20" s="12"/>
      <c r="B20" s="42">
        <v>542</v>
      </c>
      <c r="C20" s="19" t="s">
        <v>33</v>
      </c>
      <c r="D20" s="43">
        <v>81208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81208</v>
      </c>
      <c r="O20" s="44">
        <f t="shared" si="2"/>
        <v>27.53747032892506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65877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4000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69877</v>
      </c>
      <c r="O21" s="41">
        <f t="shared" si="2"/>
        <v>23.695150898609697</v>
      </c>
      <c r="P21" s="10"/>
    </row>
    <row r="22" spans="1:119">
      <c r="A22" s="12"/>
      <c r="B22" s="42">
        <v>562</v>
      </c>
      <c r="C22" s="19" t="s">
        <v>35</v>
      </c>
      <c r="D22" s="43">
        <v>28052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28052</v>
      </c>
      <c r="O22" s="44">
        <f t="shared" si="2"/>
        <v>9.5123770769752465</v>
      </c>
      <c r="P22" s="9"/>
    </row>
    <row r="23" spans="1:119">
      <c r="A23" s="12"/>
      <c r="B23" s="42">
        <v>564</v>
      </c>
      <c r="C23" s="19" t="s">
        <v>36</v>
      </c>
      <c r="D23" s="43">
        <v>37825</v>
      </c>
      <c r="E23" s="43">
        <v>0</v>
      </c>
      <c r="F23" s="43">
        <v>0</v>
      </c>
      <c r="G23" s="43">
        <v>0</v>
      </c>
      <c r="H23" s="43">
        <v>0</v>
      </c>
      <c r="I23" s="43">
        <v>4000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41825</v>
      </c>
      <c r="O23" s="44">
        <f t="shared" si="2"/>
        <v>14.182773821634452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SUM(D25:D26)</f>
        <v>302801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302801</v>
      </c>
      <c r="O24" s="41">
        <f t="shared" si="2"/>
        <v>102.67921329264158</v>
      </c>
      <c r="P24" s="9"/>
    </row>
    <row r="25" spans="1:119">
      <c r="A25" s="12"/>
      <c r="B25" s="42">
        <v>572</v>
      </c>
      <c r="C25" s="19" t="s">
        <v>38</v>
      </c>
      <c r="D25" s="43">
        <v>280752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280752</v>
      </c>
      <c r="O25" s="44">
        <f t="shared" si="2"/>
        <v>95.202441505595118</v>
      </c>
      <c r="P25" s="9"/>
    </row>
    <row r="26" spans="1:119">
      <c r="A26" s="12"/>
      <c r="B26" s="42">
        <v>574</v>
      </c>
      <c r="C26" s="19" t="s">
        <v>39</v>
      </c>
      <c r="D26" s="43">
        <v>22049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22049</v>
      </c>
      <c r="O26" s="44">
        <f t="shared" si="2"/>
        <v>7.4767717870464567</v>
      </c>
      <c r="P26" s="9"/>
    </row>
    <row r="27" spans="1:119" ht="15.75">
      <c r="A27" s="26" t="s">
        <v>41</v>
      </c>
      <c r="B27" s="27"/>
      <c r="C27" s="28"/>
      <c r="D27" s="29">
        <f t="shared" ref="D27:M27" si="8">SUM(D28:D28)</f>
        <v>183596</v>
      </c>
      <c r="E27" s="29">
        <f t="shared" si="8"/>
        <v>689352</v>
      </c>
      <c r="F27" s="29">
        <f t="shared" si="8"/>
        <v>20303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893251</v>
      </c>
      <c r="O27" s="41">
        <f t="shared" si="2"/>
        <v>302.89962699220075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183596</v>
      </c>
      <c r="E28" s="43">
        <v>689352</v>
      </c>
      <c r="F28" s="43">
        <v>20303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893251</v>
      </c>
      <c r="O28" s="44">
        <f t="shared" si="2"/>
        <v>302.89962699220075</v>
      </c>
      <c r="P28" s="9"/>
    </row>
    <row r="29" spans="1:119" ht="16.5" thickBot="1">
      <c r="A29" s="13" t="s">
        <v>10</v>
      </c>
      <c r="B29" s="21"/>
      <c r="C29" s="20"/>
      <c r="D29" s="14">
        <f>SUM(D5,D12,D16,D18,D21,D24,D27)</f>
        <v>1490476</v>
      </c>
      <c r="E29" s="14">
        <f t="shared" ref="E29:M29" si="9">SUM(E5,E12,E16,E18,E21,E24,E27)</f>
        <v>689572</v>
      </c>
      <c r="F29" s="14">
        <f t="shared" si="9"/>
        <v>203901</v>
      </c>
      <c r="G29" s="14">
        <f t="shared" si="9"/>
        <v>0</v>
      </c>
      <c r="H29" s="14">
        <f t="shared" si="9"/>
        <v>0</v>
      </c>
      <c r="I29" s="14">
        <f t="shared" si="9"/>
        <v>767730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3151679</v>
      </c>
      <c r="O29" s="35">
        <f t="shared" si="2"/>
        <v>1068.728043404544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42</v>
      </c>
      <c r="M31" s="157"/>
      <c r="N31" s="157"/>
      <c r="O31" s="39">
        <v>2949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395910</v>
      </c>
      <c r="E5" s="24">
        <f t="shared" si="0"/>
        <v>33</v>
      </c>
      <c r="F5" s="24">
        <f t="shared" si="0"/>
        <v>184351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580294</v>
      </c>
      <c r="O5" s="30">
        <f t="shared" ref="O5:O29" si="2">(N5/O$31)</f>
        <v>196.91007804546996</v>
      </c>
      <c r="P5" s="6"/>
    </row>
    <row r="6" spans="1:133">
      <c r="A6" s="12"/>
      <c r="B6" s="42">
        <v>511</v>
      </c>
      <c r="C6" s="19" t="s">
        <v>19</v>
      </c>
      <c r="D6" s="43">
        <v>39000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39000</v>
      </c>
      <c r="O6" s="44">
        <f t="shared" si="2"/>
        <v>13.233797081778079</v>
      </c>
      <c r="P6" s="9"/>
    </row>
    <row r="7" spans="1:133">
      <c r="A7" s="12"/>
      <c r="B7" s="42">
        <v>512</v>
      </c>
      <c r="C7" s="19" t="s">
        <v>20</v>
      </c>
      <c r="D7" s="43">
        <v>58460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58460</v>
      </c>
      <c r="O7" s="44">
        <f t="shared" si="2"/>
        <v>19.837122497455038</v>
      </c>
      <c r="P7" s="9"/>
    </row>
    <row r="8" spans="1:133">
      <c r="A8" s="12"/>
      <c r="B8" s="42">
        <v>513</v>
      </c>
      <c r="C8" s="19" t="s">
        <v>21</v>
      </c>
      <c r="D8" s="43">
        <v>278456</v>
      </c>
      <c r="E8" s="43">
        <v>33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278489</v>
      </c>
      <c r="O8" s="44">
        <f t="shared" si="2"/>
        <v>94.499151679674242</v>
      </c>
      <c r="P8" s="9"/>
    </row>
    <row r="9" spans="1:133">
      <c r="A9" s="12"/>
      <c r="B9" s="42">
        <v>515</v>
      </c>
      <c r="C9" s="19" t="s">
        <v>22</v>
      </c>
      <c r="D9" s="43">
        <v>18000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18000</v>
      </c>
      <c r="O9" s="44">
        <f t="shared" si="2"/>
        <v>6.1079063454360369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184351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184351</v>
      </c>
      <c r="O10" s="44">
        <f t="shared" si="2"/>
        <v>62.55548014930438</v>
      </c>
      <c r="P10" s="9"/>
    </row>
    <row r="11" spans="1:133">
      <c r="A11" s="12"/>
      <c r="B11" s="42">
        <v>519</v>
      </c>
      <c r="C11" s="19" t="s">
        <v>24</v>
      </c>
      <c r="D11" s="43">
        <v>1994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1994</v>
      </c>
      <c r="O11" s="44">
        <f t="shared" si="2"/>
        <v>0.67662029182219208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84272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84272</v>
      </c>
      <c r="O12" s="41">
        <f t="shared" si="2"/>
        <v>28.595860196810314</v>
      </c>
      <c r="P12" s="10"/>
    </row>
    <row r="13" spans="1:133">
      <c r="A13" s="12"/>
      <c r="B13" s="42">
        <v>522</v>
      </c>
      <c r="C13" s="19" t="s">
        <v>26</v>
      </c>
      <c r="D13" s="43">
        <v>60172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60172</v>
      </c>
      <c r="O13" s="44">
        <f t="shared" si="2"/>
        <v>20.418052256532068</v>
      </c>
      <c r="P13" s="9"/>
    </row>
    <row r="14" spans="1:133">
      <c r="A14" s="12"/>
      <c r="B14" s="42">
        <v>524</v>
      </c>
      <c r="C14" s="19" t="s">
        <v>27</v>
      </c>
      <c r="D14" s="43">
        <v>16100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16100</v>
      </c>
      <c r="O14" s="44">
        <f t="shared" si="2"/>
        <v>5.4631828978622332</v>
      </c>
      <c r="P14" s="9"/>
    </row>
    <row r="15" spans="1:133">
      <c r="A15" s="12"/>
      <c r="B15" s="42">
        <v>529</v>
      </c>
      <c r="C15" s="19" t="s">
        <v>28</v>
      </c>
      <c r="D15" s="43">
        <v>8000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8000</v>
      </c>
      <c r="O15" s="44">
        <f t="shared" si="2"/>
        <v>2.7146250424160163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813208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813208</v>
      </c>
      <c r="O16" s="41">
        <f t="shared" si="2"/>
        <v>275.94435018663046</v>
      </c>
      <c r="P16" s="10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813208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813208</v>
      </c>
      <c r="O17" s="44">
        <f t="shared" si="2"/>
        <v>275.94435018663046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SUM(D19:D20)</f>
        <v>655552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655552</v>
      </c>
      <c r="O18" s="41">
        <f t="shared" si="2"/>
        <v>222.44723447573804</v>
      </c>
      <c r="P18" s="10"/>
    </row>
    <row r="19" spans="1:119">
      <c r="A19" s="12"/>
      <c r="B19" s="42">
        <v>541</v>
      </c>
      <c r="C19" s="19" t="s">
        <v>32</v>
      </c>
      <c r="D19" s="43">
        <v>203564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203564</v>
      </c>
      <c r="O19" s="44">
        <f t="shared" si="2"/>
        <v>69.074991516796743</v>
      </c>
      <c r="P19" s="9"/>
    </row>
    <row r="20" spans="1:119">
      <c r="A20" s="12"/>
      <c r="B20" s="42">
        <v>542</v>
      </c>
      <c r="C20" s="19" t="s">
        <v>33</v>
      </c>
      <c r="D20" s="43">
        <v>451988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451988</v>
      </c>
      <c r="O20" s="44">
        <f t="shared" si="2"/>
        <v>153.37224295894129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36431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4000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40431</v>
      </c>
      <c r="O21" s="41">
        <f t="shared" si="2"/>
        <v>13.719375636240244</v>
      </c>
      <c r="P21" s="10"/>
    </row>
    <row r="22" spans="1:119">
      <c r="A22" s="12"/>
      <c r="B22" s="42">
        <v>562</v>
      </c>
      <c r="C22" s="19" t="s">
        <v>35</v>
      </c>
      <c r="D22" s="43">
        <v>25606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25606</v>
      </c>
      <c r="O22" s="44">
        <f t="shared" si="2"/>
        <v>8.6888361045130633</v>
      </c>
      <c r="P22" s="9"/>
    </row>
    <row r="23" spans="1:119">
      <c r="A23" s="12"/>
      <c r="B23" s="42">
        <v>564</v>
      </c>
      <c r="C23" s="19" t="s">
        <v>36</v>
      </c>
      <c r="D23" s="43">
        <v>10825</v>
      </c>
      <c r="E23" s="43">
        <v>0</v>
      </c>
      <c r="F23" s="43">
        <v>0</v>
      </c>
      <c r="G23" s="43">
        <v>0</v>
      </c>
      <c r="H23" s="43">
        <v>0</v>
      </c>
      <c r="I23" s="43">
        <v>4000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14825</v>
      </c>
      <c r="O23" s="44">
        <f t="shared" si="2"/>
        <v>5.0305395317271806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SUM(D25:D26)</f>
        <v>518925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518925</v>
      </c>
      <c r="O24" s="41">
        <f t="shared" si="2"/>
        <v>176.08585001696642</v>
      </c>
      <c r="P24" s="9"/>
    </row>
    <row r="25" spans="1:119">
      <c r="A25" s="12"/>
      <c r="B25" s="42">
        <v>572</v>
      </c>
      <c r="C25" s="19" t="s">
        <v>38</v>
      </c>
      <c r="D25" s="43">
        <v>496057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496057</v>
      </c>
      <c r="O25" s="44">
        <f t="shared" si="2"/>
        <v>168.32609433322023</v>
      </c>
      <c r="P25" s="9"/>
    </row>
    <row r="26" spans="1:119">
      <c r="A26" s="12"/>
      <c r="B26" s="42">
        <v>574</v>
      </c>
      <c r="C26" s="19" t="s">
        <v>39</v>
      </c>
      <c r="D26" s="43">
        <v>22868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22868</v>
      </c>
      <c r="O26" s="44">
        <f t="shared" si="2"/>
        <v>7.7597556837461825</v>
      </c>
      <c r="P26" s="9"/>
    </row>
    <row r="27" spans="1:119" ht="15.75">
      <c r="A27" s="26" t="s">
        <v>41</v>
      </c>
      <c r="B27" s="27"/>
      <c r="C27" s="28"/>
      <c r="D27" s="29">
        <f t="shared" ref="D27:M27" si="8">SUM(D28:D28)</f>
        <v>192078</v>
      </c>
      <c r="E27" s="29">
        <f t="shared" si="8"/>
        <v>1262423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1454501</v>
      </c>
      <c r="O27" s="41">
        <f t="shared" si="2"/>
        <v>493.55310485239227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192078</v>
      </c>
      <c r="E28" s="43">
        <v>1262423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1454501</v>
      </c>
      <c r="O28" s="44">
        <f t="shared" si="2"/>
        <v>493.55310485239227</v>
      </c>
      <c r="P28" s="9"/>
    </row>
    <row r="29" spans="1:119" ht="16.5" thickBot="1">
      <c r="A29" s="13" t="s">
        <v>10</v>
      </c>
      <c r="B29" s="21"/>
      <c r="C29" s="20"/>
      <c r="D29" s="14">
        <f>SUM(D5,D12,D16,D18,D21,D24,D27)</f>
        <v>1883168</v>
      </c>
      <c r="E29" s="14">
        <f t="shared" ref="E29:M29" si="9">SUM(E5,E12,E16,E18,E21,E24,E27)</f>
        <v>1262456</v>
      </c>
      <c r="F29" s="14">
        <f t="shared" si="9"/>
        <v>184351</v>
      </c>
      <c r="G29" s="14">
        <f t="shared" si="9"/>
        <v>0</v>
      </c>
      <c r="H29" s="14">
        <f t="shared" si="9"/>
        <v>0</v>
      </c>
      <c r="I29" s="14">
        <f t="shared" si="9"/>
        <v>817208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4147183</v>
      </c>
      <c r="O29" s="35">
        <f t="shared" si="2"/>
        <v>1407.2558534102477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55</v>
      </c>
      <c r="M31" s="157"/>
      <c r="N31" s="157"/>
      <c r="O31" s="39">
        <v>2947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554279</v>
      </c>
      <c r="E5" s="24">
        <f t="shared" si="0"/>
        <v>91</v>
      </c>
      <c r="F5" s="24">
        <f t="shared" si="0"/>
        <v>183942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738312</v>
      </c>
      <c r="O5" s="30">
        <f t="shared" ref="O5:O29" si="2">(N5/O$31)</f>
        <v>248.84125379170879</v>
      </c>
      <c r="P5" s="6"/>
    </row>
    <row r="6" spans="1:133">
      <c r="A6" s="12"/>
      <c r="B6" s="42">
        <v>511</v>
      </c>
      <c r="C6" s="19" t="s">
        <v>19</v>
      </c>
      <c r="D6" s="43">
        <v>39000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39000</v>
      </c>
      <c r="O6" s="44">
        <f t="shared" si="2"/>
        <v>13.144590495449949</v>
      </c>
      <c r="P6" s="9"/>
    </row>
    <row r="7" spans="1:133">
      <c r="A7" s="12"/>
      <c r="B7" s="42">
        <v>512</v>
      </c>
      <c r="C7" s="19" t="s">
        <v>20</v>
      </c>
      <c r="D7" s="43">
        <v>56000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56000</v>
      </c>
      <c r="O7" s="44">
        <f t="shared" si="2"/>
        <v>18.874283788338388</v>
      </c>
      <c r="P7" s="9"/>
    </row>
    <row r="8" spans="1:133">
      <c r="A8" s="12"/>
      <c r="B8" s="42">
        <v>513</v>
      </c>
      <c r="C8" s="19" t="s">
        <v>21</v>
      </c>
      <c r="D8" s="43">
        <v>439395</v>
      </c>
      <c r="E8" s="43">
        <v>91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439486</v>
      </c>
      <c r="O8" s="44">
        <f t="shared" si="2"/>
        <v>148.1247050893158</v>
      </c>
      <c r="P8" s="9"/>
    </row>
    <row r="9" spans="1:133">
      <c r="A9" s="12"/>
      <c r="B9" s="42">
        <v>515</v>
      </c>
      <c r="C9" s="19" t="s">
        <v>22</v>
      </c>
      <c r="D9" s="43">
        <v>18000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18000</v>
      </c>
      <c r="O9" s="44">
        <f t="shared" si="2"/>
        <v>6.0667340748230538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183942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183942</v>
      </c>
      <c r="O10" s="44">
        <f t="shared" si="2"/>
        <v>61.995955510616781</v>
      </c>
      <c r="P10" s="9"/>
    </row>
    <row r="11" spans="1:133">
      <c r="A11" s="12"/>
      <c r="B11" s="42">
        <v>519</v>
      </c>
      <c r="C11" s="19" t="s">
        <v>24</v>
      </c>
      <c r="D11" s="43">
        <v>1884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1884</v>
      </c>
      <c r="O11" s="44">
        <f t="shared" si="2"/>
        <v>0.63498483316481291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72377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72377</v>
      </c>
      <c r="O12" s="41">
        <f t="shared" si="2"/>
        <v>24.394000674081564</v>
      </c>
      <c r="P12" s="10"/>
    </row>
    <row r="13" spans="1:133">
      <c r="A13" s="12"/>
      <c r="B13" s="42">
        <v>522</v>
      </c>
      <c r="C13" s="19" t="s">
        <v>26</v>
      </c>
      <c r="D13" s="43">
        <v>42355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42355</v>
      </c>
      <c r="O13" s="44">
        <f t="shared" si="2"/>
        <v>14.27536231884058</v>
      </c>
      <c r="P13" s="9"/>
    </row>
    <row r="14" spans="1:133">
      <c r="A14" s="12"/>
      <c r="B14" s="42">
        <v>524</v>
      </c>
      <c r="C14" s="19" t="s">
        <v>27</v>
      </c>
      <c r="D14" s="43">
        <v>15722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15722</v>
      </c>
      <c r="O14" s="44">
        <f t="shared" si="2"/>
        <v>5.2989551735760028</v>
      </c>
      <c r="P14" s="9"/>
    </row>
    <row r="15" spans="1:133">
      <c r="A15" s="12"/>
      <c r="B15" s="42">
        <v>529</v>
      </c>
      <c r="C15" s="19" t="s">
        <v>28</v>
      </c>
      <c r="D15" s="43">
        <v>14300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14300</v>
      </c>
      <c r="O15" s="44">
        <f t="shared" si="2"/>
        <v>4.8196831816649812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809755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809755</v>
      </c>
      <c r="O16" s="41">
        <f t="shared" si="2"/>
        <v>272.92045837546345</v>
      </c>
      <c r="P16" s="10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809755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809755</v>
      </c>
      <c r="O17" s="44">
        <f t="shared" si="2"/>
        <v>272.92045837546345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SUM(D19:D20)</f>
        <v>333551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333551</v>
      </c>
      <c r="O18" s="41">
        <f t="shared" si="2"/>
        <v>112.42028985507247</v>
      </c>
      <c r="P18" s="10"/>
    </row>
    <row r="19" spans="1:119">
      <c r="A19" s="12"/>
      <c r="B19" s="42">
        <v>541</v>
      </c>
      <c r="C19" s="19" t="s">
        <v>32</v>
      </c>
      <c r="D19" s="43">
        <v>193869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193869</v>
      </c>
      <c r="O19" s="44">
        <f t="shared" si="2"/>
        <v>65.341759352881695</v>
      </c>
      <c r="P19" s="9"/>
    </row>
    <row r="20" spans="1:119">
      <c r="A20" s="12"/>
      <c r="B20" s="42">
        <v>542</v>
      </c>
      <c r="C20" s="19" t="s">
        <v>33</v>
      </c>
      <c r="D20" s="43">
        <v>139682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139682</v>
      </c>
      <c r="O20" s="44">
        <f t="shared" si="2"/>
        <v>47.078530502190766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33809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4000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37809</v>
      </c>
      <c r="O21" s="41">
        <f t="shared" si="2"/>
        <v>12.743174924165825</v>
      </c>
      <c r="P21" s="10"/>
    </row>
    <row r="22" spans="1:119">
      <c r="A22" s="12"/>
      <c r="B22" s="42">
        <v>562</v>
      </c>
      <c r="C22" s="19" t="s">
        <v>35</v>
      </c>
      <c r="D22" s="43">
        <v>24213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24213</v>
      </c>
      <c r="O22" s="44">
        <f t="shared" si="2"/>
        <v>8.1607684529828113</v>
      </c>
      <c r="P22" s="9"/>
    </row>
    <row r="23" spans="1:119">
      <c r="A23" s="12"/>
      <c r="B23" s="42">
        <v>564</v>
      </c>
      <c r="C23" s="19" t="s">
        <v>36</v>
      </c>
      <c r="D23" s="43">
        <v>9596</v>
      </c>
      <c r="E23" s="43">
        <v>0</v>
      </c>
      <c r="F23" s="43">
        <v>0</v>
      </c>
      <c r="G23" s="43">
        <v>0</v>
      </c>
      <c r="H23" s="43">
        <v>0</v>
      </c>
      <c r="I23" s="43">
        <v>4000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13596</v>
      </c>
      <c r="O23" s="44">
        <f t="shared" si="2"/>
        <v>4.5824064711830133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SUM(D25:D26)</f>
        <v>97314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97314</v>
      </c>
      <c r="O24" s="41">
        <f t="shared" si="2"/>
        <v>32.798786653185033</v>
      </c>
      <c r="P24" s="9"/>
    </row>
    <row r="25" spans="1:119">
      <c r="A25" s="12"/>
      <c r="B25" s="42">
        <v>572</v>
      </c>
      <c r="C25" s="19" t="s">
        <v>38</v>
      </c>
      <c r="D25" s="43">
        <v>71579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71579</v>
      </c>
      <c r="O25" s="44">
        <f t="shared" si="2"/>
        <v>24.125042130097743</v>
      </c>
      <c r="P25" s="9"/>
    </row>
    <row r="26" spans="1:119">
      <c r="A26" s="12"/>
      <c r="B26" s="42">
        <v>574</v>
      </c>
      <c r="C26" s="19" t="s">
        <v>39</v>
      </c>
      <c r="D26" s="43">
        <v>25735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25735</v>
      </c>
      <c r="O26" s="44">
        <f t="shared" si="2"/>
        <v>8.6737445230872936</v>
      </c>
      <c r="P26" s="9"/>
    </row>
    <row r="27" spans="1:119" ht="15.75">
      <c r="A27" s="26" t="s">
        <v>41</v>
      </c>
      <c r="B27" s="27"/>
      <c r="C27" s="28"/>
      <c r="D27" s="29">
        <f t="shared" ref="D27:M27" si="8">SUM(D28:D28)</f>
        <v>387387</v>
      </c>
      <c r="E27" s="29">
        <f t="shared" si="8"/>
        <v>675095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1062482</v>
      </c>
      <c r="O27" s="41">
        <f t="shared" si="2"/>
        <v>358.09976407145263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387387</v>
      </c>
      <c r="E28" s="43">
        <v>675095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1062482</v>
      </c>
      <c r="O28" s="44">
        <f t="shared" si="2"/>
        <v>358.09976407145263</v>
      </c>
      <c r="P28" s="9"/>
    </row>
    <row r="29" spans="1:119" ht="16.5" thickBot="1">
      <c r="A29" s="13" t="s">
        <v>10</v>
      </c>
      <c r="B29" s="21"/>
      <c r="C29" s="20"/>
      <c r="D29" s="14">
        <f>SUM(D5,D12,D16,D18,D21,D24,D27)</f>
        <v>1478717</v>
      </c>
      <c r="E29" s="14">
        <f t="shared" ref="E29:M29" si="9">SUM(E5,E12,E16,E18,E21,E24,E27)</f>
        <v>675186</v>
      </c>
      <c r="F29" s="14">
        <f t="shared" si="9"/>
        <v>183942</v>
      </c>
      <c r="G29" s="14">
        <f t="shared" si="9"/>
        <v>0</v>
      </c>
      <c r="H29" s="14">
        <f t="shared" si="9"/>
        <v>0</v>
      </c>
      <c r="I29" s="14">
        <f t="shared" si="9"/>
        <v>813755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3151600</v>
      </c>
      <c r="O29" s="35">
        <f t="shared" si="2"/>
        <v>1062.2177283451297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64</v>
      </c>
      <c r="M31" s="157"/>
      <c r="N31" s="157"/>
      <c r="O31" s="39">
        <v>2967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84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625950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625950</v>
      </c>
      <c r="P5" s="30">
        <f t="shared" ref="P5:P27" si="1">(O5/P$29)</f>
        <v>209.48795180722891</v>
      </c>
      <c r="Q5" s="6"/>
    </row>
    <row r="6" spans="1:134">
      <c r="A6" s="12"/>
      <c r="B6" s="42">
        <v>511</v>
      </c>
      <c r="C6" s="19" t="s">
        <v>19</v>
      </c>
      <c r="D6" s="43">
        <v>58461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58461</v>
      </c>
      <c r="P6" s="44">
        <f t="shared" si="1"/>
        <v>19.565261044176708</v>
      </c>
      <c r="Q6" s="9"/>
    </row>
    <row r="7" spans="1:134">
      <c r="A7" s="12"/>
      <c r="B7" s="42">
        <v>512</v>
      </c>
      <c r="C7" s="19" t="s">
        <v>20</v>
      </c>
      <c r="D7" s="43">
        <v>129278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129278</v>
      </c>
      <c r="P7" s="44">
        <f t="shared" si="1"/>
        <v>43.265729585006696</v>
      </c>
      <c r="Q7" s="9"/>
    </row>
    <row r="8" spans="1:134">
      <c r="A8" s="12"/>
      <c r="B8" s="42">
        <v>513</v>
      </c>
      <c r="C8" s="19" t="s">
        <v>21</v>
      </c>
      <c r="D8" s="43">
        <v>362186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362186</v>
      </c>
      <c r="P8" s="44">
        <f t="shared" si="1"/>
        <v>121.21352074966534</v>
      </c>
      <c r="Q8" s="9"/>
    </row>
    <row r="9" spans="1:134">
      <c r="A9" s="12"/>
      <c r="B9" s="42">
        <v>515</v>
      </c>
      <c r="C9" s="19" t="s">
        <v>22</v>
      </c>
      <c r="D9" s="43">
        <v>76025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76025</v>
      </c>
      <c r="P9" s="44">
        <f t="shared" si="1"/>
        <v>25.443440428380189</v>
      </c>
      <c r="Q9" s="9"/>
    </row>
    <row r="10" spans="1:134" ht="15.75">
      <c r="A10" s="26" t="s">
        <v>25</v>
      </c>
      <c r="B10" s="27"/>
      <c r="C10" s="28"/>
      <c r="D10" s="29">
        <f t="shared" ref="D10:N10" si="3">SUM(D11:D13)</f>
        <v>103958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103958</v>
      </c>
      <c r="P10" s="41">
        <f t="shared" si="1"/>
        <v>34.791834002677376</v>
      </c>
      <c r="Q10" s="10"/>
    </row>
    <row r="11" spans="1:134">
      <c r="A11" s="12"/>
      <c r="B11" s="42">
        <v>522</v>
      </c>
      <c r="C11" s="19" t="s">
        <v>26</v>
      </c>
      <c r="D11" s="43">
        <v>57263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3" si="4">SUM(D11:N11)</f>
        <v>57263</v>
      </c>
      <c r="P11" s="44">
        <f t="shared" si="1"/>
        <v>19.164323962516733</v>
      </c>
      <c r="Q11" s="9"/>
    </row>
    <row r="12" spans="1:134">
      <c r="A12" s="12"/>
      <c r="B12" s="42">
        <v>524</v>
      </c>
      <c r="C12" s="19" t="s">
        <v>27</v>
      </c>
      <c r="D12" s="43">
        <v>33495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4"/>
        <v>33495</v>
      </c>
      <c r="P12" s="44">
        <f t="shared" si="1"/>
        <v>11.209839357429718</v>
      </c>
      <c r="Q12" s="9"/>
    </row>
    <row r="13" spans="1:134">
      <c r="A13" s="12"/>
      <c r="B13" s="42">
        <v>529</v>
      </c>
      <c r="C13" s="19" t="s">
        <v>28</v>
      </c>
      <c r="D13" s="43">
        <v>13200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13200</v>
      </c>
      <c r="P13" s="44">
        <f t="shared" si="1"/>
        <v>4.4176706827309236</v>
      </c>
      <c r="Q13" s="9"/>
    </row>
    <row r="14" spans="1:134" ht="15.75">
      <c r="A14" s="26" t="s">
        <v>29</v>
      </c>
      <c r="B14" s="27"/>
      <c r="C14" s="28"/>
      <c r="D14" s="29">
        <f t="shared" ref="D14:N14" si="5">SUM(D15:D15)</f>
        <v>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1955554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40">
        <f>SUM(D14:N14)</f>
        <v>1955554</v>
      </c>
      <c r="P14" s="41">
        <f t="shared" si="1"/>
        <v>654.4692101740294</v>
      </c>
      <c r="Q14" s="10"/>
    </row>
    <row r="15" spans="1:134">
      <c r="A15" s="12"/>
      <c r="B15" s="42">
        <v>536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1955554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4" si="6">SUM(D15:N15)</f>
        <v>1955554</v>
      </c>
      <c r="P15" s="44">
        <f t="shared" si="1"/>
        <v>654.4692101740294</v>
      </c>
      <c r="Q15" s="9"/>
    </row>
    <row r="16" spans="1:134" ht="15.75">
      <c r="A16" s="26" t="s">
        <v>31</v>
      </c>
      <c r="B16" s="27"/>
      <c r="C16" s="28"/>
      <c r="D16" s="29">
        <f t="shared" ref="D16:N16" si="7">SUM(D17:D18)</f>
        <v>1763389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si="6"/>
        <v>1763389</v>
      </c>
      <c r="P16" s="41">
        <f t="shared" si="1"/>
        <v>590.15696117804555</v>
      </c>
      <c r="Q16" s="10"/>
    </row>
    <row r="17" spans="1:120">
      <c r="A17" s="12"/>
      <c r="B17" s="42">
        <v>541</v>
      </c>
      <c r="C17" s="19" t="s">
        <v>32</v>
      </c>
      <c r="D17" s="43">
        <v>515346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515346</v>
      </c>
      <c r="P17" s="44">
        <f t="shared" si="1"/>
        <v>172.47188755020079</v>
      </c>
      <c r="Q17" s="9"/>
    </row>
    <row r="18" spans="1:120">
      <c r="A18" s="12"/>
      <c r="B18" s="42">
        <v>542</v>
      </c>
      <c r="C18" s="19" t="s">
        <v>33</v>
      </c>
      <c r="D18" s="43">
        <v>1248043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1248043</v>
      </c>
      <c r="P18" s="44">
        <f t="shared" si="1"/>
        <v>417.6850736278447</v>
      </c>
      <c r="Q18" s="9"/>
    </row>
    <row r="19" spans="1:120" ht="15.75">
      <c r="A19" s="26" t="s">
        <v>34</v>
      </c>
      <c r="B19" s="27"/>
      <c r="C19" s="28"/>
      <c r="D19" s="29">
        <f t="shared" ref="D19:N19" si="8">SUM(D20:D21)</f>
        <v>19784</v>
      </c>
      <c r="E19" s="29">
        <f t="shared" si="8"/>
        <v>0</v>
      </c>
      <c r="F19" s="29">
        <f t="shared" si="8"/>
        <v>0</v>
      </c>
      <c r="G19" s="29">
        <f t="shared" si="8"/>
        <v>0</v>
      </c>
      <c r="H19" s="29">
        <f t="shared" si="8"/>
        <v>0</v>
      </c>
      <c r="I19" s="29">
        <f t="shared" si="8"/>
        <v>0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8"/>
        <v>0</v>
      </c>
      <c r="O19" s="29">
        <f t="shared" si="6"/>
        <v>19784</v>
      </c>
      <c r="P19" s="41">
        <f t="shared" si="1"/>
        <v>6.6211512717536811</v>
      </c>
      <c r="Q19" s="10"/>
    </row>
    <row r="20" spans="1:120">
      <c r="A20" s="12"/>
      <c r="B20" s="42">
        <v>562</v>
      </c>
      <c r="C20" s="19" t="s">
        <v>35</v>
      </c>
      <c r="D20" s="43">
        <v>11174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11174</v>
      </c>
      <c r="P20" s="44">
        <f t="shared" si="1"/>
        <v>3.7396251673360106</v>
      </c>
      <c r="Q20" s="9"/>
    </row>
    <row r="21" spans="1:120">
      <c r="A21" s="12"/>
      <c r="B21" s="42">
        <v>564</v>
      </c>
      <c r="C21" s="19" t="s">
        <v>36</v>
      </c>
      <c r="D21" s="43">
        <v>8610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8610</v>
      </c>
      <c r="P21" s="44">
        <f t="shared" si="1"/>
        <v>2.8815261044176705</v>
      </c>
      <c r="Q21" s="9"/>
    </row>
    <row r="22" spans="1:120" ht="15.75">
      <c r="A22" s="26" t="s">
        <v>37</v>
      </c>
      <c r="B22" s="27"/>
      <c r="C22" s="28"/>
      <c r="D22" s="29">
        <f t="shared" ref="D22:N22" si="9">SUM(D23:D24)</f>
        <v>529927</v>
      </c>
      <c r="E22" s="29">
        <f t="shared" si="9"/>
        <v>0</v>
      </c>
      <c r="F22" s="29">
        <f t="shared" si="9"/>
        <v>0</v>
      </c>
      <c r="G22" s="29">
        <f t="shared" si="9"/>
        <v>0</v>
      </c>
      <c r="H22" s="29">
        <f t="shared" si="9"/>
        <v>0</v>
      </c>
      <c r="I22" s="29">
        <f t="shared" si="9"/>
        <v>0</v>
      </c>
      <c r="J22" s="29">
        <f t="shared" si="9"/>
        <v>0</v>
      </c>
      <c r="K22" s="29">
        <f t="shared" si="9"/>
        <v>0</v>
      </c>
      <c r="L22" s="29">
        <f t="shared" si="9"/>
        <v>0</v>
      </c>
      <c r="M22" s="29">
        <f t="shared" si="9"/>
        <v>0</v>
      </c>
      <c r="N22" s="29">
        <f t="shared" si="9"/>
        <v>0</v>
      </c>
      <c r="O22" s="29">
        <f>SUM(D22:N22)</f>
        <v>529927</v>
      </c>
      <c r="P22" s="41">
        <f t="shared" si="1"/>
        <v>177.35174029451139</v>
      </c>
      <c r="Q22" s="9"/>
    </row>
    <row r="23" spans="1:120">
      <c r="A23" s="12"/>
      <c r="B23" s="42">
        <v>572</v>
      </c>
      <c r="C23" s="19" t="s">
        <v>38</v>
      </c>
      <c r="D23" s="43">
        <v>506514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506514</v>
      </c>
      <c r="P23" s="44">
        <f t="shared" si="1"/>
        <v>169.51606425702812</v>
      </c>
      <c r="Q23" s="9"/>
    </row>
    <row r="24" spans="1:120">
      <c r="A24" s="12"/>
      <c r="B24" s="42">
        <v>574</v>
      </c>
      <c r="C24" s="19" t="s">
        <v>39</v>
      </c>
      <c r="D24" s="43">
        <v>23413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23413</v>
      </c>
      <c r="P24" s="44">
        <f t="shared" si="1"/>
        <v>7.8356760374832666</v>
      </c>
      <c r="Q24" s="9"/>
    </row>
    <row r="25" spans="1:120" ht="15.75">
      <c r="A25" s="26" t="s">
        <v>41</v>
      </c>
      <c r="B25" s="27"/>
      <c r="C25" s="28"/>
      <c r="D25" s="29">
        <f t="shared" ref="D25:N25" si="10">SUM(D26:D26)</f>
        <v>663282</v>
      </c>
      <c r="E25" s="29">
        <f t="shared" si="10"/>
        <v>768330</v>
      </c>
      <c r="F25" s="29">
        <f t="shared" si="10"/>
        <v>0</v>
      </c>
      <c r="G25" s="29">
        <f t="shared" si="10"/>
        <v>0</v>
      </c>
      <c r="H25" s="29">
        <f t="shared" si="10"/>
        <v>0</v>
      </c>
      <c r="I25" s="29">
        <f t="shared" si="10"/>
        <v>0</v>
      </c>
      <c r="J25" s="29">
        <f t="shared" si="10"/>
        <v>0</v>
      </c>
      <c r="K25" s="29">
        <f t="shared" si="10"/>
        <v>0</v>
      </c>
      <c r="L25" s="29">
        <f t="shared" si="10"/>
        <v>0</v>
      </c>
      <c r="M25" s="29">
        <f t="shared" si="10"/>
        <v>103183</v>
      </c>
      <c r="N25" s="29">
        <f t="shared" si="10"/>
        <v>0</v>
      </c>
      <c r="O25" s="29">
        <f>SUM(D25:N25)</f>
        <v>1534795</v>
      </c>
      <c r="P25" s="41">
        <f t="shared" si="1"/>
        <v>513.65294511378852</v>
      </c>
      <c r="Q25" s="9"/>
    </row>
    <row r="26" spans="1:120" ht="15.75" thickBot="1">
      <c r="A26" s="12"/>
      <c r="B26" s="42">
        <v>581</v>
      </c>
      <c r="C26" s="19" t="s">
        <v>87</v>
      </c>
      <c r="D26" s="43">
        <v>663282</v>
      </c>
      <c r="E26" s="43">
        <v>768330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103183</v>
      </c>
      <c r="N26" s="43">
        <v>0</v>
      </c>
      <c r="O26" s="43">
        <f>SUM(D26:N26)</f>
        <v>1534795</v>
      </c>
      <c r="P26" s="44">
        <f t="shared" si="1"/>
        <v>513.65294511378852</v>
      </c>
      <c r="Q26" s="9"/>
    </row>
    <row r="27" spans="1:120" ht="16.5" thickBot="1">
      <c r="A27" s="13" t="s">
        <v>10</v>
      </c>
      <c r="B27" s="21"/>
      <c r="C27" s="20"/>
      <c r="D27" s="14">
        <f>SUM(D5,D10,D14,D16,D19,D22,D25)</f>
        <v>3706290</v>
      </c>
      <c r="E27" s="14">
        <f t="shared" ref="E27:N27" si="11">SUM(E5,E10,E14,E16,E19,E22,E25)</f>
        <v>768330</v>
      </c>
      <c r="F27" s="14">
        <f t="shared" si="11"/>
        <v>0</v>
      </c>
      <c r="G27" s="14">
        <f t="shared" si="11"/>
        <v>0</v>
      </c>
      <c r="H27" s="14">
        <f t="shared" si="11"/>
        <v>0</v>
      </c>
      <c r="I27" s="14">
        <f t="shared" si="11"/>
        <v>1955554</v>
      </c>
      <c r="J27" s="14">
        <f t="shared" si="11"/>
        <v>0</v>
      </c>
      <c r="K27" s="14">
        <f t="shared" si="11"/>
        <v>0</v>
      </c>
      <c r="L27" s="14">
        <f t="shared" si="11"/>
        <v>0</v>
      </c>
      <c r="M27" s="14">
        <f t="shared" si="11"/>
        <v>103183</v>
      </c>
      <c r="N27" s="14">
        <f t="shared" si="11"/>
        <v>0</v>
      </c>
      <c r="O27" s="14">
        <f>SUM(D27:N27)</f>
        <v>6533357</v>
      </c>
      <c r="P27" s="35">
        <f t="shared" si="1"/>
        <v>2186.5317938420349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57" t="s">
        <v>90</v>
      </c>
      <c r="N29" s="157"/>
      <c r="O29" s="157"/>
      <c r="P29" s="39">
        <v>2988</v>
      </c>
    </row>
    <row r="30" spans="1:120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59" t="s">
        <v>47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84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680627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7" si="1">SUM(D5:N5)</f>
        <v>680627</v>
      </c>
      <c r="P5" s="30">
        <f t="shared" ref="P5:P27" si="2">(O5/P$29)</f>
        <v>223.37610764686576</v>
      </c>
      <c r="Q5" s="6"/>
    </row>
    <row r="6" spans="1:134">
      <c r="A6" s="12"/>
      <c r="B6" s="42">
        <v>511</v>
      </c>
      <c r="C6" s="19" t="s">
        <v>19</v>
      </c>
      <c r="D6" s="43">
        <v>56895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56895</v>
      </c>
      <c r="P6" s="44">
        <f t="shared" si="2"/>
        <v>18.672464719396128</v>
      </c>
      <c r="Q6" s="9"/>
    </row>
    <row r="7" spans="1:134">
      <c r="A7" s="12"/>
      <c r="B7" s="42">
        <v>512</v>
      </c>
      <c r="C7" s="19" t="s">
        <v>20</v>
      </c>
      <c r="D7" s="43">
        <v>123630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123630</v>
      </c>
      <c r="P7" s="44">
        <f t="shared" si="2"/>
        <v>40.57433541188054</v>
      </c>
      <c r="Q7" s="9"/>
    </row>
    <row r="8" spans="1:134">
      <c r="A8" s="12"/>
      <c r="B8" s="42">
        <v>513</v>
      </c>
      <c r="C8" s="19" t="s">
        <v>21</v>
      </c>
      <c r="D8" s="43">
        <v>445289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445289</v>
      </c>
      <c r="P8" s="44">
        <f t="shared" si="2"/>
        <v>146.14013784049885</v>
      </c>
      <c r="Q8" s="9"/>
    </row>
    <row r="9" spans="1:134">
      <c r="A9" s="12"/>
      <c r="B9" s="42">
        <v>515</v>
      </c>
      <c r="C9" s="19" t="s">
        <v>22</v>
      </c>
      <c r="D9" s="43">
        <v>54813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54813</v>
      </c>
      <c r="P9" s="44">
        <f t="shared" si="2"/>
        <v>17.989169675090253</v>
      </c>
      <c r="Q9" s="9"/>
    </row>
    <row r="10" spans="1:134" ht="15.75">
      <c r="A10" s="26" t="s">
        <v>25</v>
      </c>
      <c r="B10" s="27"/>
      <c r="C10" s="28"/>
      <c r="D10" s="29">
        <f t="shared" ref="D10:N10" si="3">SUM(D11:D13)</f>
        <v>89030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89030</v>
      </c>
      <c r="P10" s="41">
        <f t="shared" si="2"/>
        <v>29.218903839842469</v>
      </c>
      <c r="Q10" s="10"/>
    </row>
    <row r="11" spans="1:134">
      <c r="A11" s="12"/>
      <c r="B11" s="42">
        <v>522</v>
      </c>
      <c r="C11" s="19" t="s">
        <v>26</v>
      </c>
      <c r="D11" s="43">
        <v>42930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42930</v>
      </c>
      <c r="P11" s="44">
        <f t="shared" si="2"/>
        <v>14.089268132589432</v>
      </c>
      <c r="Q11" s="9"/>
    </row>
    <row r="12" spans="1:134">
      <c r="A12" s="12"/>
      <c r="B12" s="42">
        <v>524</v>
      </c>
      <c r="C12" s="19" t="s">
        <v>27</v>
      </c>
      <c r="D12" s="43">
        <v>32900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32900</v>
      </c>
      <c r="P12" s="44">
        <f t="shared" si="2"/>
        <v>10.797505743354119</v>
      </c>
      <c r="Q12" s="9"/>
    </row>
    <row r="13" spans="1:134">
      <c r="A13" s="12"/>
      <c r="B13" s="42">
        <v>529</v>
      </c>
      <c r="C13" s="19" t="s">
        <v>28</v>
      </c>
      <c r="D13" s="43">
        <v>13200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13200</v>
      </c>
      <c r="P13" s="44">
        <f t="shared" si="2"/>
        <v>4.3321299638989172</v>
      </c>
      <c r="Q13" s="9"/>
    </row>
    <row r="14" spans="1:134" ht="15.75">
      <c r="A14" s="26" t="s">
        <v>29</v>
      </c>
      <c r="B14" s="27"/>
      <c r="C14" s="28"/>
      <c r="D14" s="29">
        <f t="shared" ref="D14:N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1645062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1645062</v>
      </c>
      <c r="P14" s="41">
        <f t="shared" si="2"/>
        <v>539.89563505086971</v>
      </c>
      <c r="Q14" s="10"/>
    </row>
    <row r="15" spans="1:134">
      <c r="A15" s="12"/>
      <c r="B15" s="42">
        <v>536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1645062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1645062</v>
      </c>
      <c r="P15" s="44">
        <f t="shared" si="2"/>
        <v>539.89563505086971</v>
      </c>
      <c r="Q15" s="9"/>
    </row>
    <row r="16" spans="1:134" ht="15.75">
      <c r="A16" s="26" t="s">
        <v>31</v>
      </c>
      <c r="B16" s="27"/>
      <c r="C16" s="28"/>
      <c r="D16" s="29">
        <f t="shared" ref="D16:N16" si="5">SUM(D17:D18)</f>
        <v>853158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si="1"/>
        <v>853158</v>
      </c>
      <c r="P16" s="41">
        <f t="shared" si="2"/>
        <v>279.99934361667215</v>
      </c>
      <c r="Q16" s="10"/>
    </row>
    <row r="17" spans="1:120">
      <c r="A17" s="12"/>
      <c r="B17" s="42">
        <v>541</v>
      </c>
      <c r="C17" s="19" t="s">
        <v>32</v>
      </c>
      <c r="D17" s="43">
        <v>690742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690742</v>
      </c>
      <c r="P17" s="44">
        <f t="shared" si="2"/>
        <v>226.69576632753527</v>
      </c>
      <c r="Q17" s="9"/>
    </row>
    <row r="18" spans="1:120">
      <c r="A18" s="12"/>
      <c r="B18" s="42">
        <v>542</v>
      </c>
      <c r="C18" s="19" t="s">
        <v>33</v>
      </c>
      <c r="D18" s="43">
        <v>162416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162416</v>
      </c>
      <c r="P18" s="44">
        <f t="shared" si="2"/>
        <v>53.303577289136854</v>
      </c>
      <c r="Q18" s="9"/>
    </row>
    <row r="19" spans="1:120" ht="15.75">
      <c r="A19" s="26" t="s">
        <v>34</v>
      </c>
      <c r="B19" s="27"/>
      <c r="C19" s="28"/>
      <c r="D19" s="29">
        <f t="shared" ref="D19:N19" si="6">SUM(D20:D21)</f>
        <v>16371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1"/>
        <v>16371</v>
      </c>
      <c r="P19" s="41">
        <f t="shared" si="2"/>
        <v>5.3728257302264524</v>
      </c>
      <c r="Q19" s="10"/>
    </row>
    <row r="20" spans="1:120">
      <c r="A20" s="12"/>
      <c r="B20" s="42">
        <v>562</v>
      </c>
      <c r="C20" s="19" t="s">
        <v>35</v>
      </c>
      <c r="D20" s="43">
        <v>6511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6511</v>
      </c>
      <c r="P20" s="44">
        <f t="shared" si="2"/>
        <v>2.1368559238595339</v>
      </c>
      <c r="Q20" s="9"/>
    </row>
    <row r="21" spans="1:120">
      <c r="A21" s="12"/>
      <c r="B21" s="42">
        <v>564</v>
      </c>
      <c r="C21" s="19" t="s">
        <v>36</v>
      </c>
      <c r="D21" s="43">
        <v>9860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9860</v>
      </c>
      <c r="P21" s="44">
        <f t="shared" si="2"/>
        <v>3.2359698063669184</v>
      </c>
      <c r="Q21" s="9"/>
    </row>
    <row r="22" spans="1:120" ht="15.75">
      <c r="A22" s="26" t="s">
        <v>37</v>
      </c>
      <c r="B22" s="27"/>
      <c r="C22" s="28"/>
      <c r="D22" s="29">
        <f t="shared" ref="D22:N22" si="7">SUM(D23:D24)</f>
        <v>374196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1"/>
        <v>374196</v>
      </c>
      <c r="P22" s="41">
        <f t="shared" si="2"/>
        <v>122.80800787659993</v>
      </c>
      <c r="Q22" s="9"/>
    </row>
    <row r="23" spans="1:120">
      <c r="A23" s="12"/>
      <c r="B23" s="42">
        <v>572</v>
      </c>
      <c r="C23" s="19" t="s">
        <v>38</v>
      </c>
      <c r="D23" s="43">
        <v>344618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344618</v>
      </c>
      <c r="P23" s="44">
        <f t="shared" si="2"/>
        <v>113.10075484082704</v>
      </c>
      <c r="Q23" s="9"/>
    </row>
    <row r="24" spans="1:120">
      <c r="A24" s="12"/>
      <c r="B24" s="42">
        <v>574</v>
      </c>
      <c r="C24" s="19" t="s">
        <v>39</v>
      </c>
      <c r="D24" s="43">
        <v>29578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29578</v>
      </c>
      <c r="P24" s="44">
        <f t="shared" si="2"/>
        <v>9.7072530357728919</v>
      </c>
      <c r="Q24" s="9"/>
    </row>
    <row r="25" spans="1:120" ht="15.75">
      <c r="A25" s="26" t="s">
        <v>41</v>
      </c>
      <c r="B25" s="27"/>
      <c r="C25" s="28"/>
      <c r="D25" s="29">
        <f t="shared" ref="D25:N25" si="8">SUM(D26:D26)</f>
        <v>591264</v>
      </c>
      <c r="E25" s="29">
        <f t="shared" si="8"/>
        <v>344545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1"/>
        <v>935809</v>
      </c>
      <c r="P25" s="41">
        <f t="shared" si="2"/>
        <v>307.12471283229405</v>
      </c>
      <c r="Q25" s="9"/>
    </row>
    <row r="26" spans="1:120" ht="15.75" thickBot="1">
      <c r="A26" s="12"/>
      <c r="B26" s="42">
        <v>581</v>
      </c>
      <c r="C26" s="19" t="s">
        <v>87</v>
      </c>
      <c r="D26" s="43">
        <v>591264</v>
      </c>
      <c r="E26" s="43">
        <v>344545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935809</v>
      </c>
      <c r="P26" s="44">
        <f t="shared" si="2"/>
        <v>307.12471283229405</v>
      </c>
      <c r="Q26" s="9"/>
    </row>
    <row r="27" spans="1:120" ht="16.5" thickBot="1">
      <c r="A27" s="13" t="s">
        <v>10</v>
      </c>
      <c r="B27" s="21"/>
      <c r="C27" s="20"/>
      <c r="D27" s="14">
        <f>SUM(D5,D10,D14,D16,D19,D22,D25)</f>
        <v>2604646</v>
      </c>
      <c r="E27" s="14">
        <f t="shared" ref="E27:N27" si="9">SUM(E5,E10,E14,E16,E19,E22,E25)</f>
        <v>344545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1645062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9"/>
        <v>0</v>
      </c>
      <c r="O27" s="14">
        <f t="shared" si="1"/>
        <v>4594253</v>
      </c>
      <c r="P27" s="35">
        <f t="shared" si="2"/>
        <v>1507.7955365933706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57" t="s">
        <v>88</v>
      </c>
      <c r="N29" s="157"/>
      <c r="O29" s="157"/>
      <c r="P29" s="39">
        <v>3047</v>
      </c>
    </row>
    <row r="30" spans="1:120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6"/>
    </row>
    <row r="31" spans="1:120" ht="15.75" customHeight="1" thickBot="1">
      <c r="A31" s="159" t="s">
        <v>47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576522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576522</v>
      </c>
      <c r="O5" s="30">
        <f t="shared" ref="O5:O27" si="2">(N5/O$29)</f>
        <v>187.425877763329</v>
      </c>
      <c r="P5" s="6"/>
    </row>
    <row r="6" spans="1:133">
      <c r="A6" s="12"/>
      <c r="B6" s="42">
        <v>511</v>
      </c>
      <c r="C6" s="19" t="s">
        <v>19</v>
      </c>
      <c r="D6" s="43">
        <v>57834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57834</v>
      </c>
      <c r="O6" s="44">
        <f t="shared" si="2"/>
        <v>18.801690507152145</v>
      </c>
      <c r="P6" s="9"/>
    </row>
    <row r="7" spans="1:133">
      <c r="A7" s="12"/>
      <c r="B7" s="42">
        <v>512</v>
      </c>
      <c r="C7" s="19" t="s">
        <v>20</v>
      </c>
      <c r="D7" s="43">
        <v>116571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116571</v>
      </c>
      <c r="O7" s="44">
        <f t="shared" si="2"/>
        <v>37.896944083224966</v>
      </c>
      <c r="P7" s="9"/>
    </row>
    <row r="8" spans="1:133">
      <c r="A8" s="12"/>
      <c r="B8" s="42">
        <v>513</v>
      </c>
      <c r="C8" s="19" t="s">
        <v>21</v>
      </c>
      <c r="D8" s="43">
        <v>360117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360117</v>
      </c>
      <c r="O8" s="44">
        <f t="shared" si="2"/>
        <v>117.07314694408322</v>
      </c>
      <c r="P8" s="9"/>
    </row>
    <row r="9" spans="1:133">
      <c r="A9" s="12"/>
      <c r="B9" s="42">
        <v>515</v>
      </c>
      <c r="C9" s="19" t="s">
        <v>22</v>
      </c>
      <c r="D9" s="43">
        <v>42000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42000</v>
      </c>
      <c r="O9" s="44">
        <f t="shared" si="2"/>
        <v>13.65409622886866</v>
      </c>
      <c r="P9" s="9"/>
    </row>
    <row r="10" spans="1:133" ht="15.75">
      <c r="A10" s="26" t="s">
        <v>25</v>
      </c>
      <c r="B10" s="27"/>
      <c r="C10" s="28"/>
      <c r="D10" s="29">
        <f t="shared" ref="D10:M10" si="3">SUM(D11:D13)</f>
        <v>86727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86727</v>
      </c>
      <c r="O10" s="41">
        <f t="shared" si="2"/>
        <v>28.194733420026008</v>
      </c>
      <c r="P10" s="10"/>
    </row>
    <row r="11" spans="1:133">
      <c r="A11" s="12"/>
      <c r="B11" s="42">
        <v>522</v>
      </c>
      <c r="C11" s="19" t="s">
        <v>26</v>
      </c>
      <c r="D11" s="43">
        <v>40927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40927</v>
      </c>
      <c r="O11" s="44">
        <f t="shared" si="2"/>
        <v>13.305266579973992</v>
      </c>
      <c r="P11" s="9"/>
    </row>
    <row r="12" spans="1:133">
      <c r="A12" s="12"/>
      <c r="B12" s="42">
        <v>524</v>
      </c>
      <c r="C12" s="19" t="s">
        <v>27</v>
      </c>
      <c r="D12" s="43">
        <v>32600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32600</v>
      </c>
      <c r="O12" s="44">
        <f t="shared" si="2"/>
        <v>10.598179453836151</v>
      </c>
      <c r="P12" s="9"/>
    </row>
    <row r="13" spans="1:133">
      <c r="A13" s="12"/>
      <c r="B13" s="42">
        <v>529</v>
      </c>
      <c r="C13" s="19" t="s">
        <v>28</v>
      </c>
      <c r="D13" s="43">
        <v>13200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13200</v>
      </c>
      <c r="O13" s="44">
        <f t="shared" si="2"/>
        <v>4.2912873862158651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1561332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1561332</v>
      </c>
      <c r="O14" s="41">
        <f t="shared" si="2"/>
        <v>507.58517555266582</v>
      </c>
      <c r="P14" s="10"/>
    </row>
    <row r="15" spans="1:133">
      <c r="A15" s="12"/>
      <c r="B15" s="42">
        <v>536</v>
      </c>
      <c r="C15" s="19" t="s">
        <v>62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1561332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1561332</v>
      </c>
      <c r="O15" s="44">
        <f t="shared" si="2"/>
        <v>507.58517555266582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SUM(D17:D18)</f>
        <v>1674985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1674985</v>
      </c>
      <c r="O16" s="41">
        <f t="shared" si="2"/>
        <v>544.53348504551366</v>
      </c>
      <c r="P16" s="10"/>
    </row>
    <row r="17" spans="1:119">
      <c r="A17" s="12"/>
      <c r="B17" s="42">
        <v>541</v>
      </c>
      <c r="C17" s="19" t="s">
        <v>57</v>
      </c>
      <c r="D17" s="43">
        <v>1639692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1639692</v>
      </c>
      <c r="O17" s="44">
        <f t="shared" si="2"/>
        <v>533.05981794538366</v>
      </c>
      <c r="P17" s="9"/>
    </row>
    <row r="18" spans="1:119">
      <c r="A18" s="12"/>
      <c r="B18" s="42">
        <v>542</v>
      </c>
      <c r="C18" s="19" t="s">
        <v>33</v>
      </c>
      <c r="D18" s="43">
        <v>35293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35293</v>
      </c>
      <c r="O18" s="44">
        <f t="shared" si="2"/>
        <v>11.473667100130038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26050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26050</v>
      </c>
      <c r="O19" s="41">
        <f t="shared" si="2"/>
        <v>8.468790637191157</v>
      </c>
      <c r="P19" s="10"/>
    </row>
    <row r="20" spans="1:119">
      <c r="A20" s="12"/>
      <c r="B20" s="42">
        <v>562</v>
      </c>
      <c r="C20" s="19" t="s">
        <v>66</v>
      </c>
      <c r="D20" s="43">
        <v>15940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15940</v>
      </c>
      <c r="O20" s="44">
        <f t="shared" si="2"/>
        <v>5.1820546163849155</v>
      </c>
      <c r="P20" s="9"/>
    </row>
    <row r="21" spans="1:119">
      <c r="A21" s="12"/>
      <c r="B21" s="42">
        <v>564</v>
      </c>
      <c r="C21" s="19" t="s">
        <v>71</v>
      </c>
      <c r="D21" s="43">
        <v>10110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10110</v>
      </c>
      <c r="O21" s="44">
        <f t="shared" si="2"/>
        <v>3.2867360208062419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349386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349386</v>
      </c>
      <c r="O22" s="41">
        <f t="shared" si="2"/>
        <v>113.58452535760728</v>
      </c>
      <c r="P22" s="9"/>
    </row>
    <row r="23" spans="1:119">
      <c r="A23" s="12"/>
      <c r="B23" s="42">
        <v>572</v>
      </c>
      <c r="C23" s="19" t="s">
        <v>58</v>
      </c>
      <c r="D23" s="43">
        <v>332463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332463</v>
      </c>
      <c r="O23" s="44">
        <f t="shared" si="2"/>
        <v>108.08289986996098</v>
      </c>
      <c r="P23" s="9"/>
    </row>
    <row r="24" spans="1:119">
      <c r="A24" s="12"/>
      <c r="B24" s="42">
        <v>574</v>
      </c>
      <c r="C24" s="19" t="s">
        <v>39</v>
      </c>
      <c r="D24" s="43">
        <v>16923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16923</v>
      </c>
      <c r="O24" s="44">
        <f t="shared" si="2"/>
        <v>5.5016254876462938</v>
      </c>
      <c r="P24" s="9"/>
    </row>
    <row r="25" spans="1:119" ht="15.75">
      <c r="A25" s="26" t="s">
        <v>59</v>
      </c>
      <c r="B25" s="27"/>
      <c r="C25" s="28"/>
      <c r="D25" s="29">
        <f t="shared" ref="D25:M25" si="8">SUM(D26:D26)</f>
        <v>606856</v>
      </c>
      <c r="E25" s="29">
        <f t="shared" si="8"/>
        <v>472617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1079473</v>
      </c>
      <c r="O25" s="41">
        <f t="shared" si="2"/>
        <v>350.93400520156047</v>
      </c>
      <c r="P25" s="9"/>
    </row>
    <row r="26" spans="1:119" ht="15.75" thickBot="1">
      <c r="A26" s="12"/>
      <c r="B26" s="42">
        <v>581</v>
      </c>
      <c r="C26" s="19" t="s">
        <v>60</v>
      </c>
      <c r="D26" s="43">
        <v>606856</v>
      </c>
      <c r="E26" s="43">
        <v>472617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1079473</v>
      </c>
      <c r="O26" s="44">
        <f t="shared" si="2"/>
        <v>350.93400520156047</v>
      </c>
      <c r="P26" s="9"/>
    </row>
    <row r="27" spans="1:119" ht="16.5" thickBot="1">
      <c r="A27" s="13" t="s">
        <v>10</v>
      </c>
      <c r="B27" s="21"/>
      <c r="C27" s="20"/>
      <c r="D27" s="14">
        <f>SUM(D5,D10,D14,D16,D19,D22,D25)</f>
        <v>3320526</v>
      </c>
      <c r="E27" s="14">
        <f t="shared" ref="E27:M27" si="9">SUM(E5,E10,E14,E16,E19,E22,E25)</f>
        <v>472617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1561332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5354475</v>
      </c>
      <c r="O27" s="35">
        <f t="shared" si="2"/>
        <v>1740.7265929778935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82</v>
      </c>
      <c r="M29" s="157"/>
      <c r="N29" s="157"/>
      <c r="O29" s="39">
        <v>3076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47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580780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580780</v>
      </c>
      <c r="O5" s="30">
        <f t="shared" ref="O5:O30" si="2">(N5/O$32)</f>
        <v>191.29776021080369</v>
      </c>
      <c r="P5" s="6"/>
    </row>
    <row r="6" spans="1:133">
      <c r="A6" s="12"/>
      <c r="B6" s="42">
        <v>511</v>
      </c>
      <c r="C6" s="19" t="s">
        <v>19</v>
      </c>
      <c r="D6" s="43">
        <v>57788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57788</v>
      </c>
      <c r="O6" s="44">
        <f t="shared" si="2"/>
        <v>19.034255599472992</v>
      </c>
      <c r="P6" s="9"/>
    </row>
    <row r="7" spans="1:133">
      <c r="A7" s="12"/>
      <c r="B7" s="42">
        <v>512</v>
      </c>
      <c r="C7" s="19" t="s">
        <v>20</v>
      </c>
      <c r="D7" s="43">
        <v>111686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111686</v>
      </c>
      <c r="O7" s="44">
        <f t="shared" si="2"/>
        <v>36.787220026350461</v>
      </c>
      <c r="P7" s="9"/>
    </row>
    <row r="8" spans="1:133">
      <c r="A8" s="12"/>
      <c r="B8" s="42">
        <v>513</v>
      </c>
      <c r="C8" s="19" t="s">
        <v>21</v>
      </c>
      <c r="D8" s="43">
        <v>392931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392931</v>
      </c>
      <c r="O8" s="44">
        <f t="shared" si="2"/>
        <v>129.42391304347825</v>
      </c>
      <c r="P8" s="9"/>
    </row>
    <row r="9" spans="1:133">
      <c r="A9" s="12"/>
      <c r="B9" s="42">
        <v>515</v>
      </c>
      <c r="C9" s="19" t="s">
        <v>22</v>
      </c>
      <c r="D9" s="43">
        <v>18375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18375</v>
      </c>
      <c r="O9" s="44">
        <f t="shared" si="2"/>
        <v>6.0523715415019765</v>
      </c>
      <c r="P9" s="9"/>
    </row>
    <row r="10" spans="1:133" ht="15.75">
      <c r="A10" s="26" t="s">
        <v>25</v>
      </c>
      <c r="B10" s="27"/>
      <c r="C10" s="28"/>
      <c r="D10" s="29">
        <f t="shared" ref="D10:M10" si="3">SUM(D11:D13)</f>
        <v>152506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152506</v>
      </c>
      <c r="O10" s="41">
        <f t="shared" si="2"/>
        <v>50.232542819499344</v>
      </c>
      <c r="P10" s="10"/>
    </row>
    <row r="11" spans="1:133">
      <c r="A11" s="12"/>
      <c r="B11" s="42">
        <v>522</v>
      </c>
      <c r="C11" s="19" t="s">
        <v>26</v>
      </c>
      <c r="D11" s="43">
        <v>121026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121026</v>
      </c>
      <c r="O11" s="44">
        <f t="shared" si="2"/>
        <v>39.863636363636367</v>
      </c>
      <c r="P11" s="9"/>
    </row>
    <row r="12" spans="1:133">
      <c r="A12" s="12"/>
      <c r="B12" s="42">
        <v>524</v>
      </c>
      <c r="C12" s="19" t="s">
        <v>27</v>
      </c>
      <c r="D12" s="43">
        <v>18280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18280</v>
      </c>
      <c r="O12" s="44">
        <f t="shared" si="2"/>
        <v>6.021080368906456</v>
      </c>
      <c r="P12" s="9"/>
    </row>
    <row r="13" spans="1:133">
      <c r="A13" s="12"/>
      <c r="B13" s="42">
        <v>529</v>
      </c>
      <c r="C13" s="19" t="s">
        <v>28</v>
      </c>
      <c r="D13" s="43">
        <v>13200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13200</v>
      </c>
      <c r="O13" s="44">
        <f t="shared" si="2"/>
        <v>4.3478260869565215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SUM(D15:D16)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940695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940695</v>
      </c>
      <c r="O14" s="41">
        <f t="shared" si="2"/>
        <v>309.84683794466406</v>
      </c>
      <c r="P14" s="10"/>
    </row>
    <row r="15" spans="1:133">
      <c r="A15" s="12"/>
      <c r="B15" s="42">
        <v>533</v>
      </c>
      <c r="C15" s="19" t="s">
        <v>76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348364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348364</v>
      </c>
      <c r="O15" s="44">
        <f t="shared" si="2"/>
        <v>114.74440052700922</v>
      </c>
      <c r="P15" s="9"/>
    </row>
    <row r="16" spans="1:133">
      <c r="A16" s="12"/>
      <c r="B16" s="42">
        <v>535</v>
      </c>
      <c r="C16" s="19" t="s">
        <v>77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592331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592331</v>
      </c>
      <c r="O16" s="44">
        <f t="shared" si="2"/>
        <v>195.10243741765481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SUM(D18:D19)</f>
        <v>689338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689338</v>
      </c>
      <c r="O17" s="41">
        <f t="shared" si="2"/>
        <v>227.05467720685112</v>
      </c>
      <c r="P17" s="10"/>
    </row>
    <row r="18" spans="1:119">
      <c r="A18" s="12"/>
      <c r="B18" s="42">
        <v>541</v>
      </c>
      <c r="C18" s="19" t="s">
        <v>57</v>
      </c>
      <c r="D18" s="43">
        <v>596875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596875</v>
      </c>
      <c r="O18" s="44">
        <f t="shared" si="2"/>
        <v>196.59914361001319</v>
      </c>
      <c r="P18" s="9"/>
    </row>
    <row r="19" spans="1:119">
      <c r="A19" s="12"/>
      <c r="B19" s="42">
        <v>542</v>
      </c>
      <c r="C19" s="19" t="s">
        <v>33</v>
      </c>
      <c r="D19" s="43">
        <v>92463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92463</v>
      </c>
      <c r="O19" s="44">
        <f t="shared" si="2"/>
        <v>30.455533596837945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23002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23002</v>
      </c>
      <c r="O20" s="41">
        <f t="shared" si="2"/>
        <v>7.5764163372859024</v>
      </c>
      <c r="P20" s="10"/>
    </row>
    <row r="21" spans="1:119">
      <c r="A21" s="12"/>
      <c r="B21" s="42">
        <v>562</v>
      </c>
      <c r="C21" s="19" t="s">
        <v>66</v>
      </c>
      <c r="D21" s="43">
        <v>9392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9392</v>
      </c>
      <c r="O21" s="44">
        <f t="shared" si="2"/>
        <v>3.0935441370223979</v>
      </c>
      <c r="P21" s="9"/>
    </row>
    <row r="22" spans="1:119">
      <c r="A22" s="12"/>
      <c r="B22" s="42">
        <v>564</v>
      </c>
      <c r="C22" s="19" t="s">
        <v>71</v>
      </c>
      <c r="D22" s="43">
        <v>13610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13610</v>
      </c>
      <c r="O22" s="44">
        <f t="shared" si="2"/>
        <v>4.4828722002635049</v>
      </c>
      <c r="P22" s="9"/>
    </row>
    <row r="23" spans="1:119" ht="15.75">
      <c r="A23" s="26" t="s">
        <v>37</v>
      </c>
      <c r="B23" s="27"/>
      <c r="C23" s="28"/>
      <c r="D23" s="29">
        <f t="shared" ref="D23:M23" si="7">SUM(D24:D25)</f>
        <v>388241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388241</v>
      </c>
      <c r="O23" s="41">
        <f t="shared" si="2"/>
        <v>127.87911725955205</v>
      </c>
      <c r="P23" s="9"/>
    </row>
    <row r="24" spans="1:119">
      <c r="A24" s="12"/>
      <c r="B24" s="42">
        <v>572</v>
      </c>
      <c r="C24" s="19" t="s">
        <v>58</v>
      </c>
      <c r="D24" s="43">
        <v>349720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349720</v>
      </c>
      <c r="O24" s="44">
        <f t="shared" si="2"/>
        <v>115.19104084321475</v>
      </c>
      <c r="P24" s="9"/>
    </row>
    <row r="25" spans="1:119">
      <c r="A25" s="12"/>
      <c r="B25" s="42">
        <v>574</v>
      </c>
      <c r="C25" s="19" t="s">
        <v>39</v>
      </c>
      <c r="D25" s="43">
        <v>38521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38521</v>
      </c>
      <c r="O25" s="44">
        <f t="shared" si="2"/>
        <v>12.688076416337285</v>
      </c>
      <c r="P25" s="9"/>
    </row>
    <row r="26" spans="1:119" ht="15.75">
      <c r="A26" s="26" t="s">
        <v>59</v>
      </c>
      <c r="B26" s="27"/>
      <c r="C26" s="28"/>
      <c r="D26" s="29">
        <f t="shared" ref="D26:M26" si="8">SUM(D27:D29)</f>
        <v>557512</v>
      </c>
      <c r="E26" s="29">
        <f t="shared" si="8"/>
        <v>962756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577493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2097761</v>
      </c>
      <c r="O26" s="41">
        <f t="shared" si="2"/>
        <v>690.96212121212125</v>
      </c>
      <c r="P26" s="9"/>
    </row>
    <row r="27" spans="1:119">
      <c r="A27" s="12"/>
      <c r="B27" s="42">
        <v>581</v>
      </c>
      <c r="C27" s="19" t="s">
        <v>60</v>
      </c>
      <c r="D27" s="43">
        <v>557512</v>
      </c>
      <c r="E27" s="43">
        <v>962756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1520268</v>
      </c>
      <c r="O27" s="44">
        <f t="shared" si="2"/>
        <v>500.7470355731225</v>
      </c>
      <c r="P27" s="9"/>
    </row>
    <row r="28" spans="1:119">
      <c r="A28" s="12"/>
      <c r="B28" s="42">
        <v>590</v>
      </c>
      <c r="C28" s="19" t="s">
        <v>78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444445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444445</v>
      </c>
      <c r="O28" s="44">
        <f t="shared" si="2"/>
        <v>146.39163372859025</v>
      </c>
      <c r="P28" s="9"/>
    </row>
    <row r="29" spans="1:119" ht="15.75" thickBot="1">
      <c r="A29" s="12"/>
      <c r="B29" s="42">
        <v>591</v>
      </c>
      <c r="C29" s="19" t="s">
        <v>79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133048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133048</v>
      </c>
      <c r="O29" s="44">
        <f t="shared" si="2"/>
        <v>43.82345191040843</v>
      </c>
      <c r="P29" s="9"/>
    </row>
    <row r="30" spans="1:119" ht="16.5" thickBot="1">
      <c r="A30" s="13" t="s">
        <v>10</v>
      </c>
      <c r="B30" s="21"/>
      <c r="C30" s="20"/>
      <c r="D30" s="14">
        <f>SUM(D5,D10,D14,D17,D20,D23,D26)</f>
        <v>2391379</v>
      </c>
      <c r="E30" s="14">
        <f t="shared" ref="E30:M30" si="9">SUM(E5,E10,E14,E17,E20,E23,E26)</f>
        <v>962756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1518188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1"/>
        <v>4872323</v>
      </c>
      <c r="O30" s="35">
        <f t="shared" si="2"/>
        <v>1604.8494729907773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80</v>
      </c>
      <c r="M32" s="157"/>
      <c r="N32" s="157"/>
      <c r="O32" s="39">
        <v>3036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431608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431608</v>
      </c>
      <c r="O5" s="30">
        <f t="shared" ref="O5:O27" si="2">(N5/O$29)</f>
        <v>144.3505016722408</v>
      </c>
      <c r="P5" s="6"/>
    </row>
    <row r="6" spans="1:133">
      <c r="A6" s="12"/>
      <c r="B6" s="42">
        <v>511</v>
      </c>
      <c r="C6" s="19" t="s">
        <v>19</v>
      </c>
      <c r="D6" s="43">
        <v>56969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56969</v>
      </c>
      <c r="O6" s="44">
        <f t="shared" si="2"/>
        <v>19.053177257525082</v>
      </c>
      <c r="P6" s="9"/>
    </row>
    <row r="7" spans="1:133">
      <c r="A7" s="12"/>
      <c r="B7" s="42">
        <v>512</v>
      </c>
      <c r="C7" s="19" t="s">
        <v>20</v>
      </c>
      <c r="D7" s="43">
        <v>105084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105084</v>
      </c>
      <c r="O7" s="44">
        <f t="shared" si="2"/>
        <v>35.145150501672241</v>
      </c>
      <c r="P7" s="9"/>
    </row>
    <row r="8" spans="1:133">
      <c r="A8" s="12"/>
      <c r="B8" s="42">
        <v>513</v>
      </c>
      <c r="C8" s="19" t="s">
        <v>21</v>
      </c>
      <c r="D8" s="43">
        <v>251555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251555</v>
      </c>
      <c r="O8" s="44">
        <f t="shared" si="2"/>
        <v>84.132107023411365</v>
      </c>
      <c r="P8" s="9"/>
    </row>
    <row r="9" spans="1:133">
      <c r="A9" s="12"/>
      <c r="B9" s="42">
        <v>515</v>
      </c>
      <c r="C9" s="19" t="s">
        <v>22</v>
      </c>
      <c r="D9" s="43">
        <v>18000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18000</v>
      </c>
      <c r="O9" s="44">
        <f t="shared" si="2"/>
        <v>6.0200668896321075</v>
      </c>
      <c r="P9" s="9"/>
    </row>
    <row r="10" spans="1:133" ht="15.75">
      <c r="A10" s="26" t="s">
        <v>25</v>
      </c>
      <c r="B10" s="27"/>
      <c r="C10" s="28"/>
      <c r="D10" s="29">
        <f t="shared" ref="D10:M10" si="3">SUM(D11:D13)</f>
        <v>82334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82334</v>
      </c>
      <c r="O10" s="41">
        <f t="shared" si="2"/>
        <v>27.536454849498327</v>
      </c>
      <c r="P10" s="10"/>
    </row>
    <row r="11" spans="1:133">
      <c r="A11" s="12"/>
      <c r="B11" s="42">
        <v>522</v>
      </c>
      <c r="C11" s="19" t="s">
        <v>26</v>
      </c>
      <c r="D11" s="43">
        <v>53234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53234</v>
      </c>
      <c r="O11" s="44">
        <f t="shared" si="2"/>
        <v>17.80401337792642</v>
      </c>
      <c r="P11" s="9"/>
    </row>
    <row r="12" spans="1:133">
      <c r="A12" s="12"/>
      <c r="B12" s="42">
        <v>524</v>
      </c>
      <c r="C12" s="19" t="s">
        <v>27</v>
      </c>
      <c r="D12" s="43">
        <v>7900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7900</v>
      </c>
      <c r="O12" s="44">
        <f t="shared" si="2"/>
        <v>2.6421404682274248</v>
      </c>
      <c r="P12" s="9"/>
    </row>
    <row r="13" spans="1:133">
      <c r="A13" s="12"/>
      <c r="B13" s="42">
        <v>529</v>
      </c>
      <c r="C13" s="19" t="s">
        <v>28</v>
      </c>
      <c r="D13" s="43">
        <v>21200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21200</v>
      </c>
      <c r="O13" s="44">
        <f t="shared" si="2"/>
        <v>7.0903010033444813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1357105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1357105</v>
      </c>
      <c r="O14" s="41">
        <f t="shared" si="2"/>
        <v>453.88127090301003</v>
      </c>
      <c r="P14" s="10"/>
    </row>
    <row r="15" spans="1:133">
      <c r="A15" s="12"/>
      <c r="B15" s="42">
        <v>536</v>
      </c>
      <c r="C15" s="19" t="s">
        <v>62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1357105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1357105</v>
      </c>
      <c r="O15" s="44">
        <f t="shared" si="2"/>
        <v>453.88127090301003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SUM(D17:D18)</f>
        <v>466133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466133</v>
      </c>
      <c r="O16" s="41">
        <f t="shared" si="2"/>
        <v>155.89732441471571</v>
      </c>
      <c r="P16" s="10"/>
    </row>
    <row r="17" spans="1:119">
      <c r="A17" s="12"/>
      <c r="B17" s="42">
        <v>541</v>
      </c>
      <c r="C17" s="19" t="s">
        <v>57</v>
      </c>
      <c r="D17" s="43">
        <v>306568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306568</v>
      </c>
      <c r="O17" s="44">
        <f t="shared" si="2"/>
        <v>102.53110367892977</v>
      </c>
      <c r="P17" s="9"/>
    </row>
    <row r="18" spans="1:119">
      <c r="A18" s="12"/>
      <c r="B18" s="42">
        <v>542</v>
      </c>
      <c r="C18" s="19" t="s">
        <v>33</v>
      </c>
      <c r="D18" s="43">
        <v>159565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159565</v>
      </c>
      <c r="O18" s="44">
        <f t="shared" si="2"/>
        <v>53.366220735785951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16439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16439</v>
      </c>
      <c r="O19" s="41">
        <f t="shared" si="2"/>
        <v>5.4979933110367893</v>
      </c>
      <c r="P19" s="10"/>
    </row>
    <row r="20" spans="1:119">
      <c r="A20" s="12"/>
      <c r="B20" s="42">
        <v>562</v>
      </c>
      <c r="C20" s="19" t="s">
        <v>66</v>
      </c>
      <c r="D20" s="43">
        <v>11629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11629</v>
      </c>
      <c r="O20" s="44">
        <f t="shared" si="2"/>
        <v>3.8892976588628763</v>
      </c>
      <c r="P20" s="9"/>
    </row>
    <row r="21" spans="1:119">
      <c r="A21" s="12"/>
      <c r="B21" s="42">
        <v>564</v>
      </c>
      <c r="C21" s="19" t="s">
        <v>71</v>
      </c>
      <c r="D21" s="43">
        <v>4810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4810</v>
      </c>
      <c r="O21" s="44">
        <f t="shared" si="2"/>
        <v>1.6086956521739131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320056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320056</v>
      </c>
      <c r="O22" s="41">
        <f t="shared" si="2"/>
        <v>107.04214046822743</v>
      </c>
      <c r="P22" s="9"/>
    </row>
    <row r="23" spans="1:119">
      <c r="A23" s="12"/>
      <c r="B23" s="42">
        <v>572</v>
      </c>
      <c r="C23" s="19" t="s">
        <v>58</v>
      </c>
      <c r="D23" s="43">
        <v>290718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290718</v>
      </c>
      <c r="O23" s="44">
        <f t="shared" si="2"/>
        <v>97.230100334448167</v>
      </c>
      <c r="P23" s="9"/>
    </row>
    <row r="24" spans="1:119">
      <c r="A24" s="12"/>
      <c r="B24" s="42">
        <v>574</v>
      </c>
      <c r="C24" s="19" t="s">
        <v>39</v>
      </c>
      <c r="D24" s="43">
        <v>29338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29338</v>
      </c>
      <c r="O24" s="44">
        <f t="shared" si="2"/>
        <v>9.8120401337792647</v>
      </c>
      <c r="P24" s="9"/>
    </row>
    <row r="25" spans="1:119" ht="15.75">
      <c r="A25" s="26" t="s">
        <v>59</v>
      </c>
      <c r="B25" s="27"/>
      <c r="C25" s="28"/>
      <c r="D25" s="29">
        <f t="shared" ref="D25:M25" si="8">SUM(D26:D26)</f>
        <v>321267</v>
      </c>
      <c r="E25" s="29">
        <f t="shared" si="8"/>
        <v>316157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637424</v>
      </c>
      <c r="O25" s="41">
        <f t="shared" si="2"/>
        <v>213.18528428093646</v>
      </c>
      <c r="P25" s="9"/>
    </row>
    <row r="26" spans="1:119" ht="15.75" thickBot="1">
      <c r="A26" s="12"/>
      <c r="B26" s="42">
        <v>581</v>
      </c>
      <c r="C26" s="19" t="s">
        <v>60</v>
      </c>
      <c r="D26" s="43">
        <v>321267</v>
      </c>
      <c r="E26" s="43">
        <v>316157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637424</v>
      </c>
      <c r="O26" s="44">
        <f t="shared" si="2"/>
        <v>213.18528428093646</v>
      </c>
      <c r="P26" s="9"/>
    </row>
    <row r="27" spans="1:119" ht="16.5" thickBot="1">
      <c r="A27" s="13" t="s">
        <v>10</v>
      </c>
      <c r="B27" s="21"/>
      <c r="C27" s="20"/>
      <c r="D27" s="14">
        <f>SUM(D5,D10,D14,D16,D19,D22,D25)</f>
        <v>1637837</v>
      </c>
      <c r="E27" s="14">
        <f t="shared" ref="E27:M27" si="9">SUM(E5,E10,E14,E16,E19,E22,E25)</f>
        <v>316157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1357105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3311099</v>
      </c>
      <c r="O27" s="35">
        <f t="shared" si="2"/>
        <v>1107.3909698996656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74</v>
      </c>
      <c r="M29" s="157"/>
      <c r="N29" s="157"/>
      <c r="O29" s="39">
        <v>2990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47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429735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429735</v>
      </c>
      <c r="O5" s="30">
        <f t="shared" ref="O5:O26" si="2">(N5/O$28)</f>
        <v>145.52488994243143</v>
      </c>
      <c r="P5" s="6"/>
    </row>
    <row r="6" spans="1:133">
      <c r="A6" s="12"/>
      <c r="B6" s="42">
        <v>511</v>
      </c>
      <c r="C6" s="19" t="s">
        <v>19</v>
      </c>
      <c r="D6" s="43">
        <v>54938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54938</v>
      </c>
      <c r="O6" s="44">
        <f t="shared" si="2"/>
        <v>18.604131391804945</v>
      </c>
      <c r="P6" s="9"/>
    </row>
    <row r="7" spans="1:133">
      <c r="A7" s="12"/>
      <c r="B7" s="42">
        <v>512</v>
      </c>
      <c r="C7" s="19" t="s">
        <v>20</v>
      </c>
      <c r="D7" s="43">
        <v>102641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102641</v>
      </c>
      <c r="O7" s="44">
        <f t="shared" si="2"/>
        <v>34.758211987809005</v>
      </c>
      <c r="P7" s="9"/>
    </row>
    <row r="8" spans="1:133">
      <c r="A8" s="12"/>
      <c r="B8" s="42">
        <v>513</v>
      </c>
      <c r="C8" s="19" t="s">
        <v>21</v>
      </c>
      <c r="D8" s="43">
        <v>254306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254306</v>
      </c>
      <c r="O8" s="44">
        <f t="shared" si="2"/>
        <v>86.117846258042675</v>
      </c>
      <c r="P8" s="9"/>
    </row>
    <row r="9" spans="1:133">
      <c r="A9" s="12"/>
      <c r="B9" s="42">
        <v>515</v>
      </c>
      <c r="C9" s="19" t="s">
        <v>22</v>
      </c>
      <c r="D9" s="43">
        <v>17850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17850</v>
      </c>
      <c r="O9" s="44">
        <f t="shared" si="2"/>
        <v>6.0447003047748051</v>
      </c>
      <c r="P9" s="9"/>
    </row>
    <row r="10" spans="1:133" ht="15.75">
      <c r="A10" s="26" t="s">
        <v>25</v>
      </c>
      <c r="B10" s="27"/>
      <c r="C10" s="28"/>
      <c r="D10" s="29">
        <f t="shared" ref="D10:M10" si="3">SUM(D11:D13)</f>
        <v>224191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224191</v>
      </c>
      <c r="O10" s="41">
        <f t="shared" si="2"/>
        <v>75.919742634608866</v>
      </c>
      <c r="P10" s="10"/>
    </row>
    <row r="11" spans="1:133">
      <c r="A11" s="12"/>
      <c r="B11" s="42">
        <v>522</v>
      </c>
      <c r="C11" s="19" t="s">
        <v>26</v>
      </c>
      <c r="D11" s="43">
        <v>115103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115103</v>
      </c>
      <c r="O11" s="44">
        <f t="shared" si="2"/>
        <v>38.978327124957673</v>
      </c>
      <c r="P11" s="9"/>
    </row>
    <row r="12" spans="1:133">
      <c r="A12" s="12"/>
      <c r="B12" s="42">
        <v>524</v>
      </c>
      <c r="C12" s="19" t="s">
        <v>27</v>
      </c>
      <c r="D12" s="43">
        <v>95888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95888</v>
      </c>
      <c r="O12" s="44">
        <f t="shared" si="2"/>
        <v>32.471385032170673</v>
      </c>
      <c r="P12" s="9"/>
    </row>
    <row r="13" spans="1:133">
      <c r="A13" s="12"/>
      <c r="B13" s="42">
        <v>529</v>
      </c>
      <c r="C13" s="19" t="s">
        <v>28</v>
      </c>
      <c r="D13" s="43">
        <v>13200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13200</v>
      </c>
      <c r="O13" s="44">
        <f t="shared" si="2"/>
        <v>4.4700304774805284</v>
      </c>
      <c r="P13" s="9"/>
    </row>
    <row r="14" spans="1:133" ht="15.75">
      <c r="A14" s="26" t="s">
        <v>29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1281790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1281790</v>
      </c>
      <c r="O14" s="41">
        <f t="shared" si="2"/>
        <v>434.06366407043686</v>
      </c>
      <c r="P14" s="10"/>
    </row>
    <row r="15" spans="1:133">
      <c r="A15" s="12"/>
      <c r="B15" s="42">
        <v>536</v>
      </c>
      <c r="C15" s="19" t="s">
        <v>62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1281790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1281790</v>
      </c>
      <c r="O15" s="44">
        <f t="shared" si="2"/>
        <v>434.06366407043686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SUM(D17:D17)</f>
        <v>271389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271389</v>
      </c>
      <c r="O16" s="41">
        <f t="shared" si="2"/>
        <v>91.902810700982059</v>
      </c>
      <c r="P16" s="10"/>
    </row>
    <row r="17" spans="1:119">
      <c r="A17" s="12"/>
      <c r="B17" s="42">
        <v>541</v>
      </c>
      <c r="C17" s="19" t="s">
        <v>57</v>
      </c>
      <c r="D17" s="43">
        <v>271389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271389</v>
      </c>
      <c r="O17" s="44">
        <f t="shared" si="2"/>
        <v>91.902810700982059</v>
      </c>
      <c r="P17" s="9"/>
    </row>
    <row r="18" spans="1:119" ht="15.75">
      <c r="A18" s="26" t="s">
        <v>34</v>
      </c>
      <c r="B18" s="27"/>
      <c r="C18" s="28"/>
      <c r="D18" s="29">
        <f t="shared" ref="D18:M18" si="6">SUM(D19:D20)</f>
        <v>22199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22199</v>
      </c>
      <c r="O18" s="41">
        <f t="shared" si="2"/>
        <v>7.5174398916356244</v>
      </c>
      <c r="P18" s="10"/>
    </row>
    <row r="19" spans="1:119">
      <c r="A19" s="12"/>
      <c r="B19" s="42">
        <v>562</v>
      </c>
      <c r="C19" s="19" t="s">
        <v>66</v>
      </c>
      <c r="D19" s="43">
        <v>10949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10949</v>
      </c>
      <c r="O19" s="44">
        <f t="shared" si="2"/>
        <v>3.7077548256010835</v>
      </c>
      <c r="P19" s="9"/>
    </row>
    <row r="20" spans="1:119">
      <c r="A20" s="12"/>
      <c r="B20" s="42">
        <v>564</v>
      </c>
      <c r="C20" s="19" t="s">
        <v>71</v>
      </c>
      <c r="D20" s="43">
        <v>11250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11250</v>
      </c>
      <c r="O20" s="44">
        <f t="shared" si="2"/>
        <v>3.8096850660345409</v>
      </c>
      <c r="P20" s="9"/>
    </row>
    <row r="21" spans="1:119" ht="15.75">
      <c r="A21" s="26" t="s">
        <v>37</v>
      </c>
      <c r="B21" s="27"/>
      <c r="C21" s="28"/>
      <c r="D21" s="29">
        <f t="shared" ref="D21:M21" si="7">SUM(D22:D23)</f>
        <v>290853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290853</v>
      </c>
      <c r="O21" s="41">
        <f t="shared" si="2"/>
        <v>98.494073823230607</v>
      </c>
      <c r="P21" s="9"/>
    </row>
    <row r="22" spans="1:119">
      <c r="A22" s="12"/>
      <c r="B22" s="42">
        <v>572</v>
      </c>
      <c r="C22" s="19" t="s">
        <v>58</v>
      </c>
      <c r="D22" s="43">
        <v>262260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262260</v>
      </c>
      <c r="O22" s="44">
        <f t="shared" si="2"/>
        <v>88.811378259397216</v>
      </c>
      <c r="P22" s="9"/>
    </row>
    <row r="23" spans="1:119">
      <c r="A23" s="12"/>
      <c r="B23" s="42">
        <v>574</v>
      </c>
      <c r="C23" s="19" t="s">
        <v>39</v>
      </c>
      <c r="D23" s="43">
        <v>28593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28593</v>
      </c>
      <c r="O23" s="44">
        <f t="shared" si="2"/>
        <v>9.6826955638333896</v>
      </c>
      <c r="P23" s="9"/>
    </row>
    <row r="24" spans="1:119" ht="15.75">
      <c r="A24" s="26" t="s">
        <v>59</v>
      </c>
      <c r="B24" s="27"/>
      <c r="C24" s="28"/>
      <c r="D24" s="29">
        <f t="shared" ref="D24:M24" si="8">SUM(D25:D25)</f>
        <v>350974</v>
      </c>
      <c r="E24" s="29">
        <f t="shared" si="8"/>
        <v>192478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1"/>
        <v>543452</v>
      </c>
      <c r="O24" s="41">
        <f t="shared" si="2"/>
        <v>184.03386386725364</v>
      </c>
      <c r="P24" s="9"/>
    </row>
    <row r="25" spans="1:119" ht="15.75" thickBot="1">
      <c r="A25" s="12"/>
      <c r="B25" s="42">
        <v>581</v>
      </c>
      <c r="C25" s="19" t="s">
        <v>60</v>
      </c>
      <c r="D25" s="43">
        <v>350974</v>
      </c>
      <c r="E25" s="43">
        <v>192478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543452</v>
      </c>
      <c r="O25" s="44">
        <f t="shared" si="2"/>
        <v>184.03386386725364</v>
      </c>
      <c r="P25" s="9"/>
    </row>
    <row r="26" spans="1:119" ht="16.5" thickBot="1">
      <c r="A26" s="13" t="s">
        <v>10</v>
      </c>
      <c r="B26" s="21"/>
      <c r="C26" s="20"/>
      <c r="D26" s="14">
        <f>SUM(D5,D10,D14,D16,D18,D21,D24)</f>
        <v>1589341</v>
      </c>
      <c r="E26" s="14">
        <f t="shared" ref="E26:M26" si="9">SUM(E5,E10,E14,E16,E18,E21,E24)</f>
        <v>192478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1281790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1"/>
        <v>3063609</v>
      </c>
      <c r="O26" s="35">
        <f t="shared" si="2"/>
        <v>1037.4564849305791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72</v>
      </c>
      <c r="M28" s="157"/>
      <c r="N28" s="157"/>
      <c r="O28" s="39">
        <v>2953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47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704417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704417</v>
      </c>
      <c r="O5" s="30">
        <f t="shared" ref="O5:O23" si="2">(N5/O$25)</f>
        <v>238.3813874788494</v>
      </c>
      <c r="P5" s="6"/>
    </row>
    <row r="6" spans="1:133">
      <c r="A6" s="12"/>
      <c r="B6" s="42">
        <v>511</v>
      </c>
      <c r="C6" s="19" t="s">
        <v>19</v>
      </c>
      <c r="D6" s="43">
        <v>54401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54401</v>
      </c>
      <c r="O6" s="44">
        <f t="shared" si="2"/>
        <v>18.409813874788494</v>
      </c>
      <c r="P6" s="9"/>
    </row>
    <row r="7" spans="1:133">
      <c r="A7" s="12"/>
      <c r="B7" s="42">
        <v>512</v>
      </c>
      <c r="C7" s="19" t="s">
        <v>20</v>
      </c>
      <c r="D7" s="43">
        <v>102204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102204</v>
      </c>
      <c r="O7" s="44">
        <f t="shared" si="2"/>
        <v>34.586802030456852</v>
      </c>
      <c r="P7" s="9"/>
    </row>
    <row r="8" spans="1:133">
      <c r="A8" s="12"/>
      <c r="B8" s="42">
        <v>513</v>
      </c>
      <c r="C8" s="19" t="s">
        <v>21</v>
      </c>
      <c r="D8" s="43">
        <v>268249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268249</v>
      </c>
      <c r="O8" s="44">
        <f t="shared" si="2"/>
        <v>90.77800338409476</v>
      </c>
      <c r="P8" s="9"/>
    </row>
    <row r="9" spans="1:133">
      <c r="A9" s="12"/>
      <c r="B9" s="42">
        <v>515</v>
      </c>
      <c r="C9" s="19" t="s">
        <v>22</v>
      </c>
      <c r="D9" s="43">
        <v>279563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279563</v>
      </c>
      <c r="O9" s="44">
        <f t="shared" si="2"/>
        <v>94.60676818950931</v>
      </c>
      <c r="P9" s="9"/>
    </row>
    <row r="10" spans="1:133" ht="15.75">
      <c r="A10" s="26" t="s">
        <v>25</v>
      </c>
      <c r="B10" s="27"/>
      <c r="C10" s="28"/>
      <c r="D10" s="29">
        <f t="shared" ref="D10:M10" si="3">SUM(D11:D12)</f>
        <v>112995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112995</v>
      </c>
      <c r="O10" s="41">
        <f t="shared" si="2"/>
        <v>38.238578680203048</v>
      </c>
      <c r="P10" s="10"/>
    </row>
    <row r="11" spans="1:133">
      <c r="A11" s="12"/>
      <c r="B11" s="42">
        <v>522</v>
      </c>
      <c r="C11" s="19" t="s">
        <v>26</v>
      </c>
      <c r="D11" s="43">
        <v>92295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92295</v>
      </c>
      <c r="O11" s="44">
        <f t="shared" si="2"/>
        <v>31.233502538071065</v>
      </c>
      <c r="P11" s="9"/>
    </row>
    <row r="12" spans="1:133">
      <c r="A12" s="12"/>
      <c r="B12" s="42">
        <v>524</v>
      </c>
      <c r="C12" s="19" t="s">
        <v>27</v>
      </c>
      <c r="D12" s="43">
        <v>20700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20700</v>
      </c>
      <c r="O12" s="44">
        <f t="shared" si="2"/>
        <v>7.0050761421319798</v>
      </c>
      <c r="P12" s="9"/>
    </row>
    <row r="13" spans="1:133" ht="15.75">
      <c r="A13" s="26" t="s">
        <v>29</v>
      </c>
      <c r="B13" s="27"/>
      <c r="C13" s="28"/>
      <c r="D13" s="29">
        <f t="shared" ref="D13:M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1163701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1163701</v>
      </c>
      <c r="O13" s="41">
        <f t="shared" si="2"/>
        <v>393.80744500846026</v>
      </c>
      <c r="P13" s="10"/>
    </row>
    <row r="14" spans="1:133">
      <c r="A14" s="12"/>
      <c r="B14" s="42">
        <v>536</v>
      </c>
      <c r="C14" s="19" t="s">
        <v>62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1163701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1163701</v>
      </c>
      <c r="O14" s="44">
        <f t="shared" si="2"/>
        <v>393.80744500846026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SUM(D16:D16)</f>
        <v>421308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421308</v>
      </c>
      <c r="O15" s="41">
        <f t="shared" si="2"/>
        <v>142.57461928934009</v>
      </c>
      <c r="P15" s="10"/>
    </row>
    <row r="16" spans="1:133">
      <c r="A16" s="12"/>
      <c r="B16" s="42">
        <v>541</v>
      </c>
      <c r="C16" s="19" t="s">
        <v>57</v>
      </c>
      <c r="D16" s="43">
        <v>421308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421308</v>
      </c>
      <c r="O16" s="44">
        <f t="shared" si="2"/>
        <v>142.57461928934009</v>
      </c>
      <c r="P16" s="9"/>
    </row>
    <row r="17" spans="1:119" ht="15.75">
      <c r="A17" s="26" t="s">
        <v>34</v>
      </c>
      <c r="B17" s="27"/>
      <c r="C17" s="28"/>
      <c r="D17" s="29">
        <f t="shared" ref="D17:M17" si="6">SUM(D18:D18)</f>
        <v>8484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8484</v>
      </c>
      <c r="O17" s="41">
        <f t="shared" si="2"/>
        <v>2.8710659898477155</v>
      </c>
      <c r="P17" s="10"/>
    </row>
    <row r="18" spans="1:119">
      <c r="A18" s="12"/>
      <c r="B18" s="42">
        <v>562</v>
      </c>
      <c r="C18" s="19" t="s">
        <v>66</v>
      </c>
      <c r="D18" s="43">
        <v>8484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8484</v>
      </c>
      <c r="O18" s="44">
        <f t="shared" si="2"/>
        <v>2.8710659898477155</v>
      </c>
      <c r="P18" s="9"/>
    </row>
    <row r="19" spans="1:119" ht="15.75">
      <c r="A19" s="26" t="s">
        <v>37</v>
      </c>
      <c r="B19" s="27"/>
      <c r="C19" s="28"/>
      <c r="D19" s="29">
        <f t="shared" ref="D19:M19" si="7">SUM(D20:D20)</f>
        <v>322060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322060</v>
      </c>
      <c r="O19" s="41">
        <f t="shared" si="2"/>
        <v>108.98815566835871</v>
      </c>
      <c r="P19" s="9"/>
    </row>
    <row r="20" spans="1:119">
      <c r="A20" s="12"/>
      <c r="B20" s="42">
        <v>572</v>
      </c>
      <c r="C20" s="19" t="s">
        <v>58</v>
      </c>
      <c r="D20" s="43">
        <v>322060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322060</v>
      </c>
      <c r="O20" s="44">
        <f t="shared" si="2"/>
        <v>108.98815566835871</v>
      </c>
      <c r="P20" s="9"/>
    </row>
    <row r="21" spans="1:119" ht="15.75">
      <c r="A21" s="26" t="s">
        <v>59</v>
      </c>
      <c r="B21" s="27"/>
      <c r="C21" s="28"/>
      <c r="D21" s="29">
        <f t="shared" ref="D21:M21" si="8">SUM(D22:D22)</f>
        <v>510169</v>
      </c>
      <c r="E21" s="29">
        <f t="shared" si="8"/>
        <v>480225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1"/>
        <v>990394</v>
      </c>
      <c r="O21" s="41">
        <f t="shared" si="2"/>
        <v>335.15871404399326</v>
      </c>
      <c r="P21" s="9"/>
    </row>
    <row r="22" spans="1:119" ht="15.75" thickBot="1">
      <c r="A22" s="12"/>
      <c r="B22" s="42">
        <v>581</v>
      </c>
      <c r="C22" s="19" t="s">
        <v>60</v>
      </c>
      <c r="D22" s="43">
        <v>510169</v>
      </c>
      <c r="E22" s="43">
        <v>480225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990394</v>
      </c>
      <c r="O22" s="44">
        <f t="shared" si="2"/>
        <v>335.15871404399326</v>
      </c>
      <c r="P22" s="9"/>
    </row>
    <row r="23" spans="1:119" ht="16.5" thickBot="1">
      <c r="A23" s="13" t="s">
        <v>10</v>
      </c>
      <c r="B23" s="21"/>
      <c r="C23" s="20"/>
      <c r="D23" s="14">
        <f>SUM(D5,D10,D13,D15,D17,D19,D21)</f>
        <v>2079433</v>
      </c>
      <c r="E23" s="14">
        <f t="shared" ref="E23:M23" si="9">SUM(E5,E10,E13,E15,E17,E19,E21)</f>
        <v>480225</v>
      </c>
      <c r="F23" s="14">
        <f t="shared" si="9"/>
        <v>0</v>
      </c>
      <c r="G23" s="14">
        <f t="shared" si="9"/>
        <v>0</v>
      </c>
      <c r="H23" s="14">
        <f t="shared" si="9"/>
        <v>0</v>
      </c>
      <c r="I23" s="14">
        <f t="shared" si="9"/>
        <v>1163701</v>
      </c>
      <c r="J23" s="14">
        <f t="shared" si="9"/>
        <v>0</v>
      </c>
      <c r="K23" s="14">
        <f t="shared" si="9"/>
        <v>0</v>
      </c>
      <c r="L23" s="14">
        <f t="shared" si="9"/>
        <v>0</v>
      </c>
      <c r="M23" s="14">
        <f t="shared" si="9"/>
        <v>0</v>
      </c>
      <c r="N23" s="14">
        <f t="shared" si="1"/>
        <v>3723359</v>
      </c>
      <c r="O23" s="35">
        <f t="shared" si="2"/>
        <v>1260.0199661590525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69</v>
      </c>
      <c r="M25" s="157"/>
      <c r="N25" s="157"/>
      <c r="O25" s="39">
        <v>2955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47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441813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441813</v>
      </c>
      <c r="O5" s="30">
        <f t="shared" ref="O5:O23" si="2">(N5/O$25)</f>
        <v>145.71668865435356</v>
      </c>
      <c r="P5" s="6"/>
    </row>
    <row r="6" spans="1:133">
      <c r="A6" s="12"/>
      <c r="B6" s="42">
        <v>511</v>
      </c>
      <c r="C6" s="19" t="s">
        <v>19</v>
      </c>
      <c r="D6" s="43">
        <v>53173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53173</v>
      </c>
      <c r="O6" s="44">
        <f t="shared" si="2"/>
        <v>17.537269129287598</v>
      </c>
      <c r="P6" s="9"/>
    </row>
    <row r="7" spans="1:133">
      <c r="A7" s="12"/>
      <c r="B7" s="42">
        <v>512</v>
      </c>
      <c r="C7" s="19" t="s">
        <v>20</v>
      </c>
      <c r="D7" s="43">
        <v>97006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97006</v>
      </c>
      <c r="O7" s="44">
        <f t="shared" si="2"/>
        <v>31.99406332453826</v>
      </c>
      <c r="P7" s="9"/>
    </row>
    <row r="8" spans="1:133">
      <c r="A8" s="12"/>
      <c r="B8" s="42">
        <v>513</v>
      </c>
      <c r="C8" s="19" t="s">
        <v>21</v>
      </c>
      <c r="D8" s="43">
        <v>273634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273634</v>
      </c>
      <c r="O8" s="44">
        <f t="shared" si="2"/>
        <v>90.248680738786277</v>
      </c>
      <c r="P8" s="9"/>
    </row>
    <row r="9" spans="1:133">
      <c r="A9" s="12"/>
      <c r="B9" s="42">
        <v>515</v>
      </c>
      <c r="C9" s="19" t="s">
        <v>22</v>
      </c>
      <c r="D9" s="43">
        <v>18000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18000</v>
      </c>
      <c r="O9" s="44">
        <f t="shared" si="2"/>
        <v>5.9366754617414248</v>
      </c>
      <c r="P9" s="9"/>
    </row>
    <row r="10" spans="1:133" ht="15.75">
      <c r="A10" s="26" t="s">
        <v>25</v>
      </c>
      <c r="B10" s="27"/>
      <c r="C10" s="28"/>
      <c r="D10" s="29">
        <f t="shared" ref="D10:M10" si="3">SUM(D11:D12)</f>
        <v>83004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83004</v>
      </c>
      <c r="O10" s="41">
        <f t="shared" si="2"/>
        <v>27.375989445910289</v>
      </c>
      <c r="P10" s="10"/>
    </row>
    <row r="11" spans="1:133">
      <c r="A11" s="12"/>
      <c r="B11" s="42">
        <v>522</v>
      </c>
      <c r="C11" s="19" t="s">
        <v>26</v>
      </c>
      <c r="D11" s="43">
        <v>62004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62004</v>
      </c>
      <c r="O11" s="44">
        <f t="shared" si="2"/>
        <v>20.449868073878626</v>
      </c>
      <c r="P11" s="9"/>
    </row>
    <row r="12" spans="1:133">
      <c r="A12" s="12"/>
      <c r="B12" s="42">
        <v>524</v>
      </c>
      <c r="C12" s="19" t="s">
        <v>27</v>
      </c>
      <c r="D12" s="43">
        <v>21000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21000</v>
      </c>
      <c r="O12" s="44">
        <f t="shared" si="2"/>
        <v>6.9261213720316626</v>
      </c>
      <c r="P12" s="9"/>
    </row>
    <row r="13" spans="1:133" ht="15.75">
      <c r="A13" s="26" t="s">
        <v>29</v>
      </c>
      <c r="B13" s="27"/>
      <c r="C13" s="28"/>
      <c r="D13" s="29">
        <f t="shared" ref="D13:M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1024197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1024197</v>
      </c>
      <c r="O13" s="41">
        <f t="shared" si="2"/>
        <v>337.79584432717678</v>
      </c>
      <c r="P13" s="10"/>
    </row>
    <row r="14" spans="1:133">
      <c r="A14" s="12"/>
      <c r="B14" s="42">
        <v>536</v>
      </c>
      <c r="C14" s="19" t="s">
        <v>62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1024197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1024197</v>
      </c>
      <c r="O14" s="44">
        <f t="shared" si="2"/>
        <v>337.79584432717678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SUM(D16:D16)</f>
        <v>273877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273877</v>
      </c>
      <c r="O15" s="41">
        <f t="shared" si="2"/>
        <v>90.328825857519789</v>
      </c>
      <c r="P15" s="10"/>
    </row>
    <row r="16" spans="1:133">
      <c r="A16" s="12"/>
      <c r="B16" s="42">
        <v>541</v>
      </c>
      <c r="C16" s="19" t="s">
        <v>57</v>
      </c>
      <c r="D16" s="43">
        <v>273877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273877</v>
      </c>
      <c r="O16" s="44">
        <f t="shared" si="2"/>
        <v>90.328825857519789</v>
      </c>
      <c r="P16" s="9"/>
    </row>
    <row r="17" spans="1:119" ht="15.75">
      <c r="A17" s="26" t="s">
        <v>34</v>
      </c>
      <c r="B17" s="27"/>
      <c r="C17" s="28"/>
      <c r="D17" s="29">
        <f t="shared" ref="D17:M17" si="6">SUM(D18:D18)</f>
        <v>4700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4700</v>
      </c>
      <c r="O17" s="41">
        <f t="shared" si="2"/>
        <v>1.550131926121372</v>
      </c>
      <c r="P17" s="10"/>
    </row>
    <row r="18" spans="1:119">
      <c r="A18" s="12"/>
      <c r="B18" s="42">
        <v>562</v>
      </c>
      <c r="C18" s="19" t="s">
        <v>66</v>
      </c>
      <c r="D18" s="43">
        <v>4700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4700</v>
      </c>
      <c r="O18" s="44">
        <f t="shared" si="2"/>
        <v>1.550131926121372</v>
      </c>
      <c r="P18" s="9"/>
    </row>
    <row r="19" spans="1:119" ht="15.75">
      <c r="A19" s="26" t="s">
        <v>37</v>
      </c>
      <c r="B19" s="27"/>
      <c r="C19" s="28"/>
      <c r="D19" s="29">
        <f t="shared" ref="D19:M19" si="7">SUM(D20:D20)</f>
        <v>713633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713633</v>
      </c>
      <c r="O19" s="41">
        <f t="shared" si="2"/>
        <v>235.36708443271769</v>
      </c>
      <c r="P19" s="9"/>
    </row>
    <row r="20" spans="1:119">
      <c r="A20" s="12"/>
      <c r="B20" s="42">
        <v>572</v>
      </c>
      <c r="C20" s="19" t="s">
        <v>58</v>
      </c>
      <c r="D20" s="43">
        <v>713633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713633</v>
      </c>
      <c r="O20" s="44">
        <f t="shared" si="2"/>
        <v>235.36708443271769</v>
      </c>
      <c r="P20" s="9"/>
    </row>
    <row r="21" spans="1:119" ht="15.75">
      <c r="A21" s="26" t="s">
        <v>59</v>
      </c>
      <c r="B21" s="27"/>
      <c r="C21" s="28"/>
      <c r="D21" s="29">
        <f t="shared" ref="D21:M21" si="8">SUM(D22:D22)</f>
        <v>0</v>
      </c>
      <c r="E21" s="29">
        <f t="shared" si="8"/>
        <v>348686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1"/>
        <v>348686</v>
      </c>
      <c r="O21" s="41">
        <f t="shared" si="2"/>
        <v>115.00197889182058</v>
      </c>
      <c r="P21" s="9"/>
    </row>
    <row r="22" spans="1:119" ht="15.75" thickBot="1">
      <c r="A22" s="12"/>
      <c r="B22" s="42">
        <v>581</v>
      </c>
      <c r="C22" s="19" t="s">
        <v>60</v>
      </c>
      <c r="D22" s="43">
        <v>0</v>
      </c>
      <c r="E22" s="43">
        <v>348686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348686</v>
      </c>
      <c r="O22" s="44">
        <f t="shared" si="2"/>
        <v>115.00197889182058</v>
      </c>
      <c r="P22" s="9"/>
    </row>
    <row r="23" spans="1:119" ht="16.5" thickBot="1">
      <c r="A23" s="13" t="s">
        <v>10</v>
      </c>
      <c r="B23" s="21"/>
      <c r="C23" s="20"/>
      <c r="D23" s="14">
        <f>SUM(D5,D10,D13,D15,D17,D19,D21)</f>
        <v>1517027</v>
      </c>
      <c r="E23" s="14">
        <f t="shared" ref="E23:M23" si="9">SUM(E5,E10,E13,E15,E17,E19,E21)</f>
        <v>348686</v>
      </c>
      <c r="F23" s="14">
        <f t="shared" si="9"/>
        <v>0</v>
      </c>
      <c r="G23" s="14">
        <f t="shared" si="9"/>
        <v>0</v>
      </c>
      <c r="H23" s="14">
        <f t="shared" si="9"/>
        <v>0</v>
      </c>
      <c r="I23" s="14">
        <f t="shared" si="9"/>
        <v>1024197</v>
      </c>
      <c r="J23" s="14">
        <f t="shared" si="9"/>
        <v>0</v>
      </c>
      <c r="K23" s="14">
        <f t="shared" si="9"/>
        <v>0</v>
      </c>
      <c r="L23" s="14">
        <f t="shared" si="9"/>
        <v>0</v>
      </c>
      <c r="M23" s="14">
        <f t="shared" si="9"/>
        <v>0</v>
      </c>
      <c r="N23" s="14">
        <f t="shared" si="1"/>
        <v>2889910</v>
      </c>
      <c r="O23" s="35">
        <f t="shared" si="2"/>
        <v>953.13654353562004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67</v>
      </c>
      <c r="M25" s="157"/>
      <c r="N25" s="157"/>
      <c r="O25" s="39">
        <v>3032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47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2024-10-22T21:19:20Z</cp:lastPrinted>
  <dcterms:created xsi:type="dcterms:W3CDTF">2000-08-31T21:26:31Z</dcterms:created>
  <dcterms:modified xsi:type="dcterms:W3CDTF">2024-10-22T21:19:25Z</dcterms:modified>
</cp:coreProperties>
</file>