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0" r:id="rId17"/>
  </sheets>
  <definedNames>
    <definedName name="_xlnm.Print_Area" localSheetId="16">'2007'!$A$1:$O$19</definedName>
    <definedName name="_xlnm.Print_Area" localSheetId="15">'2008'!$A$1:$O$23</definedName>
    <definedName name="_xlnm.Print_Area" localSheetId="14">'2009'!$A$1:$O$19</definedName>
    <definedName name="_xlnm.Print_Area" localSheetId="13">'2010'!$A$1:$O$19</definedName>
    <definedName name="_xlnm.Print_Area" localSheetId="12">'2011'!$A$1:$O$19</definedName>
    <definedName name="_xlnm.Print_Area" localSheetId="11">'2012'!$A$1:$O$19</definedName>
    <definedName name="_xlnm.Print_Area" localSheetId="10">'2013'!$A$1:$O$17</definedName>
    <definedName name="_xlnm.Print_Area" localSheetId="9">'2014'!$A$1:$O$17</definedName>
    <definedName name="_xlnm.Print_Area" localSheetId="8">'2015'!$A$1:$O$17</definedName>
    <definedName name="_xlnm.Print_Area" localSheetId="7">'2016'!$A$1:$O$17</definedName>
    <definedName name="_xlnm.Print_Area" localSheetId="6">'2017'!$A$1:$O$17</definedName>
    <definedName name="_xlnm.Print_Area" localSheetId="5">'2018'!$A$1:$O$17</definedName>
    <definedName name="_xlnm.Print_Area" localSheetId="4">'2019'!$A$1:$O$17</definedName>
    <definedName name="_xlnm.Print_Area" localSheetId="3">'2020'!$A$1:$O$17</definedName>
    <definedName name="_xlnm.Print_Area" localSheetId="2">'2021'!$A$1:$P$17</definedName>
    <definedName name="_xlnm.Print_Area" localSheetId="1">'2022'!$A$1:$P$17</definedName>
    <definedName name="_xlnm.Print_Area" localSheetId="0">'2023'!$A$1:$P$17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13" i="49" l="1"/>
  <c r="F13" i="49"/>
  <c r="G13" i="49"/>
  <c r="H13" i="49"/>
  <c r="I13" i="49"/>
  <c r="J13" i="49"/>
  <c r="K13" i="49"/>
  <c r="L13" i="49"/>
  <c r="M13" i="49"/>
  <c r="N13" i="49"/>
  <c r="D13" i="49"/>
  <c r="O12" i="49" l="1"/>
  <c r="P12" i="49" s="1"/>
  <c r="O11" i="49"/>
  <c r="P11" i="49" s="1"/>
  <c r="N10" i="49"/>
  <c r="M10" i="49"/>
  <c r="L10" i="49"/>
  <c r="K10" i="49"/>
  <c r="J10" i="49"/>
  <c r="I10" i="49"/>
  <c r="H10" i="49"/>
  <c r="G10" i="49"/>
  <c r="F10" i="49"/>
  <c r="E10" i="49"/>
  <c r="D10" i="49"/>
  <c r="O9" i="49"/>
  <c r="P9" i="49" s="1"/>
  <c r="N8" i="49"/>
  <c r="M8" i="49"/>
  <c r="L8" i="49"/>
  <c r="K8" i="49"/>
  <c r="J8" i="49"/>
  <c r="I8" i="49"/>
  <c r="H8" i="49"/>
  <c r="G8" i="49"/>
  <c r="F8" i="49"/>
  <c r="E8" i="49"/>
  <c r="D8" i="49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10" i="49" l="1"/>
  <c r="P10" i="49" s="1"/>
  <c r="O8" i="49"/>
  <c r="P8" i="49" s="1"/>
  <c r="O5" i="49"/>
  <c r="P5" i="49" s="1"/>
  <c r="E13" i="48"/>
  <c r="F13" i="48"/>
  <c r="G13" i="48"/>
  <c r="H13" i="48"/>
  <c r="I13" i="48"/>
  <c r="J13" i="48"/>
  <c r="K13" i="48"/>
  <c r="L13" i="48"/>
  <c r="M13" i="48"/>
  <c r="N13" i="48"/>
  <c r="D13" i="48"/>
  <c r="O13" i="49" l="1"/>
  <c r="P13" i="49" s="1"/>
  <c r="O12" i="48"/>
  <c r="P12" i="48" s="1"/>
  <c r="O11" i="48"/>
  <c r="P11" i="48" s="1"/>
  <c r="N10" i="48"/>
  <c r="M10" i="48"/>
  <c r="L10" i="48"/>
  <c r="K10" i="48"/>
  <c r="J10" i="48"/>
  <c r="I10" i="48"/>
  <c r="H10" i="48"/>
  <c r="G10" i="48"/>
  <c r="F10" i="48"/>
  <c r="E10" i="48"/>
  <c r="D10" i="48"/>
  <c r="O9" i="48"/>
  <c r="P9" i="48" s="1"/>
  <c r="N8" i="48"/>
  <c r="M8" i="48"/>
  <c r="L8" i="48"/>
  <c r="K8" i="48"/>
  <c r="J8" i="48"/>
  <c r="I8" i="48"/>
  <c r="H8" i="48"/>
  <c r="G8" i="48"/>
  <c r="F8" i="48"/>
  <c r="E8" i="48"/>
  <c r="D8" i="48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10" i="48" l="1"/>
  <c r="P10" i="48" s="1"/>
  <c r="O8" i="48"/>
  <c r="P8" i="48" s="1"/>
  <c r="O5" i="48"/>
  <c r="P5" i="48" s="1"/>
  <c r="N13" i="47"/>
  <c r="D13" i="47"/>
  <c r="O12" i="47"/>
  <c r="P12" i="47" s="1"/>
  <c r="O11" i="47"/>
  <c r="P11" i="47" s="1"/>
  <c r="N10" i="47"/>
  <c r="M10" i="47"/>
  <c r="L10" i="47"/>
  <c r="K10" i="47"/>
  <c r="J10" i="47"/>
  <c r="I10" i="47"/>
  <c r="H10" i="47"/>
  <c r="G10" i="47"/>
  <c r="F10" i="47"/>
  <c r="O10" i="47" s="1"/>
  <c r="P10" i="47" s="1"/>
  <c r="E10" i="47"/>
  <c r="D10" i="47"/>
  <c r="O9" i="47"/>
  <c r="P9" i="47"/>
  <c r="N8" i="47"/>
  <c r="M8" i="47"/>
  <c r="L8" i="47"/>
  <c r="K8" i="47"/>
  <c r="J8" i="47"/>
  <c r="I8" i="47"/>
  <c r="H8" i="47"/>
  <c r="G8" i="47"/>
  <c r="O8" i="47" s="1"/>
  <c r="P8" i="47" s="1"/>
  <c r="F8" i="47"/>
  <c r="E8" i="47"/>
  <c r="D8" i="47"/>
  <c r="O7" i="47"/>
  <c r="P7" i="47" s="1"/>
  <c r="O6" i="47"/>
  <c r="P6" i="47"/>
  <c r="N5" i="47"/>
  <c r="M5" i="47"/>
  <c r="M13" i="47" s="1"/>
  <c r="L5" i="47"/>
  <c r="L13" i="47" s="1"/>
  <c r="K5" i="47"/>
  <c r="K13" i="47" s="1"/>
  <c r="J5" i="47"/>
  <c r="J13" i="47" s="1"/>
  <c r="I5" i="47"/>
  <c r="I13" i="47" s="1"/>
  <c r="H5" i="47"/>
  <c r="H13" i="47" s="1"/>
  <c r="G5" i="47"/>
  <c r="G13" i="47" s="1"/>
  <c r="F5" i="47"/>
  <c r="F13" i="47" s="1"/>
  <c r="E5" i="47"/>
  <c r="E13" i="47" s="1"/>
  <c r="D5" i="47"/>
  <c r="H13" i="46"/>
  <c r="I13" i="46"/>
  <c r="N12" i="46"/>
  <c r="O12" i="46" s="1"/>
  <c r="N11" i="46"/>
  <c r="O11" i="46" s="1"/>
  <c r="M10" i="46"/>
  <c r="L10" i="46"/>
  <c r="K10" i="46"/>
  <c r="J10" i="46"/>
  <c r="N10" i="46" s="1"/>
  <c r="O10" i="46" s="1"/>
  <c r="I10" i="46"/>
  <c r="H10" i="46"/>
  <c r="G10" i="46"/>
  <c r="F10" i="46"/>
  <c r="E10" i="46"/>
  <c r="D10" i="46"/>
  <c r="N9" i="46"/>
  <c r="O9" i="46" s="1"/>
  <c r="M8" i="46"/>
  <c r="L8" i="46"/>
  <c r="K8" i="46"/>
  <c r="J8" i="46"/>
  <c r="N8" i="46" s="1"/>
  <c r="O8" i="46" s="1"/>
  <c r="I8" i="46"/>
  <c r="H8" i="46"/>
  <c r="G8" i="46"/>
  <c r="F8" i="46"/>
  <c r="E8" i="46"/>
  <c r="D8" i="46"/>
  <c r="N7" i="46"/>
  <c r="O7" i="46" s="1"/>
  <c r="N6" i="46"/>
  <c r="O6" i="46" s="1"/>
  <c r="M5" i="46"/>
  <c r="M13" i="46" s="1"/>
  <c r="L5" i="46"/>
  <c r="L13" i="46" s="1"/>
  <c r="K5" i="46"/>
  <c r="K13" i="46" s="1"/>
  <c r="J5" i="46"/>
  <c r="J13" i="46" s="1"/>
  <c r="I5" i="46"/>
  <c r="H5" i="46"/>
  <c r="G5" i="46"/>
  <c r="G13" i="46" s="1"/>
  <c r="F5" i="46"/>
  <c r="F13" i="46" s="1"/>
  <c r="E5" i="46"/>
  <c r="E13" i="46" s="1"/>
  <c r="D5" i="46"/>
  <c r="D13" i="46" s="1"/>
  <c r="G13" i="45"/>
  <c r="H13" i="45"/>
  <c r="N12" i="45"/>
  <c r="O12" i="45" s="1"/>
  <c r="N11" i="45"/>
  <c r="O11" i="45" s="1"/>
  <c r="M10" i="45"/>
  <c r="L10" i="45"/>
  <c r="N10" i="45" s="1"/>
  <c r="O10" i="45" s="1"/>
  <c r="K10" i="45"/>
  <c r="J10" i="45"/>
  <c r="I10" i="45"/>
  <c r="H10" i="45"/>
  <c r="G10" i="45"/>
  <c r="F10" i="45"/>
  <c r="E10" i="45"/>
  <c r="D10" i="45"/>
  <c r="N9" i="45"/>
  <c r="O9" i="45" s="1"/>
  <c r="M8" i="45"/>
  <c r="L8" i="45"/>
  <c r="N8" i="45" s="1"/>
  <c r="O8" i="45" s="1"/>
  <c r="K8" i="45"/>
  <c r="J8" i="45"/>
  <c r="I8" i="45"/>
  <c r="H8" i="45"/>
  <c r="G8" i="45"/>
  <c r="F8" i="45"/>
  <c r="E8" i="45"/>
  <c r="D8" i="45"/>
  <c r="N7" i="45"/>
  <c r="O7" i="45" s="1"/>
  <c r="N6" i="45"/>
  <c r="O6" i="45"/>
  <c r="M5" i="45"/>
  <c r="M13" i="45" s="1"/>
  <c r="L5" i="45"/>
  <c r="L13" i="45" s="1"/>
  <c r="K5" i="45"/>
  <c r="K13" i="45" s="1"/>
  <c r="J5" i="45"/>
  <c r="J13" i="45" s="1"/>
  <c r="I5" i="45"/>
  <c r="I13" i="45" s="1"/>
  <c r="H5" i="45"/>
  <c r="G5" i="45"/>
  <c r="F5" i="45"/>
  <c r="F13" i="45" s="1"/>
  <c r="E5" i="45"/>
  <c r="E13" i="45" s="1"/>
  <c r="D5" i="45"/>
  <c r="D13" i="45" s="1"/>
  <c r="E13" i="44"/>
  <c r="F13" i="44"/>
  <c r="N12" i="44"/>
  <c r="O12" i="44" s="1"/>
  <c r="N11" i="44"/>
  <c r="O11" i="44"/>
  <c r="M10" i="44"/>
  <c r="L10" i="44"/>
  <c r="K10" i="44"/>
  <c r="J10" i="44"/>
  <c r="I10" i="44"/>
  <c r="H10" i="44"/>
  <c r="G10" i="44"/>
  <c r="F10" i="44"/>
  <c r="E10" i="44"/>
  <c r="D10" i="44"/>
  <c r="N9" i="44"/>
  <c r="O9" i="44"/>
  <c r="M8" i="44"/>
  <c r="L8" i="44"/>
  <c r="K8" i="44"/>
  <c r="J8" i="44"/>
  <c r="I8" i="44"/>
  <c r="H8" i="44"/>
  <c r="G8" i="44"/>
  <c r="F8" i="44"/>
  <c r="E8" i="44"/>
  <c r="D8" i="44"/>
  <c r="N7" i="44"/>
  <c r="O7" i="44"/>
  <c r="N6" i="44"/>
  <c r="O6" i="44" s="1"/>
  <c r="M5" i="44"/>
  <c r="M13" i="44" s="1"/>
  <c r="L5" i="44"/>
  <c r="L13" i="44" s="1"/>
  <c r="K5" i="44"/>
  <c r="K13" i="44" s="1"/>
  <c r="J5" i="44"/>
  <c r="J13" i="44" s="1"/>
  <c r="I5" i="44"/>
  <c r="I13" i="44" s="1"/>
  <c r="H5" i="44"/>
  <c r="H13" i="44" s="1"/>
  <c r="G5" i="44"/>
  <c r="G13" i="44" s="1"/>
  <c r="F5" i="44"/>
  <c r="E5" i="44"/>
  <c r="D5" i="44"/>
  <c r="N5" i="44" s="1"/>
  <c r="O5" i="44" s="1"/>
  <c r="N12" i="43"/>
  <c r="O12" i="43"/>
  <c r="N11" i="43"/>
  <c r="O11" i="43" s="1"/>
  <c r="M10" i="43"/>
  <c r="L10" i="43"/>
  <c r="K10" i="43"/>
  <c r="J10" i="43"/>
  <c r="I10" i="43"/>
  <c r="H10" i="43"/>
  <c r="G10" i="43"/>
  <c r="F10" i="43"/>
  <c r="E10" i="43"/>
  <c r="D10" i="43"/>
  <c r="N10" i="43" s="1"/>
  <c r="O10" i="43" s="1"/>
  <c r="N9" i="43"/>
  <c r="O9" i="43" s="1"/>
  <c r="M8" i="43"/>
  <c r="L8" i="43"/>
  <c r="K8" i="43"/>
  <c r="J8" i="43"/>
  <c r="I8" i="43"/>
  <c r="H8" i="43"/>
  <c r="G8" i="43"/>
  <c r="F8" i="43"/>
  <c r="E8" i="43"/>
  <c r="D8" i="43"/>
  <c r="N8" i="43" s="1"/>
  <c r="O8" i="43" s="1"/>
  <c r="N7" i="43"/>
  <c r="O7" i="43" s="1"/>
  <c r="N6" i="43"/>
  <c r="O6" i="43" s="1"/>
  <c r="M5" i="43"/>
  <c r="M13" i="43" s="1"/>
  <c r="L5" i="43"/>
  <c r="L13" i="43" s="1"/>
  <c r="K5" i="43"/>
  <c r="K13" i="43" s="1"/>
  <c r="J5" i="43"/>
  <c r="J13" i="43" s="1"/>
  <c r="I5" i="43"/>
  <c r="I13" i="43" s="1"/>
  <c r="H5" i="43"/>
  <c r="H13" i="43" s="1"/>
  <c r="G5" i="43"/>
  <c r="G13" i="43" s="1"/>
  <c r="F5" i="43"/>
  <c r="F13" i="43" s="1"/>
  <c r="E5" i="43"/>
  <c r="E13" i="43" s="1"/>
  <c r="D5" i="43"/>
  <c r="D13" i="43" s="1"/>
  <c r="M13" i="42"/>
  <c r="D13" i="42"/>
  <c r="N12" i="42"/>
  <c r="O12" i="42" s="1"/>
  <c r="N11" i="42"/>
  <c r="O11" i="42" s="1"/>
  <c r="M10" i="42"/>
  <c r="L10" i="42"/>
  <c r="K10" i="42"/>
  <c r="J10" i="42"/>
  <c r="I10" i="42"/>
  <c r="H10" i="42"/>
  <c r="G10" i="42"/>
  <c r="F10" i="42"/>
  <c r="N10" i="42" s="1"/>
  <c r="O10" i="42" s="1"/>
  <c r="E10" i="42"/>
  <c r="D10" i="42"/>
  <c r="N9" i="42"/>
  <c r="O9" i="42" s="1"/>
  <c r="M8" i="42"/>
  <c r="L8" i="42"/>
  <c r="K8" i="42"/>
  <c r="J8" i="42"/>
  <c r="I8" i="42"/>
  <c r="H8" i="42"/>
  <c r="G8" i="42"/>
  <c r="F8" i="42"/>
  <c r="N8" i="42" s="1"/>
  <c r="O8" i="42" s="1"/>
  <c r="E8" i="42"/>
  <c r="D8" i="42"/>
  <c r="N7" i="42"/>
  <c r="O7" i="42" s="1"/>
  <c r="N6" i="42"/>
  <c r="O6" i="42" s="1"/>
  <c r="M5" i="42"/>
  <c r="L5" i="42"/>
  <c r="L13" i="42" s="1"/>
  <c r="K5" i="42"/>
  <c r="K13" i="42" s="1"/>
  <c r="J5" i="42"/>
  <c r="J13" i="42" s="1"/>
  <c r="I5" i="42"/>
  <c r="I13" i="42" s="1"/>
  <c r="H5" i="42"/>
  <c r="H13" i="42" s="1"/>
  <c r="G5" i="42"/>
  <c r="G13" i="42" s="1"/>
  <c r="F5" i="42"/>
  <c r="F13" i="42" s="1"/>
  <c r="E5" i="42"/>
  <c r="E13" i="42" s="1"/>
  <c r="D5" i="42"/>
  <c r="L13" i="41"/>
  <c r="N12" i="41"/>
  <c r="O12" i="41" s="1"/>
  <c r="N11" i="41"/>
  <c r="O11" i="41" s="1"/>
  <c r="M10" i="41"/>
  <c r="L10" i="41"/>
  <c r="K10" i="41"/>
  <c r="J10" i="41"/>
  <c r="I10" i="41"/>
  <c r="H10" i="41"/>
  <c r="N10" i="41" s="1"/>
  <c r="O10" i="41" s="1"/>
  <c r="G10" i="41"/>
  <c r="F10" i="41"/>
  <c r="E10" i="41"/>
  <c r="D10" i="41"/>
  <c r="N9" i="41"/>
  <c r="O9" i="41" s="1"/>
  <c r="M8" i="41"/>
  <c r="L8" i="41"/>
  <c r="K8" i="41"/>
  <c r="J8" i="41"/>
  <c r="I8" i="41"/>
  <c r="H8" i="41"/>
  <c r="N8" i="41" s="1"/>
  <c r="O8" i="41" s="1"/>
  <c r="G8" i="41"/>
  <c r="F8" i="41"/>
  <c r="E8" i="41"/>
  <c r="D8" i="41"/>
  <c r="N7" i="41"/>
  <c r="O7" i="41" s="1"/>
  <c r="N6" i="41"/>
  <c r="O6" i="41" s="1"/>
  <c r="M5" i="41"/>
  <c r="M13" i="41" s="1"/>
  <c r="L5" i="41"/>
  <c r="K5" i="41"/>
  <c r="K13" i="41" s="1"/>
  <c r="J5" i="41"/>
  <c r="N5" i="41" s="1"/>
  <c r="O5" i="41" s="1"/>
  <c r="I5" i="41"/>
  <c r="I13" i="41" s="1"/>
  <c r="H5" i="41"/>
  <c r="H13" i="41" s="1"/>
  <c r="G5" i="41"/>
  <c r="G13" i="41" s="1"/>
  <c r="F5" i="41"/>
  <c r="F13" i="41" s="1"/>
  <c r="E5" i="41"/>
  <c r="E13" i="41" s="1"/>
  <c r="D5" i="41"/>
  <c r="D13" i="41" s="1"/>
  <c r="N14" i="40"/>
  <c r="O14" i="40" s="1"/>
  <c r="M13" i="40"/>
  <c r="L13" i="40"/>
  <c r="K13" i="40"/>
  <c r="J13" i="40"/>
  <c r="N13" i="40" s="1"/>
  <c r="O13" i="40" s="1"/>
  <c r="I13" i="40"/>
  <c r="H13" i="40"/>
  <c r="G13" i="40"/>
  <c r="F13" i="40"/>
  <c r="E13" i="40"/>
  <c r="D13" i="40"/>
  <c r="N12" i="40"/>
  <c r="O12" i="40" s="1"/>
  <c r="N11" i="40"/>
  <c r="O11" i="40" s="1"/>
  <c r="M10" i="40"/>
  <c r="L10" i="40"/>
  <c r="N10" i="40" s="1"/>
  <c r="O10" i="40" s="1"/>
  <c r="K10" i="40"/>
  <c r="J10" i="40"/>
  <c r="I10" i="40"/>
  <c r="H10" i="40"/>
  <c r="G10" i="40"/>
  <c r="F10" i="40"/>
  <c r="E10" i="40"/>
  <c r="D10" i="40"/>
  <c r="N9" i="40"/>
  <c r="O9" i="40" s="1"/>
  <c r="M8" i="40"/>
  <c r="L8" i="40"/>
  <c r="K8" i="40"/>
  <c r="J8" i="40"/>
  <c r="I8" i="40"/>
  <c r="H8" i="40"/>
  <c r="G8" i="40"/>
  <c r="F8" i="40"/>
  <c r="E8" i="40"/>
  <c r="E15" i="40" s="1"/>
  <c r="D8" i="40"/>
  <c r="N8" i="40" s="1"/>
  <c r="O8" i="40" s="1"/>
  <c r="N7" i="40"/>
  <c r="O7" i="40" s="1"/>
  <c r="N6" i="40"/>
  <c r="O6" i="40" s="1"/>
  <c r="M5" i="40"/>
  <c r="M15" i="40" s="1"/>
  <c r="L5" i="40"/>
  <c r="L15" i="40" s="1"/>
  <c r="K5" i="40"/>
  <c r="K15" i="40" s="1"/>
  <c r="J5" i="40"/>
  <c r="I5" i="40"/>
  <c r="I15" i="40" s="1"/>
  <c r="H5" i="40"/>
  <c r="H15" i="40" s="1"/>
  <c r="G5" i="40"/>
  <c r="G15" i="40" s="1"/>
  <c r="F5" i="40"/>
  <c r="F15" i="40"/>
  <c r="E5" i="40"/>
  <c r="D5" i="40"/>
  <c r="N12" i="39"/>
  <c r="O12" i="39" s="1"/>
  <c r="N11" i="39"/>
  <c r="O11" i="39" s="1"/>
  <c r="M10" i="39"/>
  <c r="L10" i="39"/>
  <c r="K10" i="39"/>
  <c r="J10" i="39"/>
  <c r="I10" i="39"/>
  <c r="H10" i="39"/>
  <c r="G10" i="39"/>
  <c r="F10" i="39"/>
  <c r="N10" i="39" s="1"/>
  <c r="O10" i="39" s="1"/>
  <c r="E10" i="39"/>
  <c r="D10" i="39"/>
  <c r="N9" i="39"/>
  <c r="O9" i="39" s="1"/>
  <c r="M8" i="39"/>
  <c r="L8" i="39"/>
  <c r="K8" i="39"/>
  <c r="J8" i="39"/>
  <c r="I8" i="39"/>
  <c r="H8" i="39"/>
  <c r="G8" i="39"/>
  <c r="G13" i="39" s="1"/>
  <c r="F8" i="39"/>
  <c r="E8" i="39"/>
  <c r="D8" i="39"/>
  <c r="N8" i="39" s="1"/>
  <c r="O8" i="39" s="1"/>
  <c r="N7" i="39"/>
  <c r="O7" i="39" s="1"/>
  <c r="N6" i="39"/>
  <c r="O6" i="39" s="1"/>
  <c r="M5" i="39"/>
  <c r="M13" i="39"/>
  <c r="L5" i="39"/>
  <c r="L13" i="39" s="1"/>
  <c r="K5" i="39"/>
  <c r="K13" i="39" s="1"/>
  <c r="J5" i="39"/>
  <c r="J13" i="39" s="1"/>
  <c r="I5" i="39"/>
  <c r="I13" i="39"/>
  <c r="H5" i="39"/>
  <c r="H13" i="39" s="1"/>
  <c r="G5" i="39"/>
  <c r="F5" i="39"/>
  <c r="F13" i="39" s="1"/>
  <c r="E5" i="39"/>
  <c r="E13" i="39" s="1"/>
  <c r="D5" i="39"/>
  <c r="D13" i="39" s="1"/>
  <c r="N13" i="39" s="1"/>
  <c r="O13" i="39" s="1"/>
  <c r="N18" i="38"/>
  <c r="O18" i="38" s="1"/>
  <c r="M17" i="38"/>
  <c r="L17" i="38"/>
  <c r="K17" i="38"/>
  <c r="J17" i="38"/>
  <c r="I17" i="38"/>
  <c r="H17" i="38"/>
  <c r="N17" i="38" s="1"/>
  <c r="O17" i="38" s="1"/>
  <c r="G17" i="38"/>
  <c r="F17" i="38"/>
  <c r="E17" i="38"/>
  <c r="D17" i="38"/>
  <c r="N16" i="38"/>
  <c r="O16" i="38" s="1"/>
  <c r="M15" i="38"/>
  <c r="L15" i="38"/>
  <c r="K15" i="38"/>
  <c r="J15" i="38"/>
  <c r="J19" i="38" s="1"/>
  <c r="I15" i="38"/>
  <c r="H15" i="38"/>
  <c r="G15" i="38"/>
  <c r="F15" i="38"/>
  <c r="E15" i="38"/>
  <c r="D15" i="38"/>
  <c r="N15" i="38" s="1"/>
  <c r="O15" i="38" s="1"/>
  <c r="N14" i="38"/>
  <c r="O14" i="38" s="1"/>
  <c r="M13" i="38"/>
  <c r="L13" i="38"/>
  <c r="N13" i="38" s="1"/>
  <c r="O13" i="38" s="1"/>
  <c r="K13" i="38"/>
  <c r="J13" i="38"/>
  <c r="I13" i="38"/>
  <c r="H13" i="38"/>
  <c r="G13" i="38"/>
  <c r="F13" i="38"/>
  <c r="E13" i="38"/>
  <c r="D13" i="38"/>
  <c r="N12" i="38"/>
  <c r="O12" i="38"/>
  <c r="N11" i="38"/>
  <c r="O11" i="38" s="1"/>
  <c r="M10" i="38"/>
  <c r="L10" i="38"/>
  <c r="K10" i="38"/>
  <c r="J10" i="38"/>
  <c r="I10" i="38"/>
  <c r="H10" i="38"/>
  <c r="G10" i="38"/>
  <c r="F10" i="38"/>
  <c r="E10" i="38"/>
  <c r="N10" i="38" s="1"/>
  <c r="O10" i="38" s="1"/>
  <c r="D10" i="38"/>
  <c r="N9" i="38"/>
  <c r="O9" i="38" s="1"/>
  <c r="M8" i="38"/>
  <c r="L8" i="38"/>
  <c r="K8" i="38"/>
  <c r="J8" i="38"/>
  <c r="I8" i="38"/>
  <c r="N8" i="38" s="1"/>
  <c r="O8" i="38" s="1"/>
  <c r="H8" i="38"/>
  <c r="G8" i="38"/>
  <c r="F8" i="38"/>
  <c r="E8" i="38"/>
  <c r="D8" i="38"/>
  <c r="N7" i="38"/>
  <c r="O7" i="38" s="1"/>
  <c r="N6" i="38"/>
  <c r="O6" i="38"/>
  <c r="M5" i="38"/>
  <c r="M19" i="38" s="1"/>
  <c r="L5" i="38"/>
  <c r="L19" i="38" s="1"/>
  <c r="K5" i="38"/>
  <c r="K19" i="38" s="1"/>
  <c r="J5" i="38"/>
  <c r="I5" i="38"/>
  <c r="H5" i="38"/>
  <c r="G5" i="38"/>
  <c r="G19" i="38"/>
  <c r="F5" i="38"/>
  <c r="F19" i="38" s="1"/>
  <c r="E5" i="38"/>
  <c r="D5" i="38"/>
  <c r="N12" i="37"/>
  <c r="O12" i="37" s="1"/>
  <c r="N11" i="37"/>
  <c r="O11" i="37" s="1"/>
  <c r="M10" i="37"/>
  <c r="L10" i="37"/>
  <c r="K10" i="37"/>
  <c r="J10" i="37"/>
  <c r="N10" i="37" s="1"/>
  <c r="O10" i="37" s="1"/>
  <c r="I10" i="37"/>
  <c r="H10" i="37"/>
  <c r="G10" i="37"/>
  <c r="F10" i="37"/>
  <c r="E10" i="37"/>
  <c r="D10" i="37"/>
  <c r="N9" i="37"/>
  <c r="O9" i="37" s="1"/>
  <c r="M8" i="37"/>
  <c r="L8" i="37"/>
  <c r="N8" i="37" s="1"/>
  <c r="O8" i="37" s="1"/>
  <c r="K8" i="37"/>
  <c r="J8" i="37"/>
  <c r="I8" i="37"/>
  <c r="H8" i="37"/>
  <c r="G8" i="37"/>
  <c r="F8" i="37"/>
  <c r="E8" i="37"/>
  <c r="D8" i="37"/>
  <c r="N7" i="37"/>
  <c r="O7" i="37" s="1"/>
  <c r="N6" i="37"/>
  <c r="O6" i="37" s="1"/>
  <c r="M5" i="37"/>
  <c r="M13" i="37" s="1"/>
  <c r="L5" i="37"/>
  <c r="L13" i="37" s="1"/>
  <c r="K5" i="37"/>
  <c r="K13" i="37" s="1"/>
  <c r="J5" i="37"/>
  <c r="J13" i="37" s="1"/>
  <c r="I5" i="37"/>
  <c r="I13" i="37"/>
  <c r="H5" i="37"/>
  <c r="H13" i="37" s="1"/>
  <c r="G5" i="37"/>
  <c r="G13" i="37"/>
  <c r="F5" i="37"/>
  <c r="E5" i="37"/>
  <c r="E13" i="37"/>
  <c r="D5" i="37"/>
  <c r="D13" i="37" s="1"/>
  <c r="N13" i="37" s="1"/>
  <c r="O13" i="37" s="1"/>
  <c r="N14" i="36"/>
  <c r="O14" i="36" s="1"/>
  <c r="M13" i="36"/>
  <c r="L13" i="36"/>
  <c r="K13" i="36"/>
  <c r="J13" i="36"/>
  <c r="I13" i="36"/>
  <c r="H13" i="36"/>
  <c r="G13" i="36"/>
  <c r="F13" i="36"/>
  <c r="E13" i="36"/>
  <c r="D13" i="36"/>
  <c r="N13" i="36" s="1"/>
  <c r="O13" i="36" s="1"/>
  <c r="N12" i="36"/>
  <c r="O12" i="36"/>
  <c r="N11" i="36"/>
  <c r="O11" i="36" s="1"/>
  <c r="M10" i="36"/>
  <c r="L10" i="36"/>
  <c r="K10" i="36"/>
  <c r="J10" i="36"/>
  <c r="I10" i="36"/>
  <c r="H10" i="36"/>
  <c r="G10" i="36"/>
  <c r="G15" i="36" s="1"/>
  <c r="F10" i="36"/>
  <c r="N10" i="36" s="1"/>
  <c r="O10" i="36" s="1"/>
  <c r="E10" i="36"/>
  <c r="D10" i="36"/>
  <c r="N9" i="36"/>
  <c r="O9" i="36" s="1"/>
  <c r="M8" i="36"/>
  <c r="L8" i="36"/>
  <c r="K8" i="36"/>
  <c r="J8" i="36"/>
  <c r="I8" i="36"/>
  <c r="H8" i="36"/>
  <c r="H15" i="36" s="1"/>
  <c r="G8" i="36"/>
  <c r="F8" i="36"/>
  <c r="E8" i="36"/>
  <c r="D8" i="36"/>
  <c r="N8" i="36" s="1"/>
  <c r="O8" i="36" s="1"/>
  <c r="N7" i="36"/>
  <c r="O7" i="36" s="1"/>
  <c r="N6" i="36"/>
  <c r="O6" i="36" s="1"/>
  <c r="M5" i="36"/>
  <c r="M15" i="36"/>
  <c r="L5" i="36"/>
  <c r="L15" i="36" s="1"/>
  <c r="K5" i="36"/>
  <c r="K15" i="36"/>
  <c r="J5" i="36"/>
  <c r="J15" i="36" s="1"/>
  <c r="I5" i="36"/>
  <c r="I15" i="36" s="1"/>
  <c r="H5" i="36"/>
  <c r="G5" i="36"/>
  <c r="F5" i="36"/>
  <c r="N5" i="36" s="1"/>
  <c r="O5" i="36" s="1"/>
  <c r="F15" i="36"/>
  <c r="E5" i="36"/>
  <c r="D5" i="36"/>
  <c r="N14" i="35"/>
  <c r="O14" i="35" s="1"/>
  <c r="M13" i="35"/>
  <c r="L13" i="35"/>
  <c r="K13" i="35"/>
  <c r="J13" i="35"/>
  <c r="I13" i="35"/>
  <c r="H13" i="35"/>
  <c r="G13" i="35"/>
  <c r="F13" i="35"/>
  <c r="E13" i="35"/>
  <c r="D13" i="35"/>
  <c r="N13" i="35" s="1"/>
  <c r="O13" i="35" s="1"/>
  <c r="N12" i="35"/>
  <c r="O12" i="35" s="1"/>
  <c r="N11" i="35"/>
  <c r="O11" i="35" s="1"/>
  <c r="M10" i="35"/>
  <c r="L10" i="35"/>
  <c r="K10" i="35"/>
  <c r="K15" i="35" s="1"/>
  <c r="J10" i="35"/>
  <c r="J15" i="35" s="1"/>
  <c r="I10" i="35"/>
  <c r="H10" i="35"/>
  <c r="G10" i="35"/>
  <c r="F10" i="35"/>
  <c r="E10" i="35"/>
  <c r="N10" i="35" s="1"/>
  <c r="O10" i="35" s="1"/>
  <c r="D10" i="35"/>
  <c r="N9" i="35"/>
  <c r="O9" i="35" s="1"/>
  <c r="M8" i="35"/>
  <c r="L8" i="35"/>
  <c r="K8" i="35"/>
  <c r="J8" i="35"/>
  <c r="I8" i="35"/>
  <c r="H8" i="35"/>
  <c r="G8" i="35"/>
  <c r="F8" i="35"/>
  <c r="E8" i="35"/>
  <c r="D8" i="35"/>
  <c r="N8" i="35" s="1"/>
  <c r="O8" i="35" s="1"/>
  <c r="N7" i="35"/>
  <c r="O7" i="35" s="1"/>
  <c r="N6" i="35"/>
  <c r="O6" i="35"/>
  <c r="M5" i="35"/>
  <c r="M15" i="35" s="1"/>
  <c r="L5" i="35"/>
  <c r="L15" i="35" s="1"/>
  <c r="K5" i="35"/>
  <c r="J5" i="35"/>
  <c r="I5" i="35"/>
  <c r="I15" i="35"/>
  <c r="H5" i="35"/>
  <c r="H15" i="35" s="1"/>
  <c r="G5" i="35"/>
  <c r="G15" i="35" s="1"/>
  <c r="F5" i="35"/>
  <c r="F15" i="35" s="1"/>
  <c r="E5" i="35"/>
  <c r="E15" i="35" s="1"/>
  <c r="D5" i="35"/>
  <c r="D15" i="35" s="1"/>
  <c r="N5" i="35"/>
  <c r="O5" i="35" s="1"/>
  <c r="N14" i="34"/>
  <c r="O14" i="34" s="1"/>
  <c r="M13" i="34"/>
  <c r="L13" i="34"/>
  <c r="K13" i="34"/>
  <c r="J13" i="34"/>
  <c r="I13" i="34"/>
  <c r="H13" i="34"/>
  <c r="G13" i="34"/>
  <c r="G15" i="34" s="1"/>
  <c r="F13" i="34"/>
  <c r="N13" i="34" s="1"/>
  <c r="O13" i="34" s="1"/>
  <c r="E13" i="34"/>
  <c r="D13" i="34"/>
  <c r="N12" i="34"/>
  <c r="O12" i="34" s="1"/>
  <c r="N11" i="34"/>
  <c r="O11" i="34" s="1"/>
  <c r="M10" i="34"/>
  <c r="L10" i="34"/>
  <c r="K10" i="34"/>
  <c r="K15" i="34" s="1"/>
  <c r="J10" i="34"/>
  <c r="J15" i="34" s="1"/>
  <c r="I10" i="34"/>
  <c r="H10" i="34"/>
  <c r="G10" i="34"/>
  <c r="F10" i="34"/>
  <c r="E10" i="34"/>
  <c r="D10" i="34"/>
  <c r="N9" i="34"/>
  <c r="O9" i="34" s="1"/>
  <c r="M8" i="34"/>
  <c r="M15" i="34"/>
  <c r="L8" i="34"/>
  <c r="K8" i="34"/>
  <c r="J8" i="34"/>
  <c r="I8" i="34"/>
  <c r="H8" i="34"/>
  <c r="G8" i="34"/>
  <c r="F8" i="34"/>
  <c r="E8" i="34"/>
  <c r="D8" i="34"/>
  <c r="N8" i="34" s="1"/>
  <c r="O8" i="34" s="1"/>
  <c r="D15" i="34"/>
  <c r="N7" i="34"/>
  <c r="O7" i="34" s="1"/>
  <c r="N6" i="34"/>
  <c r="O6" i="34" s="1"/>
  <c r="M5" i="34"/>
  <c r="L5" i="34"/>
  <c r="L15" i="34"/>
  <c r="K5" i="34"/>
  <c r="J5" i="34"/>
  <c r="I5" i="34"/>
  <c r="I15" i="34" s="1"/>
  <c r="H5" i="34"/>
  <c r="H15" i="34"/>
  <c r="G5" i="34"/>
  <c r="F5" i="34"/>
  <c r="E5" i="34"/>
  <c r="N5" i="34" s="1"/>
  <c r="O5" i="34" s="1"/>
  <c r="D5" i="34"/>
  <c r="E13" i="33"/>
  <c r="N13" i="33" s="1"/>
  <c r="O13" i="33" s="1"/>
  <c r="F13" i="33"/>
  <c r="F15" i="33" s="1"/>
  <c r="G13" i="33"/>
  <c r="H13" i="33"/>
  <c r="I13" i="33"/>
  <c r="J13" i="33"/>
  <c r="K13" i="33"/>
  <c r="L13" i="33"/>
  <c r="M13" i="33"/>
  <c r="E10" i="33"/>
  <c r="F10" i="33"/>
  <c r="G10" i="33"/>
  <c r="N10" i="33" s="1"/>
  <c r="O10" i="33" s="1"/>
  <c r="H10" i="33"/>
  <c r="I10" i="33"/>
  <c r="J10" i="33"/>
  <c r="K10" i="33"/>
  <c r="L10" i="33"/>
  <c r="M10" i="33"/>
  <c r="E8" i="33"/>
  <c r="F8" i="33"/>
  <c r="G8" i="33"/>
  <c r="H8" i="33"/>
  <c r="I8" i="33"/>
  <c r="N8" i="33" s="1"/>
  <c r="O8" i="33" s="1"/>
  <c r="J8" i="33"/>
  <c r="K8" i="33"/>
  <c r="L8" i="33"/>
  <c r="M8" i="33"/>
  <c r="E5" i="33"/>
  <c r="E15" i="33" s="1"/>
  <c r="F5" i="33"/>
  <c r="G5" i="33"/>
  <c r="G15" i="33" s="1"/>
  <c r="H5" i="33"/>
  <c r="H15" i="33" s="1"/>
  <c r="I5" i="33"/>
  <c r="N5" i="33" s="1"/>
  <c r="O5" i="33" s="1"/>
  <c r="I15" i="33"/>
  <c r="J5" i="33"/>
  <c r="J15" i="33" s="1"/>
  <c r="K5" i="33"/>
  <c r="K15" i="33" s="1"/>
  <c r="L5" i="33"/>
  <c r="L15" i="33"/>
  <c r="M5" i="33"/>
  <c r="M15" i="33" s="1"/>
  <c r="D13" i="33"/>
  <c r="D10" i="33"/>
  <c r="D8" i="33"/>
  <c r="D5" i="33"/>
  <c r="N14" i="33"/>
  <c r="O14" i="33"/>
  <c r="N9" i="33"/>
  <c r="O9" i="33"/>
  <c r="N6" i="33"/>
  <c r="O6" i="33"/>
  <c r="N7" i="33"/>
  <c r="O7" i="33"/>
  <c r="N11" i="33"/>
  <c r="O11" i="33" s="1"/>
  <c r="N12" i="33"/>
  <c r="O12" i="33" s="1"/>
  <c r="D15" i="33"/>
  <c r="D15" i="36"/>
  <c r="F13" i="37"/>
  <c r="E15" i="36"/>
  <c r="D19" i="38"/>
  <c r="N8" i="44"/>
  <c r="O8" i="44"/>
  <c r="N10" i="44"/>
  <c r="O10" i="44"/>
  <c r="N5" i="45"/>
  <c r="O5" i="45"/>
  <c r="O13" i="48" l="1"/>
  <c r="P13" i="48" s="1"/>
  <c r="N15" i="33"/>
  <c r="O15" i="33" s="1"/>
  <c r="N13" i="45"/>
  <c r="O13" i="45" s="1"/>
  <c r="N13" i="46"/>
  <c r="O13" i="46" s="1"/>
  <c r="N15" i="35"/>
  <c r="O15" i="35" s="1"/>
  <c r="N15" i="36"/>
  <c r="O15" i="36" s="1"/>
  <c r="N13" i="42"/>
  <c r="O13" i="42" s="1"/>
  <c r="N13" i="41"/>
  <c r="O13" i="41" s="1"/>
  <c r="O13" i="47"/>
  <c r="P13" i="47" s="1"/>
  <c r="N13" i="43"/>
  <c r="O13" i="43" s="1"/>
  <c r="E15" i="34"/>
  <c r="N15" i="34" s="1"/>
  <c r="O15" i="34" s="1"/>
  <c r="D15" i="40"/>
  <c r="N15" i="40" s="1"/>
  <c r="O15" i="40" s="1"/>
  <c r="J13" i="41"/>
  <c r="O5" i="47"/>
  <c r="P5" i="47" s="1"/>
  <c r="J15" i="40"/>
  <c r="H19" i="38"/>
  <c r="D13" i="44"/>
  <c r="N13" i="44" s="1"/>
  <c r="O13" i="44" s="1"/>
  <c r="N5" i="42"/>
  <c r="O5" i="42" s="1"/>
  <c r="N5" i="39"/>
  <c r="O5" i="39" s="1"/>
  <c r="N10" i="34"/>
  <c r="O10" i="34" s="1"/>
  <c r="I19" i="38"/>
  <c r="F15" i="34"/>
  <c r="N5" i="40"/>
  <c r="O5" i="40" s="1"/>
  <c r="N5" i="38"/>
  <c r="O5" i="38" s="1"/>
  <c r="N5" i="46"/>
  <c r="O5" i="46" s="1"/>
  <c r="N5" i="43"/>
  <c r="O5" i="43" s="1"/>
  <c r="N5" i="37"/>
  <c r="O5" i="37" s="1"/>
  <c r="E19" i="38"/>
  <c r="N19" i="38" s="1"/>
  <c r="O19" i="38" s="1"/>
</calcChain>
</file>

<file path=xl/sharedStrings.xml><?xml version="1.0" encoding="utf-8"?>
<sst xmlns="http://schemas.openxmlformats.org/spreadsheetml/2006/main" count="512" uniqueCount="73">
  <si>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</si>
  <si>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</si>
  <si>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</si>
  <si>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</si>
  <si>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</si>
  <si>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</si>
  <si>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</si>
  <si>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</si>
  <si>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</si>
  <si>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</si>
  <si>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</si>
  <si>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</si>
  <si>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</si>
  <si>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</si>
  <si>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</si>
  <si>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</si>
  <si>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</si>
  <si>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</si>
  <si>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</si>
  <si>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Financial and Administrative</t>
  </si>
  <si>
    <t>Comprehensive Planning</t>
  </si>
  <si>
    <t>Public Safety</t>
  </si>
  <si>
    <t>Fire Control</t>
  </si>
  <si>
    <t>Physical Environment</t>
  </si>
  <si>
    <t>Garbage / Solid Waste Control Services</t>
  </si>
  <si>
    <t>Water-Sewer Combination Services</t>
  </si>
  <si>
    <t>Transportation</t>
  </si>
  <si>
    <t>Road and Street Facilities</t>
  </si>
  <si>
    <t>2009 Municipal Population:</t>
  </si>
  <si>
    <t>Highland Park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</si>
  <si>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</si>
  <si>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</si>
  <si>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</si>
  <si>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</si>
  <si>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</si>
  <si>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</si>
  <si>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</si>
  <si>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2013</t>
  </si>
  <si>
    <t>2013 Municipal Population:</t>
  </si>
  <si>
    <t>Local Fiscal Year Ended September 30, 2008</t>
  </si>
  <si>
    <t>Culture / Recreation</t>
  </si>
  <si>
    <t>Parks and Recreation</t>
  </si>
  <si>
    <t>Other Uses and Non-Operating</t>
  </si>
  <si>
    <t>Inter-Fund Group Transfers Out</t>
  </si>
  <si>
    <t>2008 Municipal Population:</t>
  </si>
  <si>
    <t>Local Fiscal Year Ended September 30, 2014</t>
  </si>
  <si>
    <t>Garbage / Solid Waste</t>
  </si>
  <si>
    <t>Water / Sewer Services</t>
  </si>
  <si>
    <t>2014 Municipal Population:</t>
  </si>
  <si>
    <t>Local Fiscal Year Ended September 30, 2007</t>
  </si>
  <si>
    <t>2007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</si>
  <si>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</si>
  <si>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</si>
  <si>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</si>
  <si>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</si>
  <si>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</si>
  <si>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</si>
  <si>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</si>
  <si>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</si>
  <si>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</si>
  <si>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</si>
  <si>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</si>
  <si>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</si>
  <si>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</si>
  <si>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</si>
  <si>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</si>
  <si>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</si>
  <si>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2021 Municipal Population:</t>
  </si>
  <si>
    <t>Local Fiscal Year Ended September 30, 2022</t>
  </si>
  <si>
    <t>2022 Municipal Population:</t>
  </si>
  <si>
    <t>Local Fiscal Year Ended September 30, 2023</t>
  </si>
  <si>
    <t>Water Utility Services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</si>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</sst>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7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29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70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64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65</v>
      </c>
      <c r="N4" s="32" t="s">
        <v>5</v>
      </c>
      <c r="O4" s="32" t="s">
        <v>66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>SUM(D6:D7)</f>
        <v>148120</v>
      </c>
      <c r="E5" s="24">
        <f>SUM(E6:E7)</f>
        <v>0</v>
      </c>
      <c r="F5" s="24">
        <f>SUM(F6:F7)</f>
        <v>0</v>
      </c>
      <c r="G5" s="24">
        <f>SUM(G6:G7)</f>
        <v>0</v>
      </c>
      <c r="H5" s="24">
        <f>SUM(H6:H7)</f>
        <v>0</v>
      </c>
      <c r="I5" s="24">
        <f>SUM(I6:I7)</f>
        <v>0</v>
      </c>
      <c r="J5" s="24">
        <f>SUM(J6:J7)</f>
        <v>0</v>
      </c>
      <c r="K5" s="24">
        <f>SUM(K6:K7)</f>
        <v>0</v>
      </c>
      <c r="L5" s="24">
        <f>SUM(L6:L7)</f>
        <v>0</v>
      </c>
      <c r="M5" s="24">
        <f>SUM(M6:M7)</f>
        <v>0</v>
      </c>
      <c r="N5" s="24">
        <f>SUM(N6:N7)</f>
        <v>0</v>
      </c>
      <c r="O5" s="25">
        <f>SUM(D5:N5)</f>
        <v>148120</v>
      </c>
      <c r="P5" s="30">
        <f>(O5/P$15)</f>
        <v>590.11952191235059</v>
      </c>
      <c r="Q5" s="6"/>
    </row>
    <row r="6" spans="1:134">
      <c r="A6" s="12"/>
      <c r="B6" s="42">
        <v>513</v>
      </c>
      <c r="C6" s="19" t="s">
        <v>19</v>
      </c>
      <c r="D6" s="43">
        <v>140620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ref="O6:O7" si="0">SUM(D6:N6)</f>
        <v>140620</v>
      </c>
      <c r="P6" s="44">
        <f>(O6/P$15)</f>
        <v>560.23904382470118</v>
      </c>
      <c r="Q6" s="9"/>
    </row>
    <row r="7" spans="1:134">
      <c r="A7" s="12"/>
      <c r="B7" s="42">
        <v>515</v>
      </c>
      <c r="C7" s="19" t="s">
        <v>20</v>
      </c>
      <c r="D7" s="43">
        <v>7500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0"/>
        <v>7500</v>
      </c>
      <c r="P7" s="44">
        <f>(O7/P$15)</f>
        <v>29.880478087649401</v>
      </c>
      <c r="Q7" s="9"/>
    </row>
    <row r="8" spans="1:134" ht="15.75">
      <c r="A8" s="26" t="s">
        <v>21</v>
      </c>
      <c r="B8" s="27"/>
      <c r="C8" s="28"/>
      <c r="D8" s="29">
        <f>SUM(D9:D9)</f>
        <v>15858</v>
      </c>
      <c r="E8" s="29">
        <f>SUM(E9:E9)</f>
        <v>0</v>
      </c>
      <c r="F8" s="29">
        <f>SUM(F9:F9)</f>
        <v>0</v>
      </c>
      <c r="G8" s="29">
        <f>SUM(G9:G9)</f>
        <v>0</v>
      </c>
      <c r="H8" s="29">
        <f>SUM(H9:H9)</f>
        <v>0</v>
      </c>
      <c r="I8" s="29">
        <f>SUM(I9:I9)</f>
        <v>0</v>
      </c>
      <c r="J8" s="29">
        <f>SUM(J9:J9)</f>
        <v>0</v>
      </c>
      <c r="K8" s="29">
        <f>SUM(K9:K9)</f>
        <v>0</v>
      </c>
      <c r="L8" s="29">
        <f>SUM(L9:L9)</f>
        <v>0</v>
      </c>
      <c r="M8" s="29">
        <f>SUM(M9:M9)</f>
        <v>0</v>
      </c>
      <c r="N8" s="29">
        <f>SUM(N9:N9)</f>
        <v>0</v>
      </c>
      <c r="O8" s="40">
        <f>SUM(D8:N8)</f>
        <v>15858</v>
      </c>
      <c r="P8" s="41">
        <f>(O8/P$15)</f>
        <v>63.179282868525895</v>
      </c>
      <c r="Q8" s="10"/>
    </row>
    <row r="9" spans="1:134">
      <c r="A9" s="12"/>
      <c r="B9" s="42">
        <v>522</v>
      </c>
      <c r="C9" s="19" t="s">
        <v>22</v>
      </c>
      <c r="D9" s="43">
        <v>15858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ref="O9" si="1">SUM(D9:N9)</f>
        <v>15858</v>
      </c>
      <c r="P9" s="44">
        <f>(O9/P$15)</f>
        <v>63.179282868525895</v>
      </c>
      <c r="Q9" s="9"/>
    </row>
    <row r="10" spans="1:134" ht="15.75">
      <c r="A10" s="26" t="s">
        <v>23</v>
      </c>
      <c r="B10" s="27"/>
      <c r="C10" s="28"/>
      <c r="D10" s="29">
        <f>SUM(D11:D12)</f>
        <v>8700</v>
      </c>
      <c r="E10" s="29">
        <f>SUM(E11:E12)</f>
        <v>0</v>
      </c>
      <c r="F10" s="29">
        <f>SUM(F11:F12)</f>
        <v>0</v>
      </c>
      <c r="G10" s="29">
        <f>SUM(G11:G12)</f>
        <v>0</v>
      </c>
      <c r="H10" s="29">
        <f>SUM(H11:H12)</f>
        <v>0</v>
      </c>
      <c r="I10" s="29">
        <f>SUM(I11:I12)</f>
        <v>76349</v>
      </c>
      <c r="J10" s="29">
        <f>SUM(J11:J12)</f>
        <v>0</v>
      </c>
      <c r="K10" s="29">
        <f>SUM(K11:K12)</f>
        <v>0</v>
      </c>
      <c r="L10" s="29">
        <f>SUM(L11:L12)</f>
        <v>0</v>
      </c>
      <c r="M10" s="29">
        <f>SUM(M11:M12)</f>
        <v>0</v>
      </c>
      <c r="N10" s="29">
        <f>SUM(N11:N12)</f>
        <v>0</v>
      </c>
      <c r="O10" s="40">
        <f>SUM(D10:N10)</f>
        <v>85049</v>
      </c>
      <c r="P10" s="41">
        <f>(O10/P$15)</f>
        <v>338.84063745019921</v>
      </c>
      <c r="Q10" s="10"/>
    </row>
    <row r="11" spans="1:134">
      <c r="A11" s="12"/>
      <c r="B11" s="42">
        <v>533</v>
      </c>
      <c r="C11" s="19" t="s">
        <v>71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76349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ref="O11:O12" si="2">SUM(D11:N11)</f>
        <v>76349</v>
      </c>
      <c r="P11" s="44">
        <f>(O11/P$15)</f>
        <v>304.17928286852589</v>
      </c>
      <c r="Q11" s="9"/>
    </row>
    <row r="12" spans="1:134" ht="15.75" thickBot="1">
      <c r="A12" s="12"/>
      <c r="B12" s="42">
        <v>534</v>
      </c>
      <c r="C12" s="19" t="s">
        <v>24</v>
      </c>
      <c r="D12" s="43">
        <v>8700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2"/>
        <v>8700</v>
      </c>
      <c r="P12" s="44">
        <f>(O12/P$15)</f>
        <v>34.661354581673308</v>
      </c>
      <c r="Q12" s="9"/>
    </row>
    <row r="13" spans="1:134" ht="16.5" thickBot="1">
      <c r="A13" s="13" t="s">
        <v>10</v>
      </c>
      <c r="B13" s="21"/>
      <c r="C13" s="20"/>
      <c r="D13" s="14">
        <f>SUM(D5,D8,D10)</f>
        <v>172678</v>
      </c>
      <c r="E13" s="14">
        <f t="shared" ref="E13:N13" si="3">SUM(E5,E8,E10)</f>
        <v>0</v>
      </c>
      <c r="F13" s="14">
        <f t="shared" si="3"/>
        <v>0</v>
      </c>
      <c r="G13" s="14">
        <f t="shared" si="3"/>
        <v>0</v>
      </c>
      <c r="H13" s="14">
        <f t="shared" si="3"/>
        <v>0</v>
      </c>
      <c r="I13" s="14">
        <f t="shared" si="3"/>
        <v>76349</v>
      </c>
      <c r="J13" s="14">
        <f t="shared" si="3"/>
        <v>0</v>
      </c>
      <c r="K13" s="14">
        <f t="shared" si="3"/>
        <v>0</v>
      </c>
      <c r="L13" s="14">
        <f t="shared" si="3"/>
        <v>0</v>
      </c>
      <c r="M13" s="14">
        <f t="shared" si="3"/>
        <v>0</v>
      </c>
      <c r="N13" s="14">
        <f t="shared" si="3"/>
        <v>0</v>
      </c>
      <c r="O13" s="14">
        <f>SUM(D13:N13)</f>
        <v>249027</v>
      </c>
      <c r="P13" s="35">
        <f>(O13/P$15)</f>
        <v>992.13944223107569</v>
      </c>
      <c r="Q13" s="6"/>
      <c r="R13" s="2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</row>
    <row r="14" spans="1:134">
      <c r="A14" s="15"/>
      <c r="B14" s="17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8"/>
    </row>
    <row r="15" spans="1:134">
      <c r="A15" s="36"/>
      <c r="B15" s="37"/>
      <c r="C15" s="37"/>
      <c r="D15" s="38"/>
      <c r="E15" s="38"/>
      <c r="F15" s="38"/>
      <c r="G15" s="38"/>
      <c r="H15" s="38"/>
      <c r="I15" s="38"/>
      <c r="J15" s="38"/>
      <c r="K15" s="38"/>
      <c r="L15" s="38"/>
      <c r="M15" s="90" t="s">
        <v>72</v>
      </c>
      <c r="N15" s="90"/>
      <c r="O15" s="90"/>
      <c r="P15" s="39">
        <v>251</v>
      </c>
    </row>
    <row r="16" spans="1:134">
      <c r="A16" s="91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3"/>
    </row>
    <row r="17" spans="1:16" ht="15.75" customHeight="1" thickBot="1">
      <c r="A17" s="94" t="s">
        <v>32</v>
      </c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6"/>
    </row>
  </sheetData>
  <mergeCells count="10">
    <mergeCell ref="M15:O15"/>
    <mergeCell ref="A16:P16"/>
    <mergeCell ref="A17:P1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7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21" t="s">
        <v>29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45"/>
      <c r="Q1" s="46"/>
    </row>
    <row r="2" spans="1:133" ht="24" thickBot="1">
      <c r="A2" s="124" t="s">
        <v>45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45"/>
      <c r="Q2" s="46"/>
    </row>
    <row r="3" spans="1:133" ht="18" customHeight="1">
      <c r="A3" s="127" t="s">
        <v>12</v>
      </c>
      <c r="B3" s="128"/>
      <c r="C3" s="129"/>
      <c r="D3" s="133" t="s">
        <v>6</v>
      </c>
      <c r="E3" s="134"/>
      <c r="F3" s="134"/>
      <c r="G3" s="134"/>
      <c r="H3" s="135"/>
      <c r="I3" s="133" t="s">
        <v>7</v>
      </c>
      <c r="J3" s="135"/>
      <c r="K3" s="133" t="s">
        <v>9</v>
      </c>
      <c r="L3" s="135"/>
      <c r="M3" s="47"/>
      <c r="N3" s="48"/>
      <c r="O3" s="136" t="s">
        <v>17</v>
      </c>
      <c r="P3" s="49"/>
      <c r="Q3" s="46"/>
    </row>
    <row r="4" spans="1:133" ht="32.25" customHeight="1" thickBot="1">
      <c r="A4" s="130"/>
      <c r="B4" s="131"/>
      <c r="C4" s="132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37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SUM(D6:D7)</f>
        <v>96442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13" si="1">SUM(D5:M5)</f>
        <v>96442</v>
      </c>
      <c r="O5" s="58">
        <f t="shared" ref="O5:O13" si="2">(N5/O$15)</f>
        <v>406.92827004219407</v>
      </c>
      <c r="P5" s="59"/>
    </row>
    <row r="6" spans="1:133">
      <c r="A6" s="61"/>
      <c r="B6" s="62">
        <v>513</v>
      </c>
      <c r="C6" s="63" t="s">
        <v>19</v>
      </c>
      <c r="D6" s="64">
        <v>91642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91642</v>
      </c>
      <c r="O6" s="65">
        <f t="shared" si="2"/>
        <v>386.67510548523205</v>
      </c>
      <c r="P6" s="66"/>
    </row>
    <row r="7" spans="1:133">
      <c r="A7" s="61"/>
      <c r="B7" s="62">
        <v>515</v>
      </c>
      <c r="C7" s="63" t="s">
        <v>20</v>
      </c>
      <c r="D7" s="64">
        <v>4800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4800</v>
      </c>
      <c r="O7" s="65">
        <f t="shared" si="2"/>
        <v>20.253164556962027</v>
      </c>
      <c r="P7" s="66"/>
    </row>
    <row r="8" spans="1:133" ht="15.75">
      <c r="A8" s="67" t="s">
        <v>21</v>
      </c>
      <c r="B8" s="68"/>
      <c r="C8" s="69"/>
      <c r="D8" s="70">
        <f t="shared" ref="D8:M8" si="3">SUM(D9:D9)</f>
        <v>9823</v>
      </c>
      <c r="E8" s="70">
        <f t="shared" si="3"/>
        <v>0</v>
      </c>
      <c r="F8" s="70">
        <f t="shared" si="3"/>
        <v>0</v>
      </c>
      <c r="G8" s="70">
        <f t="shared" si="3"/>
        <v>0</v>
      </c>
      <c r="H8" s="70">
        <f t="shared" si="3"/>
        <v>0</v>
      </c>
      <c r="I8" s="70">
        <f t="shared" si="3"/>
        <v>0</v>
      </c>
      <c r="J8" s="70">
        <f t="shared" si="3"/>
        <v>0</v>
      </c>
      <c r="K8" s="70">
        <f t="shared" si="3"/>
        <v>0</v>
      </c>
      <c r="L8" s="70">
        <f t="shared" si="3"/>
        <v>0</v>
      </c>
      <c r="M8" s="70">
        <f t="shared" si="3"/>
        <v>0</v>
      </c>
      <c r="N8" s="71">
        <f t="shared" si="1"/>
        <v>9823</v>
      </c>
      <c r="O8" s="72">
        <f t="shared" si="2"/>
        <v>41.447257383966246</v>
      </c>
      <c r="P8" s="73"/>
    </row>
    <row r="9" spans="1:133">
      <c r="A9" s="61"/>
      <c r="B9" s="62">
        <v>522</v>
      </c>
      <c r="C9" s="63" t="s">
        <v>22</v>
      </c>
      <c r="D9" s="64">
        <v>9823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9823</v>
      </c>
      <c r="O9" s="65">
        <f t="shared" si="2"/>
        <v>41.447257383966246</v>
      </c>
      <c r="P9" s="66"/>
    </row>
    <row r="10" spans="1:133" ht="15.75">
      <c r="A10" s="67" t="s">
        <v>23</v>
      </c>
      <c r="B10" s="68"/>
      <c r="C10" s="69"/>
      <c r="D10" s="70">
        <f t="shared" ref="D10:M10" si="4">SUM(D11:D12)</f>
        <v>6624</v>
      </c>
      <c r="E10" s="70">
        <f t="shared" si="4"/>
        <v>0</v>
      </c>
      <c r="F10" s="70">
        <f t="shared" si="4"/>
        <v>0</v>
      </c>
      <c r="G10" s="70">
        <f t="shared" si="4"/>
        <v>0</v>
      </c>
      <c r="H10" s="70">
        <f t="shared" si="4"/>
        <v>0</v>
      </c>
      <c r="I10" s="70">
        <f t="shared" si="4"/>
        <v>70003</v>
      </c>
      <c r="J10" s="70">
        <f t="shared" si="4"/>
        <v>0</v>
      </c>
      <c r="K10" s="70">
        <f t="shared" si="4"/>
        <v>0</v>
      </c>
      <c r="L10" s="70">
        <f t="shared" si="4"/>
        <v>0</v>
      </c>
      <c r="M10" s="70">
        <f t="shared" si="4"/>
        <v>0</v>
      </c>
      <c r="N10" s="71">
        <f t="shared" si="1"/>
        <v>76627</v>
      </c>
      <c r="O10" s="72">
        <f t="shared" si="2"/>
        <v>323.32067510548524</v>
      </c>
      <c r="P10" s="73"/>
    </row>
    <row r="11" spans="1:133">
      <c r="A11" s="61"/>
      <c r="B11" s="62">
        <v>534</v>
      </c>
      <c r="C11" s="63" t="s">
        <v>46</v>
      </c>
      <c r="D11" s="64">
        <v>6624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f t="shared" si="1"/>
        <v>6624</v>
      </c>
      <c r="O11" s="65">
        <f t="shared" si="2"/>
        <v>27.949367088607595</v>
      </c>
      <c r="P11" s="66"/>
    </row>
    <row r="12" spans="1:133" ht="15.75" thickBot="1">
      <c r="A12" s="61"/>
      <c r="B12" s="62">
        <v>536</v>
      </c>
      <c r="C12" s="63" t="s">
        <v>47</v>
      </c>
      <c r="D12" s="64">
        <v>0</v>
      </c>
      <c r="E12" s="64">
        <v>0</v>
      </c>
      <c r="F12" s="64">
        <v>0</v>
      </c>
      <c r="G12" s="64">
        <v>0</v>
      </c>
      <c r="H12" s="64">
        <v>0</v>
      </c>
      <c r="I12" s="64">
        <v>70003</v>
      </c>
      <c r="J12" s="64">
        <v>0</v>
      </c>
      <c r="K12" s="64">
        <v>0</v>
      </c>
      <c r="L12" s="64">
        <v>0</v>
      </c>
      <c r="M12" s="64">
        <v>0</v>
      </c>
      <c r="N12" s="64">
        <f t="shared" si="1"/>
        <v>70003</v>
      </c>
      <c r="O12" s="65">
        <f t="shared" si="2"/>
        <v>295.37130801687766</v>
      </c>
      <c r="P12" s="66"/>
    </row>
    <row r="13" spans="1:133" ht="16.5" thickBot="1">
      <c r="A13" s="74" t="s">
        <v>10</v>
      </c>
      <c r="B13" s="75"/>
      <c r="C13" s="76"/>
      <c r="D13" s="77">
        <f>SUM(D5,D8,D10)</f>
        <v>112889</v>
      </c>
      <c r="E13" s="77">
        <f t="shared" ref="E13:M13" si="5">SUM(E5,E8,E10)</f>
        <v>0</v>
      </c>
      <c r="F13" s="77">
        <f t="shared" si="5"/>
        <v>0</v>
      </c>
      <c r="G13" s="77">
        <f t="shared" si="5"/>
        <v>0</v>
      </c>
      <c r="H13" s="77">
        <f t="shared" si="5"/>
        <v>0</v>
      </c>
      <c r="I13" s="77">
        <f t="shared" si="5"/>
        <v>70003</v>
      </c>
      <c r="J13" s="77">
        <f t="shared" si="5"/>
        <v>0</v>
      </c>
      <c r="K13" s="77">
        <f t="shared" si="5"/>
        <v>0</v>
      </c>
      <c r="L13" s="77">
        <f t="shared" si="5"/>
        <v>0</v>
      </c>
      <c r="M13" s="77">
        <f t="shared" si="5"/>
        <v>0</v>
      </c>
      <c r="N13" s="77">
        <f t="shared" si="1"/>
        <v>182892</v>
      </c>
      <c r="O13" s="78">
        <f t="shared" si="2"/>
        <v>771.69620253164555</v>
      </c>
      <c r="P13" s="59"/>
      <c r="Q13" s="79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0"/>
      <c r="CS13" s="80"/>
      <c r="CT13" s="80"/>
      <c r="CU13" s="80"/>
      <c r="CV13" s="80"/>
      <c r="CW13" s="80"/>
      <c r="CX13" s="80"/>
      <c r="CY13" s="80"/>
      <c r="CZ13" s="80"/>
      <c r="DA13" s="80"/>
      <c r="DB13" s="80"/>
      <c r="DC13" s="80"/>
      <c r="DD13" s="80"/>
      <c r="DE13" s="80"/>
      <c r="DF13" s="80"/>
      <c r="DG13" s="80"/>
      <c r="DH13" s="80"/>
      <c r="DI13" s="80"/>
      <c r="DJ13" s="80"/>
      <c r="DK13" s="80"/>
      <c r="DL13" s="80"/>
      <c r="DM13" s="80"/>
      <c r="DN13" s="80"/>
      <c r="DO13" s="80"/>
    </row>
    <row r="14" spans="1:133">
      <c r="A14" s="81"/>
      <c r="B14" s="82"/>
      <c r="C14" s="82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4"/>
    </row>
    <row r="15" spans="1:133">
      <c r="A15" s="85"/>
      <c r="B15" s="86"/>
      <c r="C15" s="86"/>
      <c r="D15" s="87"/>
      <c r="E15" s="87"/>
      <c r="F15" s="87"/>
      <c r="G15" s="87"/>
      <c r="H15" s="87"/>
      <c r="I15" s="87"/>
      <c r="J15" s="87"/>
      <c r="K15" s="87"/>
      <c r="L15" s="114" t="s">
        <v>48</v>
      </c>
      <c r="M15" s="114"/>
      <c r="N15" s="114"/>
      <c r="O15" s="88">
        <v>237</v>
      </c>
    </row>
    <row r="16" spans="1:133">
      <c r="A16" s="115"/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7"/>
    </row>
    <row r="17" spans="1:15" ht="15.75" customHeight="1" thickBot="1">
      <c r="A17" s="118" t="s">
        <v>32</v>
      </c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20"/>
    </row>
  </sheetData>
  <mergeCells count="10">
    <mergeCell ref="L15:N15"/>
    <mergeCell ref="A16:O16"/>
    <mergeCell ref="A17:O1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29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37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89428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3" si="1">SUM(D5:M5)</f>
        <v>89428</v>
      </c>
      <c r="O5" s="30">
        <f t="shared" ref="O5:O13" si="2">(N5/O$15)</f>
        <v>382.17094017094018</v>
      </c>
      <c r="P5" s="6"/>
    </row>
    <row r="6" spans="1:133">
      <c r="A6" s="12"/>
      <c r="B6" s="42">
        <v>513</v>
      </c>
      <c r="C6" s="19" t="s">
        <v>19</v>
      </c>
      <c r="D6" s="43">
        <v>83128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83128</v>
      </c>
      <c r="O6" s="44">
        <f t="shared" si="2"/>
        <v>355.24786324786322</v>
      </c>
      <c r="P6" s="9"/>
    </row>
    <row r="7" spans="1:133">
      <c r="A7" s="12"/>
      <c r="B7" s="42">
        <v>515</v>
      </c>
      <c r="C7" s="19" t="s">
        <v>20</v>
      </c>
      <c r="D7" s="43">
        <v>6300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6300</v>
      </c>
      <c r="O7" s="44">
        <f t="shared" si="2"/>
        <v>26.923076923076923</v>
      </c>
      <c r="P7" s="9"/>
    </row>
    <row r="8" spans="1:133" ht="15.75">
      <c r="A8" s="26" t="s">
        <v>21</v>
      </c>
      <c r="B8" s="27"/>
      <c r="C8" s="28"/>
      <c r="D8" s="29">
        <f t="shared" ref="D8:M8" si="3">SUM(D9:D9)</f>
        <v>9823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9823</v>
      </c>
      <c r="O8" s="41">
        <f t="shared" si="2"/>
        <v>41.978632478632477</v>
      </c>
      <c r="P8" s="10"/>
    </row>
    <row r="9" spans="1:133">
      <c r="A9" s="12"/>
      <c r="B9" s="42">
        <v>522</v>
      </c>
      <c r="C9" s="19" t="s">
        <v>22</v>
      </c>
      <c r="D9" s="43">
        <v>9823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9823</v>
      </c>
      <c r="O9" s="44">
        <f t="shared" si="2"/>
        <v>41.978632478632477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SUM(D11:D12)</f>
        <v>6674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73001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79675</v>
      </c>
      <c r="O10" s="41">
        <f t="shared" si="2"/>
        <v>340.491452991453</v>
      </c>
      <c r="P10" s="10"/>
    </row>
    <row r="11" spans="1:133">
      <c r="A11" s="12"/>
      <c r="B11" s="42">
        <v>534</v>
      </c>
      <c r="C11" s="19" t="s">
        <v>24</v>
      </c>
      <c r="D11" s="43">
        <v>6674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6674</v>
      </c>
      <c r="O11" s="44">
        <f t="shared" si="2"/>
        <v>28.521367521367523</v>
      </c>
      <c r="P11" s="9"/>
    </row>
    <row r="12" spans="1:133" ht="15.75" thickBot="1">
      <c r="A12" s="12"/>
      <c r="B12" s="42">
        <v>536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73001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73001</v>
      </c>
      <c r="O12" s="44">
        <f t="shared" si="2"/>
        <v>311.97008547008545</v>
      </c>
      <c r="P12" s="9"/>
    </row>
    <row r="13" spans="1:133" ht="16.5" thickBot="1">
      <c r="A13" s="13" t="s">
        <v>10</v>
      </c>
      <c r="B13" s="21"/>
      <c r="C13" s="20"/>
      <c r="D13" s="14">
        <f>SUM(D5,D8,D10)</f>
        <v>105925</v>
      </c>
      <c r="E13" s="14">
        <f t="shared" ref="E13:M13" si="5">SUM(E5,E8,E10)</f>
        <v>0</v>
      </c>
      <c r="F13" s="14">
        <f t="shared" si="5"/>
        <v>0</v>
      </c>
      <c r="G13" s="14">
        <f t="shared" si="5"/>
        <v>0</v>
      </c>
      <c r="H13" s="14">
        <f t="shared" si="5"/>
        <v>0</v>
      </c>
      <c r="I13" s="14">
        <f t="shared" si="5"/>
        <v>73001</v>
      </c>
      <c r="J13" s="14">
        <f t="shared" si="5"/>
        <v>0</v>
      </c>
      <c r="K13" s="14">
        <f t="shared" si="5"/>
        <v>0</v>
      </c>
      <c r="L13" s="14">
        <f t="shared" si="5"/>
        <v>0</v>
      </c>
      <c r="M13" s="14">
        <f t="shared" si="5"/>
        <v>0</v>
      </c>
      <c r="N13" s="14">
        <f t="shared" si="1"/>
        <v>178926</v>
      </c>
      <c r="O13" s="35">
        <f t="shared" si="2"/>
        <v>764.64102564102564</v>
      </c>
      <c r="P13" s="6"/>
      <c r="Q13" s="2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</row>
    <row r="14" spans="1:133">
      <c r="A14" s="15"/>
      <c r="B14" s="17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8"/>
    </row>
    <row r="15" spans="1:133">
      <c r="A15" s="36"/>
      <c r="B15" s="37"/>
      <c r="C15" s="37"/>
      <c r="D15" s="38"/>
      <c r="E15" s="38"/>
      <c r="F15" s="38"/>
      <c r="G15" s="38"/>
      <c r="H15" s="38"/>
      <c r="I15" s="38"/>
      <c r="J15" s="38"/>
      <c r="K15" s="38"/>
      <c r="L15" s="90" t="s">
        <v>38</v>
      </c>
      <c r="M15" s="90"/>
      <c r="N15" s="90"/>
      <c r="O15" s="39">
        <v>234</v>
      </c>
    </row>
    <row r="16" spans="1:133">
      <c r="A16" s="91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3"/>
    </row>
    <row r="17" spans="1:15" ht="15.75" customHeight="1" thickBot="1">
      <c r="A17" s="94" t="s">
        <v>32</v>
      </c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6"/>
    </row>
  </sheetData>
  <mergeCells count="10">
    <mergeCell ref="L15:N15"/>
    <mergeCell ref="A16:O16"/>
    <mergeCell ref="A17:O1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29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35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69440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5" si="1">SUM(D5:M5)</f>
        <v>69440</v>
      </c>
      <c r="O5" s="30">
        <f t="shared" ref="O5:O15" si="2">(N5/O$17)</f>
        <v>299.31034482758622</v>
      </c>
      <c r="P5" s="6"/>
    </row>
    <row r="6" spans="1:133">
      <c r="A6" s="12"/>
      <c r="B6" s="42">
        <v>513</v>
      </c>
      <c r="C6" s="19" t="s">
        <v>19</v>
      </c>
      <c r="D6" s="43">
        <v>62140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62140</v>
      </c>
      <c r="O6" s="44">
        <f t="shared" si="2"/>
        <v>267.84482758620692</v>
      </c>
      <c r="P6" s="9"/>
    </row>
    <row r="7" spans="1:133">
      <c r="A7" s="12"/>
      <c r="B7" s="42">
        <v>515</v>
      </c>
      <c r="C7" s="19" t="s">
        <v>20</v>
      </c>
      <c r="D7" s="43">
        <v>7300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7300</v>
      </c>
      <c r="O7" s="44">
        <f t="shared" si="2"/>
        <v>31.46551724137931</v>
      </c>
      <c r="P7" s="9"/>
    </row>
    <row r="8" spans="1:133" ht="15.75">
      <c r="A8" s="26" t="s">
        <v>21</v>
      </c>
      <c r="B8" s="27"/>
      <c r="C8" s="28"/>
      <c r="D8" s="29">
        <f t="shared" ref="D8:M8" si="3">SUM(D9:D9)</f>
        <v>9823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9823</v>
      </c>
      <c r="O8" s="41">
        <f t="shared" si="2"/>
        <v>42.34051724137931</v>
      </c>
      <c r="P8" s="10"/>
    </row>
    <row r="9" spans="1:133">
      <c r="A9" s="12"/>
      <c r="B9" s="42">
        <v>522</v>
      </c>
      <c r="C9" s="19" t="s">
        <v>22</v>
      </c>
      <c r="D9" s="43">
        <v>9823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9823</v>
      </c>
      <c r="O9" s="44">
        <f t="shared" si="2"/>
        <v>42.34051724137931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SUM(D11:D12)</f>
        <v>18060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54147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72207</v>
      </c>
      <c r="O10" s="41">
        <f t="shared" si="2"/>
        <v>311.23706896551727</v>
      </c>
      <c r="P10" s="10"/>
    </row>
    <row r="11" spans="1:133">
      <c r="A11" s="12"/>
      <c r="B11" s="42">
        <v>534</v>
      </c>
      <c r="C11" s="19" t="s">
        <v>24</v>
      </c>
      <c r="D11" s="43">
        <v>18060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18060</v>
      </c>
      <c r="O11" s="44">
        <f t="shared" si="2"/>
        <v>77.84482758620689</v>
      </c>
      <c r="P11" s="9"/>
    </row>
    <row r="12" spans="1:133">
      <c r="A12" s="12"/>
      <c r="B12" s="42">
        <v>536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54147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54147</v>
      </c>
      <c r="O12" s="44">
        <f t="shared" si="2"/>
        <v>233.39224137931035</v>
      </c>
      <c r="P12" s="9"/>
    </row>
    <row r="13" spans="1:133" ht="15.75">
      <c r="A13" s="26" t="s">
        <v>26</v>
      </c>
      <c r="B13" s="27"/>
      <c r="C13" s="28"/>
      <c r="D13" s="29">
        <f t="shared" ref="D13:M13" si="5">SUM(D14:D14)</f>
        <v>5235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5235</v>
      </c>
      <c r="O13" s="41">
        <f t="shared" si="2"/>
        <v>22.564655172413794</v>
      </c>
      <c r="P13" s="10"/>
    </row>
    <row r="14" spans="1:133" ht="15.75" thickBot="1">
      <c r="A14" s="12"/>
      <c r="B14" s="42">
        <v>541</v>
      </c>
      <c r="C14" s="19" t="s">
        <v>27</v>
      </c>
      <c r="D14" s="43">
        <v>5235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5235</v>
      </c>
      <c r="O14" s="44">
        <f t="shared" si="2"/>
        <v>22.564655172413794</v>
      </c>
      <c r="P14" s="9"/>
    </row>
    <row r="15" spans="1:133" ht="16.5" thickBot="1">
      <c r="A15" s="13" t="s">
        <v>10</v>
      </c>
      <c r="B15" s="21"/>
      <c r="C15" s="20"/>
      <c r="D15" s="14">
        <f>SUM(D5,D8,D10,D13)</f>
        <v>102558</v>
      </c>
      <c r="E15" s="14">
        <f t="shared" ref="E15:M15" si="6">SUM(E5,E8,E10,E13)</f>
        <v>0</v>
      </c>
      <c r="F15" s="14">
        <f t="shared" si="6"/>
        <v>0</v>
      </c>
      <c r="G15" s="14">
        <f t="shared" si="6"/>
        <v>0</v>
      </c>
      <c r="H15" s="14">
        <f t="shared" si="6"/>
        <v>0</v>
      </c>
      <c r="I15" s="14">
        <f t="shared" si="6"/>
        <v>54147</v>
      </c>
      <c r="J15" s="14">
        <f t="shared" si="6"/>
        <v>0</v>
      </c>
      <c r="K15" s="14">
        <f t="shared" si="6"/>
        <v>0</v>
      </c>
      <c r="L15" s="14">
        <f t="shared" si="6"/>
        <v>0</v>
      </c>
      <c r="M15" s="14">
        <f t="shared" si="6"/>
        <v>0</v>
      </c>
      <c r="N15" s="14">
        <f t="shared" si="1"/>
        <v>156705</v>
      </c>
      <c r="O15" s="35">
        <f t="shared" si="2"/>
        <v>675.45258620689651</v>
      </c>
      <c r="P15" s="6"/>
      <c r="Q15" s="2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</row>
    <row r="16" spans="1:133">
      <c r="A16" s="15"/>
      <c r="B16" s="17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8"/>
    </row>
    <row r="17" spans="1:15">
      <c r="A17" s="36"/>
      <c r="B17" s="37"/>
      <c r="C17" s="37"/>
      <c r="D17" s="38"/>
      <c r="E17" s="38"/>
      <c r="F17" s="38"/>
      <c r="G17" s="38"/>
      <c r="H17" s="38"/>
      <c r="I17" s="38"/>
      <c r="J17" s="38"/>
      <c r="K17" s="38"/>
      <c r="L17" s="90" t="s">
        <v>36</v>
      </c>
      <c r="M17" s="90"/>
      <c r="N17" s="90"/>
      <c r="O17" s="39">
        <v>232</v>
      </c>
    </row>
    <row r="18" spans="1:15">
      <c r="A18" s="91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3"/>
    </row>
    <row r="19" spans="1:15" ht="15.75" customHeight="1" thickBot="1">
      <c r="A19" s="94" t="s">
        <v>32</v>
      </c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6"/>
    </row>
  </sheetData>
  <mergeCells count="10">
    <mergeCell ref="L17:N17"/>
    <mergeCell ref="A18:O18"/>
    <mergeCell ref="A19:O1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29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33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84515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5" si="1">SUM(D5:M5)</f>
        <v>84515</v>
      </c>
      <c r="O5" s="30">
        <f t="shared" ref="O5:O15" si="2">(N5/O$17)</f>
        <v>367.45652173913044</v>
      </c>
      <c r="P5" s="6"/>
    </row>
    <row r="6" spans="1:133">
      <c r="A6" s="12"/>
      <c r="B6" s="42">
        <v>513</v>
      </c>
      <c r="C6" s="19" t="s">
        <v>19</v>
      </c>
      <c r="D6" s="43">
        <v>77215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77215</v>
      </c>
      <c r="O6" s="44">
        <f t="shared" si="2"/>
        <v>335.71739130434781</v>
      </c>
      <c r="P6" s="9"/>
    </row>
    <row r="7" spans="1:133">
      <c r="A7" s="12"/>
      <c r="B7" s="42">
        <v>515</v>
      </c>
      <c r="C7" s="19" t="s">
        <v>20</v>
      </c>
      <c r="D7" s="43">
        <v>7300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7300</v>
      </c>
      <c r="O7" s="44">
        <f t="shared" si="2"/>
        <v>31.739130434782609</v>
      </c>
      <c r="P7" s="9"/>
    </row>
    <row r="8" spans="1:133" ht="15.75">
      <c r="A8" s="26" t="s">
        <v>21</v>
      </c>
      <c r="B8" s="27"/>
      <c r="C8" s="28"/>
      <c r="D8" s="29">
        <f t="shared" ref="D8:M8" si="3">SUM(D9:D9)</f>
        <v>10993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10993</v>
      </c>
      <c r="O8" s="41">
        <f t="shared" si="2"/>
        <v>47.795652173913041</v>
      </c>
      <c r="P8" s="10"/>
    </row>
    <row r="9" spans="1:133">
      <c r="A9" s="12"/>
      <c r="B9" s="42">
        <v>522</v>
      </c>
      <c r="C9" s="19" t="s">
        <v>22</v>
      </c>
      <c r="D9" s="43">
        <v>10993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10993</v>
      </c>
      <c r="O9" s="44">
        <f t="shared" si="2"/>
        <v>47.795652173913041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SUM(D11:D12)</f>
        <v>20875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65151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86026</v>
      </c>
      <c r="O10" s="41">
        <f t="shared" si="2"/>
        <v>374.02608695652174</v>
      </c>
      <c r="P10" s="10"/>
    </row>
    <row r="11" spans="1:133">
      <c r="A11" s="12"/>
      <c r="B11" s="42">
        <v>534</v>
      </c>
      <c r="C11" s="19" t="s">
        <v>24</v>
      </c>
      <c r="D11" s="43">
        <v>20875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20875</v>
      </c>
      <c r="O11" s="44">
        <f t="shared" si="2"/>
        <v>90.760869565217391</v>
      </c>
      <c r="P11" s="9"/>
    </row>
    <row r="12" spans="1:133">
      <c r="A12" s="12"/>
      <c r="B12" s="42">
        <v>536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65151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65151</v>
      </c>
      <c r="O12" s="44">
        <f t="shared" si="2"/>
        <v>283.26521739130436</v>
      </c>
      <c r="P12" s="9"/>
    </row>
    <row r="13" spans="1:133" ht="15.75">
      <c r="A13" s="26" t="s">
        <v>26</v>
      </c>
      <c r="B13" s="27"/>
      <c r="C13" s="28"/>
      <c r="D13" s="29">
        <f t="shared" ref="D13:M13" si="5">SUM(D14:D14)</f>
        <v>22782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22782</v>
      </c>
      <c r="O13" s="41">
        <f t="shared" si="2"/>
        <v>99.052173913043475</v>
      </c>
      <c r="P13" s="10"/>
    </row>
    <row r="14" spans="1:133" ht="15.75" thickBot="1">
      <c r="A14" s="12"/>
      <c r="B14" s="42">
        <v>541</v>
      </c>
      <c r="C14" s="19" t="s">
        <v>27</v>
      </c>
      <c r="D14" s="43">
        <v>22782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22782</v>
      </c>
      <c r="O14" s="44">
        <f t="shared" si="2"/>
        <v>99.052173913043475</v>
      </c>
      <c r="P14" s="9"/>
    </row>
    <row r="15" spans="1:133" ht="16.5" thickBot="1">
      <c r="A15" s="13" t="s">
        <v>10</v>
      </c>
      <c r="B15" s="21"/>
      <c r="C15" s="20"/>
      <c r="D15" s="14">
        <f>SUM(D5,D8,D10,D13)</f>
        <v>139165</v>
      </c>
      <c r="E15" s="14">
        <f t="shared" ref="E15:M15" si="6">SUM(E5,E8,E10,E13)</f>
        <v>0</v>
      </c>
      <c r="F15" s="14">
        <f t="shared" si="6"/>
        <v>0</v>
      </c>
      <c r="G15" s="14">
        <f t="shared" si="6"/>
        <v>0</v>
      </c>
      <c r="H15" s="14">
        <f t="shared" si="6"/>
        <v>0</v>
      </c>
      <c r="I15" s="14">
        <f t="shared" si="6"/>
        <v>65151</v>
      </c>
      <c r="J15" s="14">
        <f t="shared" si="6"/>
        <v>0</v>
      </c>
      <c r="K15" s="14">
        <f t="shared" si="6"/>
        <v>0</v>
      </c>
      <c r="L15" s="14">
        <f t="shared" si="6"/>
        <v>0</v>
      </c>
      <c r="M15" s="14">
        <f t="shared" si="6"/>
        <v>0</v>
      </c>
      <c r="N15" s="14">
        <f t="shared" si="1"/>
        <v>204316</v>
      </c>
      <c r="O15" s="35">
        <f t="shared" si="2"/>
        <v>888.33043478260868</v>
      </c>
      <c r="P15" s="6"/>
      <c r="Q15" s="2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</row>
    <row r="16" spans="1:133">
      <c r="A16" s="15"/>
      <c r="B16" s="17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8"/>
    </row>
    <row r="17" spans="1:15">
      <c r="A17" s="36"/>
      <c r="B17" s="37"/>
      <c r="C17" s="37"/>
      <c r="D17" s="38"/>
      <c r="E17" s="38"/>
      <c r="F17" s="38"/>
      <c r="G17" s="38"/>
      <c r="H17" s="38"/>
      <c r="I17" s="38"/>
      <c r="J17" s="38"/>
      <c r="K17" s="38"/>
      <c r="L17" s="90" t="s">
        <v>34</v>
      </c>
      <c r="M17" s="90"/>
      <c r="N17" s="90"/>
      <c r="O17" s="39">
        <v>230</v>
      </c>
    </row>
    <row r="18" spans="1:15">
      <c r="A18" s="91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3"/>
    </row>
    <row r="19" spans="1:15" ht="15.75" customHeight="1" thickBot="1">
      <c r="A19" s="94" t="s">
        <v>32</v>
      </c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6"/>
    </row>
  </sheetData>
  <mergeCells count="10">
    <mergeCell ref="L17:N17"/>
    <mergeCell ref="A18:O18"/>
    <mergeCell ref="A19:O1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29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30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87540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5" si="1">SUM(D5:M5)</f>
        <v>87540</v>
      </c>
      <c r="O5" s="30">
        <f t="shared" ref="O5:O15" si="2">(N5/O$17)</f>
        <v>380.60869565217394</v>
      </c>
      <c r="P5" s="6"/>
    </row>
    <row r="6" spans="1:133">
      <c r="A6" s="12"/>
      <c r="B6" s="42">
        <v>513</v>
      </c>
      <c r="C6" s="19" t="s">
        <v>19</v>
      </c>
      <c r="D6" s="43">
        <v>80740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80740</v>
      </c>
      <c r="O6" s="44">
        <f t="shared" si="2"/>
        <v>351.04347826086956</v>
      </c>
      <c r="P6" s="9"/>
    </row>
    <row r="7" spans="1:133">
      <c r="A7" s="12"/>
      <c r="B7" s="42">
        <v>515</v>
      </c>
      <c r="C7" s="19" t="s">
        <v>20</v>
      </c>
      <c r="D7" s="43">
        <v>6800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6800</v>
      </c>
      <c r="O7" s="44">
        <f t="shared" si="2"/>
        <v>29.565217391304348</v>
      </c>
      <c r="P7" s="9"/>
    </row>
    <row r="8" spans="1:133" ht="15.75">
      <c r="A8" s="26" t="s">
        <v>21</v>
      </c>
      <c r="B8" s="27"/>
      <c r="C8" s="28"/>
      <c r="D8" s="29">
        <f t="shared" ref="D8:M8" si="3">SUM(D9:D9)</f>
        <v>10993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10993</v>
      </c>
      <c r="O8" s="41">
        <f t="shared" si="2"/>
        <v>47.795652173913041</v>
      </c>
      <c r="P8" s="10"/>
    </row>
    <row r="9" spans="1:133">
      <c r="A9" s="12"/>
      <c r="B9" s="42">
        <v>522</v>
      </c>
      <c r="C9" s="19" t="s">
        <v>22</v>
      </c>
      <c r="D9" s="43">
        <v>10993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10993</v>
      </c>
      <c r="O9" s="44">
        <f t="shared" si="2"/>
        <v>47.795652173913041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SUM(D11:D12)</f>
        <v>18281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60915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79196</v>
      </c>
      <c r="O10" s="41">
        <f t="shared" si="2"/>
        <v>344.33043478260868</v>
      </c>
      <c r="P10" s="10"/>
    </row>
    <row r="11" spans="1:133">
      <c r="A11" s="12"/>
      <c r="B11" s="42">
        <v>534</v>
      </c>
      <c r="C11" s="19" t="s">
        <v>24</v>
      </c>
      <c r="D11" s="43">
        <v>18281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18281</v>
      </c>
      <c r="O11" s="44">
        <f t="shared" si="2"/>
        <v>79.482608695652175</v>
      </c>
      <c r="P11" s="9"/>
    </row>
    <row r="12" spans="1:133">
      <c r="A12" s="12"/>
      <c r="B12" s="42">
        <v>536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60915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60915</v>
      </c>
      <c r="O12" s="44">
        <f t="shared" si="2"/>
        <v>264.8478260869565</v>
      </c>
      <c r="P12" s="9"/>
    </row>
    <row r="13" spans="1:133" ht="15.75">
      <c r="A13" s="26" t="s">
        <v>26</v>
      </c>
      <c r="B13" s="27"/>
      <c r="C13" s="28"/>
      <c r="D13" s="29">
        <f t="shared" ref="D13:M13" si="5">SUM(D14:D14)</f>
        <v>11561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11561</v>
      </c>
      <c r="O13" s="41">
        <f t="shared" si="2"/>
        <v>50.265217391304347</v>
      </c>
      <c r="P13" s="10"/>
    </row>
    <row r="14" spans="1:133" ht="15.75" thickBot="1">
      <c r="A14" s="12"/>
      <c r="B14" s="42">
        <v>541</v>
      </c>
      <c r="C14" s="19" t="s">
        <v>27</v>
      </c>
      <c r="D14" s="43">
        <v>11561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11561</v>
      </c>
      <c r="O14" s="44">
        <f t="shared" si="2"/>
        <v>50.265217391304347</v>
      </c>
      <c r="P14" s="9"/>
    </row>
    <row r="15" spans="1:133" ht="16.5" thickBot="1">
      <c r="A15" s="13" t="s">
        <v>10</v>
      </c>
      <c r="B15" s="21"/>
      <c r="C15" s="20"/>
      <c r="D15" s="14">
        <f>SUM(D5,D8,D10,D13)</f>
        <v>128375</v>
      </c>
      <c r="E15" s="14">
        <f t="shared" ref="E15:M15" si="6">SUM(E5,E8,E10,E13)</f>
        <v>0</v>
      </c>
      <c r="F15" s="14">
        <f t="shared" si="6"/>
        <v>0</v>
      </c>
      <c r="G15" s="14">
        <f t="shared" si="6"/>
        <v>0</v>
      </c>
      <c r="H15" s="14">
        <f t="shared" si="6"/>
        <v>0</v>
      </c>
      <c r="I15" s="14">
        <f t="shared" si="6"/>
        <v>60915</v>
      </c>
      <c r="J15" s="14">
        <f t="shared" si="6"/>
        <v>0</v>
      </c>
      <c r="K15" s="14">
        <f t="shared" si="6"/>
        <v>0</v>
      </c>
      <c r="L15" s="14">
        <f t="shared" si="6"/>
        <v>0</v>
      </c>
      <c r="M15" s="14">
        <f t="shared" si="6"/>
        <v>0</v>
      </c>
      <c r="N15" s="14">
        <f t="shared" si="1"/>
        <v>189290</v>
      </c>
      <c r="O15" s="35">
        <f t="shared" si="2"/>
        <v>823</v>
      </c>
      <c r="P15" s="6"/>
      <c r="Q15" s="2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</row>
    <row r="16" spans="1:133">
      <c r="A16" s="15"/>
      <c r="B16" s="17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8"/>
    </row>
    <row r="17" spans="1:15">
      <c r="A17" s="36"/>
      <c r="B17" s="37"/>
      <c r="C17" s="37"/>
      <c r="D17" s="38"/>
      <c r="E17" s="38"/>
      <c r="F17" s="38"/>
      <c r="G17" s="38"/>
      <c r="H17" s="38"/>
      <c r="I17" s="38"/>
      <c r="J17" s="38"/>
      <c r="K17" s="38"/>
      <c r="L17" s="90" t="s">
        <v>31</v>
      </c>
      <c r="M17" s="90"/>
      <c r="N17" s="90"/>
      <c r="O17" s="39">
        <v>230</v>
      </c>
    </row>
    <row r="18" spans="1:15">
      <c r="A18" s="91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3"/>
    </row>
    <row r="19" spans="1:15" ht="15.75" thickBot="1">
      <c r="A19" s="94" t="s">
        <v>32</v>
      </c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6"/>
    </row>
  </sheetData>
  <mergeCells count="10">
    <mergeCell ref="L17:N17"/>
    <mergeCell ref="A18:O18"/>
    <mergeCell ref="A19:O1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9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29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11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75481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5" si="1">SUM(D5:M5)</f>
        <v>75481</v>
      </c>
      <c r="O5" s="30">
        <f t="shared" ref="O5:O15" si="2">(N5/O$17)</f>
        <v>301.92399999999998</v>
      </c>
      <c r="P5" s="6"/>
    </row>
    <row r="6" spans="1:133">
      <c r="A6" s="12"/>
      <c r="B6" s="42">
        <v>513</v>
      </c>
      <c r="C6" s="19" t="s">
        <v>19</v>
      </c>
      <c r="D6" s="43">
        <v>70681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70681</v>
      </c>
      <c r="O6" s="44">
        <f t="shared" si="2"/>
        <v>282.72399999999999</v>
      </c>
      <c r="P6" s="9"/>
    </row>
    <row r="7" spans="1:133">
      <c r="A7" s="12"/>
      <c r="B7" s="42">
        <v>515</v>
      </c>
      <c r="C7" s="19" t="s">
        <v>20</v>
      </c>
      <c r="D7" s="43">
        <v>4800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4800</v>
      </c>
      <c r="O7" s="44">
        <f t="shared" si="2"/>
        <v>19.2</v>
      </c>
      <c r="P7" s="9"/>
    </row>
    <row r="8" spans="1:133" ht="15.75">
      <c r="A8" s="26" t="s">
        <v>21</v>
      </c>
      <c r="B8" s="27"/>
      <c r="C8" s="28"/>
      <c r="D8" s="29">
        <f t="shared" ref="D8:M8" si="3">SUM(D9:D9)</f>
        <v>12139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12139</v>
      </c>
      <c r="O8" s="41">
        <f t="shared" si="2"/>
        <v>48.555999999999997</v>
      </c>
      <c r="P8" s="10"/>
    </row>
    <row r="9" spans="1:133">
      <c r="A9" s="12"/>
      <c r="B9" s="42">
        <v>522</v>
      </c>
      <c r="C9" s="19" t="s">
        <v>22</v>
      </c>
      <c r="D9" s="43">
        <v>12139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12139</v>
      </c>
      <c r="O9" s="44">
        <f t="shared" si="2"/>
        <v>48.555999999999997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SUM(D11:D12)</f>
        <v>19857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88424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108281</v>
      </c>
      <c r="O10" s="41">
        <f t="shared" si="2"/>
        <v>433.12400000000002</v>
      </c>
      <c r="P10" s="10"/>
    </row>
    <row r="11" spans="1:133">
      <c r="A11" s="12"/>
      <c r="B11" s="42">
        <v>534</v>
      </c>
      <c r="C11" s="19" t="s">
        <v>24</v>
      </c>
      <c r="D11" s="43">
        <v>19857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19857</v>
      </c>
      <c r="O11" s="44">
        <f t="shared" si="2"/>
        <v>79.427999999999997</v>
      </c>
      <c r="P11" s="9"/>
    </row>
    <row r="12" spans="1:133">
      <c r="A12" s="12"/>
      <c r="B12" s="42">
        <v>536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88424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88424</v>
      </c>
      <c r="O12" s="44">
        <f t="shared" si="2"/>
        <v>353.69600000000003</v>
      </c>
      <c r="P12" s="9"/>
    </row>
    <row r="13" spans="1:133" ht="15.75">
      <c r="A13" s="26" t="s">
        <v>26</v>
      </c>
      <c r="B13" s="27"/>
      <c r="C13" s="28"/>
      <c r="D13" s="29">
        <f t="shared" ref="D13:M13" si="5">SUM(D14:D14)</f>
        <v>14506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14506</v>
      </c>
      <c r="O13" s="41">
        <f t="shared" si="2"/>
        <v>58.024000000000001</v>
      </c>
      <c r="P13" s="10"/>
    </row>
    <row r="14" spans="1:133" ht="15.75" thickBot="1">
      <c r="A14" s="12"/>
      <c r="B14" s="42">
        <v>541</v>
      </c>
      <c r="C14" s="19" t="s">
        <v>27</v>
      </c>
      <c r="D14" s="43">
        <v>14506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14506</v>
      </c>
      <c r="O14" s="44">
        <f t="shared" si="2"/>
        <v>58.024000000000001</v>
      </c>
      <c r="P14" s="9"/>
    </row>
    <row r="15" spans="1:133" ht="16.5" thickBot="1">
      <c r="A15" s="13" t="s">
        <v>10</v>
      </c>
      <c r="B15" s="21"/>
      <c r="C15" s="20"/>
      <c r="D15" s="14">
        <f>SUM(D5,D8,D10,D13)</f>
        <v>121983</v>
      </c>
      <c r="E15" s="14">
        <f t="shared" ref="E15:M15" si="6">SUM(E5,E8,E10,E13)</f>
        <v>0</v>
      </c>
      <c r="F15" s="14">
        <f t="shared" si="6"/>
        <v>0</v>
      </c>
      <c r="G15" s="14">
        <f t="shared" si="6"/>
        <v>0</v>
      </c>
      <c r="H15" s="14">
        <f t="shared" si="6"/>
        <v>0</v>
      </c>
      <c r="I15" s="14">
        <f t="shared" si="6"/>
        <v>88424</v>
      </c>
      <c r="J15" s="14">
        <f t="shared" si="6"/>
        <v>0</v>
      </c>
      <c r="K15" s="14">
        <f t="shared" si="6"/>
        <v>0</v>
      </c>
      <c r="L15" s="14">
        <f t="shared" si="6"/>
        <v>0</v>
      </c>
      <c r="M15" s="14">
        <f t="shared" si="6"/>
        <v>0</v>
      </c>
      <c r="N15" s="14">
        <f t="shared" si="1"/>
        <v>210407</v>
      </c>
      <c r="O15" s="35">
        <f t="shared" si="2"/>
        <v>841.62800000000004</v>
      </c>
      <c r="P15" s="6"/>
      <c r="Q15" s="2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</row>
    <row r="16" spans="1:133">
      <c r="A16" s="15"/>
      <c r="B16" s="17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8"/>
    </row>
    <row r="17" spans="1:15">
      <c r="A17" s="36"/>
      <c r="B17" s="37"/>
      <c r="C17" s="37"/>
      <c r="D17" s="38"/>
      <c r="E17" s="38"/>
      <c r="F17" s="38"/>
      <c r="G17" s="38"/>
      <c r="H17" s="38"/>
      <c r="I17" s="38"/>
      <c r="J17" s="38"/>
      <c r="K17" s="38"/>
      <c r="L17" s="90" t="s">
        <v>28</v>
      </c>
      <c r="M17" s="90"/>
      <c r="N17" s="90"/>
      <c r="O17" s="39">
        <v>250</v>
      </c>
    </row>
    <row r="18" spans="1:15">
      <c r="A18" s="91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3"/>
    </row>
    <row r="19" spans="1:15" ht="15.75" thickBot="1">
      <c r="A19" s="94" t="s">
        <v>32</v>
      </c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6"/>
    </row>
  </sheetData>
  <mergeCells count="10">
    <mergeCell ref="A19:O19"/>
    <mergeCell ref="A18:O18"/>
    <mergeCell ref="L17:N17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29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39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74949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74949</v>
      </c>
      <c r="O5" s="30">
        <f t="shared" ref="O5:O19" si="2">(N5/O$21)</f>
        <v>302.21370967741933</v>
      </c>
      <c r="P5" s="6"/>
    </row>
    <row r="6" spans="1:133">
      <c r="A6" s="12"/>
      <c r="B6" s="42">
        <v>513</v>
      </c>
      <c r="C6" s="19" t="s">
        <v>19</v>
      </c>
      <c r="D6" s="43">
        <v>70149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70149</v>
      </c>
      <c r="O6" s="44">
        <f t="shared" si="2"/>
        <v>282.85887096774195</v>
      </c>
      <c r="P6" s="9"/>
    </row>
    <row r="7" spans="1:133">
      <c r="A7" s="12"/>
      <c r="B7" s="42">
        <v>515</v>
      </c>
      <c r="C7" s="19" t="s">
        <v>20</v>
      </c>
      <c r="D7" s="43">
        <v>4800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4800</v>
      </c>
      <c r="O7" s="44">
        <f t="shared" si="2"/>
        <v>19.35483870967742</v>
      </c>
      <c r="P7" s="9"/>
    </row>
    <row r="8" spans="1:133" ht="15.75">
      <c r="A8" s="26" t="s">
        <v>21</v>
      </c>
      <c r="B8" s="27"/>
      <c r="C8" s="28"/>
      <c r="D8" s="29">
        <f t="shared" ref="D8:M8" si="3">SUM(D9:D9)</f>
        <v>12139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12139</v>
      </c>
      <c r="O8" s="41">
        <f t="shared" si="2"/>
        <v>48.947580645161288</v>
      </c>
      <c r="P8" s="10"/>
    </row>
    <row r="9" spans="1:133">
      <c r="A9" s="12"/>
      <c r="B9" s="42">
        <v>522</v>
      </c>
      <c r="C9" s="19" t="s">
        <v>22</v>
      </c>
      <c r="D9" s="43">
        <v>12139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12139</v>
      </c>
      <c r="O9" s="44">
        <f t="shared" si="2"/>
        <v>48.947580645161288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SUM(D11:D12)</f>
        <v>17696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50498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68194</v>
      </c>
      <c r="O10" s="41">
        <f t="shared" si="2"/>
        <v>274.97580645161293</v>
      </c>
      <c r="P10" s="10"/>
    </row>
    <row r="11" spans="1:133">
      <c r="A11" s="12"/>
      <c r="B11" s="42">
        <v>534</v>
      </c>
      <c r="C11" s="19" t="s">
        <v>24</v>
      </c>
      <c r="D11" s="43">
        <v>17696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17696</v>
      </c>
      <c r="O11" s="44">
        <f t="shared" si="2"/>
        <v>71.354838709677423</v>
      </c>
      <c r="P11" s="9"/>
    </row>
    <row r="12" spans="1:133">
      <c r="A12" s="12"/>
      <c r="B12" s="42">
        <v>536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50498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50498</v>
      </c>
      <c r="O12" s="44">
        <f t="shared" si="2"/>
        <v>203.62096774193549</v>
      </c>
      <c r="P12" s="9"/>
    </row>
    <row r="13" spans="1:133" ht="15.75">
      <c r="A13" s="26" t="s">
        <v>26</v>
      </c>
      <c r="B13" s="27"/>
      <c r="C13" s="28"/>
      <c r="D13" s="29">
        <f t="shared" ref="D13:M13" si="5">SUM(D14:D14)</f>
        <v>25602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25602</v>
      </c>
      <c r="O13" s="41">
        <f t="shared" si="2"/>
        <v>103.23387096774194</v>
      </c>
      <c r="P13" s="10"/>
    </row>
    <row r="14" spans="1:133">
      <c r="A14" s="12"/>
      <c r="B14" s="42">
        <v>541</v>
      </c>
      <c r="C14" s="19" t="s">
        <v>27</v>
      </c>
      <c r="D14" s="43">
        <v>25602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25602</v>
      </c>
      <c r="O14" s="44">
        <f t="shared" si="2"/>
        <v>103.23387096774194</v>
      </c>
      <c r="P14" s="9"/>
    </row>
    <row r="15" spans="1:133" ht="15.75">
      <c r="A15" s="26" t="s">
        <v>40</v>
      </c>
      <c r="B15" s="27"/>
      <c r="C15" s="28"/>
      <c r="D15" s="29">
        <f t="shared" ref="D15:M15" si="6">SUM(D16:D16)</f>
        <v>43090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43090</v>
      </c>
      <c r="O15" s="41">
        <f t="shared" si="2"/>
        <v>173.75</v>
      </c>
      <c r="P15" s="9"/>
    </row>
    <row r="16" spans="1:133">
      <c r="A16" s="12"/>
      <c r="B16" s="42">
        <v>572</v>
      </c>
      <c r="C16" s="19" t="s">
        <v>41</v>
      </c>
      <c r="D16" s="43">
        <v>43090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43090</v>
      </c>
      <c r="O16" s="44">
        <f t="shared" si="2"/>
        <v>173.75</v>
      </c>
      <c r="P16" s="9"/>
    </row>
    <row r="17" spans="1:119" ht="15.75">
      <c r="A17" s="26" t="s">
        <v>42</v>
      </c>
      <c r="B17" s="27"/>
      <c r="C17" s="28"/>
      <c r="D17" s="29">
        <f t="shared" ref="D17:M17" si="7">SUM(D18:D18)</f>
        <v>51807</v>
      </c>
      <c r="E17" s="29">
        <f t="shared" si="7"/>
        <v>0</v>
      </c>
      <c r="F17" s="29">
        <f t="shared" si="7"/>
        <v>0</v>
      </c>
      <c r="G17" s="29">
        <f t="shared" si="7"/>
        <v>0</v>
      </c>
      <c r="H17" s="29">
        <f t="shared" si="7"/>
        <v>0</v>
      </c>
      <c r="I17" s="29">
        <f t="shared" si="7"/>
        <v>0</v>
      </c>
      <c r="J17" s="29">
        <f t="shared" si="7"/>
        <v>0</v>
      </c>
      <c r="K17" s="29">
        <f t="shared" si="7"/>
        <v>0</v>
      </c>
      <c r="L17" s="29">
        <f t="shared" si="7"/>
        <v>0</v>
      </c>
      <c r="M17" s="29">
        <f t="shared" si="7"/>
        <v>0</v>
      </c>
      <c r="N17" s="29">
        <f t="shared" si="1"/>
        <v>51807</v>
      </c>
      <c r="O17" s="41">
        <f t="shared" si="2"/>
        <v>208.8991935483871</v>
      </c>
      <c r="P17" s="9"/>
    </row>
    <row r="18" spans="1:119" ht="15.75" thickBot="1">
      <c r="A18" s="12"/>
      <c r="B18" s="42">
        <v>581</v>
      </c>
      <c r="C18" s="19" t="s">
        <v>43</v>
      </c>
      <c r="D18" s="43">
        <v>51807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51807</v>
      </c>
      <c r="O18" s="44">
        <f t="shared" si="2"/>
        <v>208.8991935483871</v>
      </c>
      <c r="P18" s="9"/>
    </row>
    <row r="19" spans="1:119" ht="16.5" thickBot="1">
      <c r="A19" s="13" t="s">
        <v>10</v>
      </c>
      <c r="B19" s="21"/>
      <c r="C19" s="20"/>
      <c r="D19" s="14">
        <f>SUM(D5,D8,D10,D13,D15,D17)</f>
        <v>225283</v>
      </c>
      <c r="E19" s="14">
        <f t="shared" ref="E19:M19" si="8">SUM(E5,E8,E10,E13,E15,E17)</f>
        <v>0</v>
      </c>
      <c r="F19" s="14">
        <f t="shared" si="8"/>
        <v>0</v>
      </c>
      <c r="G19" s="14">
        <f t="shared" si="8"/>
        <v>0</v>
      </c>
      <c r="H19" s="14">
        <f t="shared" si="8"/>
        <v>0</v>
      </c>
      <c r="I19" s="14">
        <f t="shared" si="8"/>
        <v>50498</v>
      </c>
      <c r="J19" s="14">
        <f t="shared" si="8"/>
        <v>0</v>
      </c>
      <c r="K19" s="14">
        <f t="shared" si="8"/>
        <v>0</v>
      </c>
      <c r="L19" s="14">
        <f t="shared" si="8"/>
        <v>0</v>
      </c>
      <c r="M19" s="14">
        <f t="shared" si="8"/>
        <v>0</v>
      </c>
      <c r="N19" s="14">
        <f t="shared" si="1"/>
        <v>275781</v>
      </c>
      <c r="O19" s="35">
        <f t="shared" si="2"/>
        <v>1112.0201612903227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90" t="s">
        <v>44</v>
      </c>
      <c r="M21" s="90"/>
      <c r="N21" s="90"/>
      <c r="O21" s="39">
        <v>248</v>
      </c>
    </row>
    <row r="22" spans="1:119">
      <c r="A22" s="91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3"/>
    </row>
    <row r="23" spans="1:119" ht="15.75" customHeight="1" thickBot="1">
      <c r="A23" s="94" t="s">
        <v>32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6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29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86836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5" si="1">SUM(D5:M5)</f>
        <v>86836</v>
      </c>
      <c r="O5" s="30">
        <f t="shared" ref="O5:O15" si="2">(N5/O$17)</f>
        <v>352.99186991869919</v>
      </c>
      <c r="P5" s="6"/>
    </row>
    <row r="6" spans="1:133">
      <c r="A6" s="12"/>
      <c r="B6" s="42">
        <v>513</v>
      </c>
      <c r="C6" s="19" t="s">
        <v>19</v>
      </c>
      <c r="D6" s="43">
        <v>82036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82036</v>
      </c>
      <c r="O6" s="44">
        <f t="shared" si="2"/>
        <v>333.47967479674799</v>
      </c>
      <c r="P6" s="9"/>
    </row>
    <row r="7" spans="1:133">
      <c r="A7" s="12"/>
      <c r="B7" s="42">
        <v>515</v>
      </c>
      <c r="C7" s="19" t="s">
        <v>20</v>
      </c>
      <c r="D7" s="43">
        <v>4800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4800</v>
      </c>
      <c r="O7" s="44">
        <f t="shared" si="2"/>
        <v>19.512195121951219</v>
      </c>
      <c r="P7" s="9"/>
    </row>
    <row r="8" spans="1:133" ht="15.75">
      <c r="A8" s="26" t="s">
        <v>21</v>
      </c>
      <c r="B8" s="27"/>
      <c r="C8" s="28"/>
      <c r="D8" s="29">
        <f t="shared" ref="D8:M8" si="3">SUM(D9:D9)</f>
        <v>12139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12139</v>
      </c>
      <c r="O8" s="41">
        <f t="shared" si="2"/>
        <v>49.345528455284551</v>
      </c>
      <c r="P8" s="10"/>
    </row>
    <row r="9" spans="1:133">
      <c r="A9" s="12"/>
      <c r="B9" s="42">
        <v>522</v>
      </c>
      <c r="C9" s="19" t="s">
        <v>22</v>
      </c>
      <c r="D9" s="43">
        <v>12139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12139</v>
      </c>
      <c r="O9" s="44">
        <f t="shared" si="2"/>
        <v>49.345528455284551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SUM(D11:D12)</f>
        <v>21546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93616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115162</v>
      </c>
      <c r="O10" s="41">
        <f t="shared" si="2"/>
        <v>468.13821138211381</v>
      </c>
      <c r="P10" s="10"/>
    </row>
    <row r="11" spans="1:133">
      <c r="A11" s="12"/>
      <c r="B11" s="42">
        <v>534</v>
      </c>
      <c r="C11" s="19" t="s">
        <v>24</v>
      </c>
      <c r="D11" s="43">
        <v>21546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21546</v>
      </c>
      <c r="O11" s="44">
        <f t="shared" si="2"/>
        <v>87.58536585365853</v>
      </c>
      <c r="P11" s="9"/>
    </row>
    <row r="12" spans="1:133">
      <c r="A12" s="12"/>
      <c r="B12" s="42">
        <v>536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93616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93616</v>
      </c>
      <c r="O12" s="44">
        <f t="shared" si="2"/>
        <v>380.55284552845529</v>
      </c>
      <c r="P12" s="9"/>
    </row>
    <row r="13" spans="1:133" ht="15.75">
      <c r="A13" s="26" t="s">
        <v>26</v>
      </c>
      <c r="B13" s="27"/>
      <c r="C13" s="28"/>
      <c r="D13" s="29">
        <f t="shared" ref="D13:M13" si="5">SUM(D14:D14)</f>
        <v>115903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115903</v>
      </c>
      <c r="O13" s="41">
        <f t="shared" si="2"/>
        <v>471.15040650406502</v>
      </c>
      <c r="P13" s="10"/>
    </row>
    <row r="14" spans="1:133" ht="15.75" thickBot="1">
      <c r="A14" s="12"/>
      <c r="B14" s="42">
        <v>541</v>
      </c>
      <c r="C14" s="19" t="s">
        <v>27</v>
      </c>
      <c r="D14" s="43">
        <v>115903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115903</v>
      </c>
      <c r="O14" s="44">
        <f t="shared" si="2"/>
        <v>471.15040650406502</v>
      </c>
      <c r="P14" s="9"/>
    </row>
    <row r="15" spans="1:133" ht="16.5" thickBot="1">
      <c r="A15" s="13" t="s">
        <v>10</v>
      </c>
      <c r="B15" s="21"/>
      <c r="C15" s="20"/>
      <c r="D15" s="14">
        <f>SUM(D5,D8,D10,D13)</f>
        <v>236424</v>
      </c>
      <c r="E15" s="14">
        <f t="shared" ref="E15:M15" si="6">SUM(E5,E8,E10,E13)</f>
        <v>0</v>
      </c>
      <c r="F15" s="14">
        <f t="shared" si="6"/>
        <v>0</v>
      </c>
      <c r="G15" s="14">
        <f t="shared" si="6"/>
        <v>0</v>
      </c>
      <c r="H15" s="14">
        <f t="shared" si="6"/>
        <v>0</v>
      </c>
      <c r="I15" s="14">
        <f t="shared" si="6"/>
        <v>93616</v>
      </c>
      <c r="J15" s="14">
        <f t="shared" si="6"/>
        <v>0</v>
      </c>
      <c r="K15" s="14">
        <f t="shared" si="6"/>
        <v>0</v>
      </c>
      <c r="L15" s="14">
        <f t="shared" si="6"/>
        <v>0</v>
      </c>
      <c r="M15" s="14">
        <f t="shared" si="6"/>
        <v>0</v>
      </c>
      <c r="N15" s="14">
        <f t="shared" si="1"/>
        <v>330040</v>
      </c>
      <c r="O15" s="35">
        <f t="shared" si="2"/>
        <v>1341.6260162601627</v>
      </c>
      <c r="P15" s="6"/>
      <c r="Q15" s="2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</row>
    <row r="16" spans="1:133">
      <c r="A16" s="15"/>
      <c r="B16" s="17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8"/>
    </row>
    <row r="17" spans="1:15">
      <c r="A17" s="36"/>
      <c r="B17" s="37"/>
      <c r="C17" s="37"/>
      <c r="D17" s="38"/>
      <c r="E17" s="38"/>
      <c r="F17" s="38"/>
      <c r="G17" s="38"/>
      <c r="H17" s="38"/>
      <c r="I17" s="38"/>
      <c r="J17" s="38"/>
      <c r="K17" s="38"/>
      <c r="L17" s="90" t="s">
        <v>50</v>
      </c>
      <c r="M17" s="90"/>
      <c r="N17" s="90"/>
      <c r="O17" s="39">
        <v>246</v>
      </c>
    </row>
    <row r="18" spans="1:15">
      <c r="A18" s="91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3"/>
    </row>
    <row r="19" spans="1:15" ht="15.75" customHeight="1" thickBot="1">
      <c r="A19" s="94" t="s">
        <v>32</v>
      </c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6"/>
    </row>
  </sheetData>
  <mergeCells count="10">
    <mergeCell ref="L17:N17"/>
    <mergeCell ref="A18:O18"/>
    <mergeCell ref="A19:O1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29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68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64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65</v>
      </c>
      <c r="N4" s="32" t="s">
        <v>5</v>
      </c>
      <c r="O4" s="32" t="s">
        <v>66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SUM(D6:D7)</f>
        <v>154210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154210</v>
      </c>
      <c r="P5" s="30">
        <f t="shared" ref="P5:P13" si="1">(O5/P$15)</f>
        <v>626.869918699187</v>
      </c>
      <c r="Q5" s="6"/>
    </row>
    <row r="6" spans="1:134">
      <c r="A6" s="12"/>
      <c r="B6" s="42">
        <v>513</v>
      </c>
      <c r="C6" s="19" t="s">
        <v>19</v>
      </c>
      <c r="D6" s="43">
        <v>145710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ref="O6:O7" si="2">SUM(D6:N6)</f>
        <v>145710</v>
      </c>
      <c r="P6" s="44">
        <f t="shared" si="1"/>
        <v>592.31707317073176</v>
      </c>
      <c r="Q6" s="9"/>
    </row>
    <row r="7" spans="1:134">
      <c r="A7" s="12"/>
      <c r="B7" s="42">
        <v>515</v>
      </c>
      <c r="C7" s="19" t="s">
        <v>20</v>
      </c>
      <c r="D7" s="43">
        <v>8500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2"/>
        <v>8500</v>
      </c>
      <c r="P7" s="44">
        <f t="shared" si="1"/>
        <v>34.552845528455286</v>
      </c>
      <c r="Q7" s="9"/>
    </row>
    <row r="8" spans="1:134" ht="15.75">
      <c r="A8" s="26" t="s">
        <v>21</v>
      </c>
      <c r="B8" s="27"/>
      <c r="C8" s="28"/>
      <c r="D8" s="29">
        <f t="shared" ref="D8:N8" si="3">SUM(D9:D9)</f>
        <v>15858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29">
        <f t="shared" si="3"/>
        <v>0</v>
      </c>
      <c r="O8" s="40">
        <f>SUM(D8:N8)</f>
        <v>15858</v>
      </c>
      <c r="P8" s="41">
        <f t="shared" si="1"/>
        <v>64.463414634146346</v>
      </c>
      <c r="Q8" s="10"/>
    </row>
    <row r="9" spans="1:134">
      <c r="A9" s="12"/>
      <c r="B9" s="42">
        <v>522</v>
      </c>
      <c r="C9" s="19" t="s">
        <v>22</v>
      </c>
      <c r="D9" s="43">
        <v>15858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ref="O9" si="4">SUM(D9:N9)</f>
        <v>15858</v>
      </c>
      <c r="P9" s="44">
        <f t="shared" si="1"/>
        <v>64.463414634146346</v>
      </c>
      <c r="Q9" s="9"/>
    </row>
    <row r="10" spans="1:134" ht="15.75">
      <c r="A10" s="26" t="s">
        <v>23</v>
      </c>
      <c r="B10" s="27"/>
      <c r="C10" s="28"/>
      <c r="D10" s="29">
        <f t="shared" ref="D10:N10" si="5">SUM(D11:D12)</f>
        <v>7824</v>
      </c>
      <c r="E10" s="29">
        <f t="shared" si="5"/>
        <v>0</v>
      </c>
      <c r="F10" s="29">
        <f t="shared" si="5"/>
        <v>0</v>
      </c>
      <c r="G10" s="29">
        <f t="shared" si="5"/>
        <v>0</v>
      </c>
      <c r="H10" s="29">
        <f t="shared" si="5"/>
        <v>0</v>
      </c>
      <c r="I10" s="29">
        <f t="shared" si="5"/>
        <v>80731</v>
      </c>
      <c r="J10" s="29">
        <f t="shared" si="5"/>
        <v>0</v>
      </c>
      <c r="K10" s="29">
        <f t="shared" si="5"/>
        <v>0</v>
      </c>
      <c r="L10" s="29">
        <f t="shared" si="5"/>
        <v>0</v>
      </c>
      <c r="M10" s="29">
        <f t="shared" si="5"/>
        <v>0</v>
      </c>
      <c r="N10" s="29">
        <f t="shared" si="5"/>
        <v>0</v>
      </c>
      <c r="O10" s="40">
        <f>SUM(D10:N10)</f>
        <v>88555</v>
      </c>
      <c r="P10" s="41">
        <f t="shared" si="1"/>
        <v>359.97967479674799</v>
      </c>
      <c r="Q10" s="10"/>
    </row>
    <row r="11" spans="1:134">
      <c r="A11" s="12"/>
      <c r="B11" s="42">
        <v>534</v>
      </c>
      <c r="C11" s="19" t="s">
        <v>24</v>
      </c>
      <c r="D11" s="43">
        <v>7824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ref="O11:O12" si="6">SUM(D11:N11)</f>
        <v>7824</v>
      </c>
      <c r="P11" s="44">
        <f t="shared" si="1"/>
        <v>31.804878048780488</v>
      </c>
      <c r="Q11" s="9"/>
    </row>
    <row r="12" spans="1:134" ht="15.75" thickBot="1">
      <c r="A12" s="12"/>
      <c r="B12" s="42">
        <v>536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80731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6"/>
        <v>80731</v>
      </c>
      <c r="P12" s="44">
        <f t="shared" si="1"/>
        <v>328.17479674796749</v>
      </c>
      <c r="Q12" s="9"/>
    </row>
    <row r="13" spans="1:134" ht="16.5" thickBot="1">
      <c r="A13" s="13" t="s">
        <v>10</v>
      </c>
      <c r="B13" s="21"/>
      <c r="C13" s="20"/>
      <c r="D13" s="14">
        <f>SUM(D5,D8,D10)</f>
        <v>177892</v>
      </c>
      <c r="E13" s="14">
        <f t="shared" ref="E13:N13" si="7">SUM(E5,E8,E10)</f>
        <v>0</v>
      </c>
      <c r="F13" s="14">
        <f t="shared" si="7"/>
        <v>0</v>
      </c>
      <c r="G13" s="14">
        <f t="shared" si="7"/>
        <v>0</v>
      </c>
      <c r="H13" s="14">
        <f t="shared" si="7"/>
        <v>0</v>
      </c>
      <c r="I13" s="14">
        <f t="shared" si="7"/>
        <v>80731</v>
      </c>
      <c r="J13" s="14">
        <f t="shared" si="7"/>
        <v>0</v>
      </c>
      <c r="K13" s="14">
        <f t="shared" si="7"/>
        <v>0</v>
      </c>
      <c r="L13" s="14">
        <f t="shared" si="7"/>
        <v>0</v>
      </c>
      <c r="M13" s="14">
        <f t="shared" si="7"/>
        <v>0</v>
      </c>
      <c r="N13" s="14">
        <f t="shared" si="7"/>
        <v>0</v>
      </c>
      <c r="O13" s="14">
        <f>SUM(D13:N13)</f>
        <v>258623</v>
      </c>
      <c r="P13" s="35">
        <f t="shared" si="1"/>
        <v>1051.3130081300812</v>
      </c>
      <c r="Q13" s="6"/>
      <c r="R13" s="2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</row>
    <row r="14" spans="1:134">
      <c r="A14" s="15"/>
      <c r="B14" s="17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8"/>
    </row>
    <row r="15" spans="1:134">
      <c r="A15" s="36"/>
      <c r="B15" s="37"/>
      <c r="C15" s="37"/>
      <c r="D15" s="38"/>
      <c r="E15" s="38"/>
      <c r="F15" s="38"/>
      <c r="G15" s="38"/>
      <c r="H15" s="38"/>
      <c r="I15" s="38"/>
      <c r="J15" s="38"/>
      <c r="K15" s="38"/>
      <c r="L15" s="38"/>
      <c r="M15" s="90" t="s">
        <v>69</v>
      </c>
      <c r="N15" s="90"/>
      <c r="O15" s="90"/>
      <c r="P15" s="39">
        <v>246</v>
      </c>
    </row>
    <row r="16" spans="1:134">
      <c r="A16" s="91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3"/>
    </row>
    <row r="17" spans="1:16" ht="15.75" customHeight="1" thickBot="1">
      <c r="A17" s="94" t="s">
        <v>32</v>
      </c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6"/>
    </row>
  </sheetData>
  <mergeCells count="10">
    <mergeCell ref="M15:O15"/>
    <mergeCell ref="A16:P16"/>
    <mergeCell ref="A17:P1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29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63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64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65</v>
      </c>
      <c r="N4" s="32" t="s">
        <v>5</v>
      </c>
      <c r="O4" s="32" t="s">
        <v>66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SUM(D6:D7)</f>
        <v>87499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13" si="1">SUM(D5:N5)</f>
        <v>87499</v>
      </c>
      <c r="P5" s="30">
        <f t="shared" ref="P5:P13" si="2">(O5/P$15)</f>
        <v>347.21825396825398</v>
      </c>
      <c r="Q5" s="6"/>
    </row>
    <row r="6" spans="1:134">
      <c r="A6" s="12"/>
      <c r="B6" s="42">
        <v>513</v>
      </c>
      <c r="C6" s="19" t="s">
        <v>19</v>
      </c>
      <c r="D6" s="43">
        <v>81499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81499</v>
      </c>
      <c r="P6" s="44">
        <f t="shared" si="2"/>
        <v>323.40873015873018</v>
      </c>
      <c r="Q6" s="9"/>
    </row>
    <row r="7" spans="1:134">
      <c r="A7" s="12"/>
      <c r="B7" s="42">
        <v>515</v>
      </c>
      <c r="C7" s="19" t="s">
        <v>20</v>
      </c>
      <c r="D7" s="43">
        <v>6000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6000</v>
      </c>
      <c r="P7" s="44">
        <f t="shared" si="2"/>
        <v>23.80952380952381</v>
      </c>
      <c r="Q7" s="9"/>
    </row>
    <row r="8" spans="1:134" ht="15.75">
      <c r="A8" s="26" t="s">
        <v>21</v>
      </c>
      <c r="B8" s="27"/>
      <c r="C8" s="28"/>
      <c r="D8" s="29">
        <f t="shared" ref="D8:N8" si="3">SUM(D9:D9)</f>
        <v>13971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29">
        <f t="shared" si="3"/>
        <v>0</v>
      </c>
      <c r="O8" s="40">
        <f t="shared" si="1"/>
        <v>13971</v>
      </c>
      <c r="P8" s="41">
        <f t="shared" si="2"/>
        <v>55.44047619047619</v>
      </c>
      <c r="Q8" s="10"/>
    </row>
    <row r="9" spans="1:134">
      <c r="A9" s="12"/>
      <c r="B9" s="42">
        <v>522</v>
      </c>
      <c r="C9" s="19" t="s">
        <v>22</v>
      </c>
      <c r="D9" s="43">
        <v>13971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13971</v>
      </c>
      <c r="P9" s="44">
        <f t="shared" si="2"/>
        <v>55.44047619047619</v>
      </c>
      <c r="Q9" s="9"/>
    </row>
    <row r="10" spans="1:134" ht="15.75">
      <c r="A10" s="26" t="s">
        <v>23</v>
      </c>
      <c r="B10" s="27"/>
      <c r="C10" s="28"/>
      <c r="D10" s="29">
        <f t="shared" ref="D10:N10" si="4">SUM(D11:D12)</f>
        <v>7824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68324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29">
        <f t="shared" si="4"/>
        <v>0</v>
      </c>
      <c r="O10" s="40">
        <f t="shared" si="1"/>
        <v>76148</v>
      </c>
      <c r="P10" s="41">
        <f t="shared" si="2"/>
        <v>302.17460317460319</v>
      </c>
      <c r="Q10" s="10"/>
    </row>
    <row r="11" spans="1:134">
      <c r="A11" s="12"/>
      <c r="B11" s="42">
        <v>534</v>
      </c>
      <c r="C11" s="19" t="s">
        <v>24</v>
      </c>
      <c r="D11" s="43">
        <v>7824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7824</v>
      </c>
      <c r="P11" s="44">
        <f t="shared" si="2"/>
        <v>31.047619047619047</v>
      </c>
      <c r="Q11" s="9"/>
    </row>
    <row r="12" spans="1:134" ht="15.75" thickBot="1">
      <c r="A12" s="12"/>
      <c r="B12" s="42">
        <v>536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68324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68324</v>
      </c>
      <c r="P12" s="44">
        <f t="shared" si="2"/>
        <v>271.12698412698415</v>
      </c>
      <c r="Q12" s="9"/>
    </row>
    <row r="13" spans="1:134" ht="16.5" thickBot="1">
      <c r="A13" s="13" t="s">
        <v>10</v>
      </c>
      <c r="B13" s="21"/>
      <c r="C13" s="20"/>
      <c r="D13" s="14">
        <f>SUM(D5,D8,D10)</f>
        <v>109294</v>
      </c>
      <c r="E13" s="14">
        <f t="shared" ref="E13:N13" si="5">SUM(E5,E8,E10)</f>
        <v>0</v>
      </c>
      <c r="F13" s="14">
        <f t="shared" si="5"/>
        <v>0</v>
      </c>
      <c r="G13" s="14">
        <f t="shared" si="5"/>
        <v>0</v>
      </c>
      <c r="H13" s="14">
        <f t="shared" si="5"/>
        <v>0</v>
      </c>
      <c r="I13" s="14">
        <f t="shared" si="5"/>
        <v>68324</v>
      </c>
      <c r="J13" s="14">
        <f t="shared" si="5"/>
        <v>0</v>
      </c>
      <c r="K13" s="14">
        <f t="shared" si="5"/>
        <v>0</v>
      </c>
      <c r="L13" s="14">
        <f t="shared" si="5"/>
        <v>0</v>
      </c>
      <c r="M13" s="14">
        <f t="shared" si="5"/>
        <v>0</v>
      </c>
      <c r="N13" s="14">
        <f t="shared" si="5"/>
        <v>0</v>
      </c>
      <c r="O13" s="14">
        <f t="shared" si="1"/>
        <v>177618</v>
      </c>
      <c r="P13" s="35">
        <f t="shared" si="2"/>
        <v>704.83333333333337</v>
      </c>
      <c r="Q13" s="6"/>
      <c r="R13" s="2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</row>
    <row r="14" spans="1:134">
      <c r="A14" s="15"/>
      <c r="B14" s="17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8"/>
    </row>
    <row r="15" spans="1:134">
      <c r="A15" s="36"/>
      <c r="B15" s="37"/>
      <c r="C15" s="37"/>
      <c r="D15" s="38"/>
      <c r="E15" s="38"/>
      <c r="F15" s="38"/>
      <c r="G15" s="38"/>
      <c r="H15" s="38"/>
      <c r="I15" s="38"/>
      <c r="J15" s="38"/>
      <c r="K15" s="38"/>
      <c r="L15" s="38"/>
      <c r="M15" s="90" t="s">
        <v>67</v>
      </c>
      <c r="N15" s="90"/>
      <c r="O15" s="90"/>
      <c r="P15" s="39">
        <v>252</v>
      </c>
    </row>
    <row r="16" spans="1:134">
      <c r="A16" s="91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3"/>
    </row>
    <row r="17" spans="1:16" ht="15.75" customHeight="1" thickBot="1">
      <c r="A17" s="94" t="s">
        <v>32</v>
      </c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6"/>
    </row>
  </sheetData>
  <mergeCells count="10">
    <mergeCell ref="M15:O15"/>
    <mergeCell ref="A16:P16"/>
    <mergeCell ref="A17:P1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29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209037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3" si="1">SUM(D5:M5)</f>
        <v>209037</v>
      </c>
      <c r="O5" s="30">
        <f t="shared" ref="O5:O13" si="2">(N5/O$15)</f>
        <v>785.85338345864659</v>
      </c>
      <c r="P5" s="6"/>
    </row>
    <row r="6" spans="1:133">
      <c r="A6" s="12"/>
      <c r="B6" s="42">
        <v>513</v>
      </c>
      <c r="C6" s="19" t="s">
        <v>19</v>
      </c>
      <c r="D6" s="43">
        <v>203037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203037</v>
      </c>
      <c r="O6" s="44">
        <f t="shared" si="2"/>
        <v>763.29699248120301</v>
      </c>
      <c r="P6" s="9"/>
    </row>
    <row r="7" spans="1:133">
      <c r="A7" s="12"/>
      <c r="B7" s="42">
        <v>515</v>
      </c>
      <c r="C7" s="19" t="s">
        <v>20</v>
      </c>
      <c r="D7" s="43">
        <v>6000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6000</v>
      </c>
      <c r="O7" s="44">
        <f t="shared" si="2"/>
        <v>22.556390977443609</v>
      </c>
      <c r="P7" s="9"/>
    </row>
    <row r="8" spans="1:133" ht="15.75">
      <c r="A8" s="26" t="s">
        <v>21</v>
      </c>
      <c r="B8" s="27"/>
      <c r="C8" s="28"/>
      <c r="D8" s="29">
        <f t="shared" ref="D8:M8" si="3">SUM(D9:D9)</f>
        <v>16159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16159</v>
      </c>
      <c r="O8" s="41">
        <f t="shared" si="2"/>
        <v>60.748120300751879</v>
      </c>
      <c r="P8" s="10"/>
    </row>
    <row r="9" spans="1:133">
      <c r="A9" s="12"/>
      <c r="B9" s="42">
        <v>522</v>
      </c>
      <c r="C9" s="19" t="s">
        <v>22</v>
      </c>
      <c r="D9" s="43">
        <v>16159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16159</v>
      </c>
      <c r="O9" s="44">
        <f t="shared" si="2"/>
        <v>60.748120300751879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SUM(D11:D12)</f>
        <v>6624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80962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87586</v>
      </c>
      <c r="O10" s="41">
        <f t="shared" si="2"/>
        <v>329.27067669172931</v>
      </c>
      <c r="P10" s="10"/>
    </row>
    <row r="11" spans="1:133">
      <c r="A11" s="12"/>
      <c r="B11" s="42">
        <v>534</v>
      </c>
      <c r="C11" s="19" t="s">
        <v>46</v>
      </c>
      <c r="D11" s="43">
        <v>6624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6624</v>
      </c>
      <c r="O11" s="44">
        <f t="shared" si="2"/>
        <v>24.902255639097746</v>
      </c>
      <c r="P11" s="9"/>
    </row>
    <row r="12" spans="1:133" ht="15.75" thickBot="1">
      <c r="A12" s="12"/>
      <c r="B12" s="42">
        <v>536</v>
      </c>
      <c r="C12" s="19" t="s">
        <v>47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80962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80962</v>
      </c>
      <c r="O12" s="44">
        <f t="shared" si="2"/>
        <v>304.36842105263156</v>
      </c>
      <c r="P12" s="9"/>
    </row>
    <row r="13" spans="1:133" ht="16.5" thickBot="1">
      <c r="A13" s="13" t="s">
        <v>10</v>
      </c>
      <c r="B13" s="21"/>
      <c r="C13" s="20"/>
      <c r="D13" s="14">
        <f>SUM(D5,D8,D10)</f>
        <v>231820</v>
      </c>
      <c r="E13" s="14">
        <f t="shared" ref="E13:M13" si="5">SUM(E5,E8,E10)</f>
        <v>0</v>
      </c>
      <c r="F13" s="14">
        <f t="shared" si="5"/>
        <v>0</v>
      </c>
      <c r="G13" s="14">
        <f t="shared" si="5"/>
        <v>0</v>
      </c>
      <c r="H13" s="14">
        <f t="shared" si="5"/>
        <v>0</v>
      </c>
      <c r="I13" s="14">
        <f t="shared" si="5"/>
        <v>80962</v>
      </c>
      <c r="J13" s="14">
        <f t="shared" si="5"/>
        <v>0</v>
      </c>
      <c r="K13" s="14">
        <f t="shared" si="5"/>
        <v>0</v>
      </c>
      <c r="L13" s="14">
        <f t="shared" si="5"/>
        <v>0</v>
      </c>
      <c r="M13" s="14">
        <f t="shared" si="5"/>
        <v>0</v>
      </c>
      <c r="N13" s="14">
        <f t="shared" si="1"/>
        <v>312782</v>
      </c>
      <c r="O13" s="35">
        <f t="shared" si="2"/>
        <v>1175.8721804511279</v>
      </c>
      <c r="P13" s="6"/>
      <c r="Q13" s="2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</row>
    <row r="14" spans="1:133">
      <c r="A14" s="15"/>
      <c r="B14" s="17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8"/>
    </row>
    <row r="15" spans="1:133">
      <c r="A15" s="36"/>
      <c r="B15" s="37"/>
      <c r="C15" s="37"/>
      <c r="D15" s="38"/>
      <c r="E15" s="38"/>
      <c r="F15" s="38"/>
      <c r="G15" s="38"/>
      <c r="H15" s="38"/>
      <c r="I15" s="38"/>
      <c r="J15" s="38"/>
      <c r="K15" s="38"/>
      <c r="L15" s="90" t="s">
        <v>62</v>
      </c>
      <c r="M15" s="90"/>
      <c r="N15" s="90"/>
      <c r="O15" s="39">
        <v>266</v>
      </c>
    </row>
    <row r="16" spans="1:133">
      <c r="A16" s="91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3"/>
    </row>
    <row r="17" spans="1:15" ht="15.75" customHeight="1" thickBot="1">
      <c r="A17" s="94" t="s">
        <v>32</v>
      </c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6"/>
    </row>
  </sheetData>
  <mergeCells count="10">
    <mergeCell ref="L15:N15"/>
    <mergeCell ref="A16:O16"/>
    <mergeCell ref="A17:O1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29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176601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3" si="1">SUM(D5:M5)</f>
        <v>176601</v>
      </c>
      <c r="O5" s="30">
        <f t="shared" ref="O5:O13" si="2">(N5/O$15)</f>
        <v>671.48669201520909</v>
      </c>
      <c r="P5" s="6"/>
    </row>
    <row r="6" spans="1:133">
      <c r="A6" s="12"/>
      <c r="B6" s="42">
        <v>513</v>
      </c>
      <c r="C6" s="19" t="s">
        <v>19</v>
      </c>
      <c r="D6" s="43">
        <v>170601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170601</v>
      </c>
      <c r="O6" s="44">
        <f t="shared" si="2"/>
        <v>648.67300380228141</v>
      </c>
      <c r="P6" s="9"/>
    </row>
    <row r="7" spans="1:133">
      <c r="A7" s="12"/>
      <c r="B7" s="42">
        <v>515</v>
      </c>
      <c r="C7" s="19" t="s">
        <v>20</v>
      </c>
      <c r="D7" s="43">
        <v>6000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6000</v>
      </c>
      <c r="O7" s="44">
        <f t="shared" si="2"/>
        <v>22.813688212927758</v>
      </c>
      <c r="P7" s="9"/>
    </row>
    <row r="8" spans="1:133" ht="15.75">
      <c r="A8" s="26" t="s">
        <v>21</v>
      </c>
      <c r="B8" s="27"/>
      <c r="C8" s="28"/>
      <c r="D8" s="29">
        <f t="shared" ref="D8:M8" si="3">SUM(D9:D9)</f>
        <v>16159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16159</v>
      </c>
      <c r="O8" s="41">
        <f t="shared" si="2"/>
        <v>61.441064638783267</v>
      </c>
      <c r="P8" s="10"/>
    </row>
    <row r="9" spans="1:133">
      <c r="A9" s="12"/>
      <c r="B9" s="42">
        <v>522</v>
      </c>
      <c r="C9" s="19" t="s">
        <v>22</v>
      </c>
      <c r="D9" s="43">
        <v>16159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16159</v>
      </c>
      <c r="O9" s="44">
        <f t="shared" si="2"/>
        <v>61.441064638783267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SUM(D11:D12)</f>
        <v>6624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59432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66056</v>
      </c>
      <c r="O10" s="41">
        <f t="shared" si="2"/>
        <v>251.16349809885932</v>
      </c>
      <c r="P10" s="10"/>
    </row>
    <row r="11" spans="1:133">
      <c r="A11" s="12"/>
      <c r="B11" s="42">
        <v>534</v>
      </c>
      <c r="C11" s="19" t="s">
        <v>46</v>
      </c>
      <c r="D11" s="43">
        <v>6624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6624</v>
      </c>
      <c r="O11" s="44">
        <f t="shared" si="2"/>
        <v>25.186311787072242</v>
      </c>
      <c r="P11" s="9"/>
    </row>
    <row r="12" spans="1:133" ht="15.75" thickBot="1">
      <c r="A12" s="12"/>
      <c r="B12" s="42">
        <v>536</v>
      </c>
      <c r="C12" s="19" t="s">
        <v>47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59432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59432</v>
      </c>
      <c r="O12" s="44">
        <f t="shared" si="2"/>
        <v>225.97718631178708</v>
      </c>
      <c r="P12" s="9"/>
    </row>
    <row r="13" spans="1:133" ht="16.5" thickBot="1">
      <c r="A13" s="13" t="s">
        <v>10</v>
      </c>
      <c r="B13" s="21"/>
      <c r="C13" s="20"/>
      <c r="D13" s="14">
        <f>SUM(D5,D8,D10)</f>
        <v>199384</v>
      </c>
      <c r="E13" s="14">
        <f t="shared" ref="E13:M13" si="5">SUM(E5,E8,E10)</f>
        <v>0</v>
      </c>
      <c r="F13" s="14">
        <f t="shared" si="5"/>
        <v>0</v>
      </c>
      <c r="G13" s="14">
        <f t="shared" si="5"/>
        <v>0</v>
      </c>
      <c r="H13" s="14">
        <f t="shared" si="5"/>
        <v>0</v>
      </c>
      <c r="I13" s="14">
        <f t="shared" si="5"/>
        <v>59432</v>
      </c>
      <c r="J13" s="14">
        <f t="shared" si="5"/>
        <v>0</v>
      </c>
      <c r="K13" s="14">
        <f t="shared" si="5"/>
        <v>0</v>
      </c>
      <c r="L13" s="14">
        <f t="shared" si="5"/>
        <v>0</v>
      </c>
      <c r="M13" s="14">
        <f t="shared" si="5"/>
        <v>0</v>
      </c>
      <c r="N13" s="14">
        <f t="shared" si="1"/>
        <v>258816</v>
      </c>
      <c r="O13" s="35">
        <f t="shared" si="2"/>
        <v>984.09125475285168</v>
      </c>
      <c r="P13" s="6"/>
      <c r="Q13" s="2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</row>
    <row r="14" spans="1:133">
      <c r="A14" s="15"/>
      <c r="B14" s="17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8"/>
    </row>
    <row r="15" spans="1:133">
      <c r="A15" s="36"/>
      <c r="B15" s="37"/>
      <c r="C15" s="37"/>
      <c r="D15" s="38"/>
      <c r="E15" s="38"/>
      <c r="F15" s="38"/>
      <c r="G15" s="38"/>
      <c r="H15" s="38"/>
      <c r="I15" s="38"/>
      <c r="J15" s="38"/>
      <c r="K15" s="38"/>
      <c r="L15" s="90" t="s">
        <v>60</v>
      </c>
      <c r="M15" s="90"/>
      <c r="N15" s="90"/>
      <c r="O15" s="39">
        <v>263</v>
      </c>
    </row>
    <row r="16" spans="1:133">
      <c r="A16" s="91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3"/>
    </row>
    <row r="17" spans="1:15" ht="15.75" customHeight="1" thickBot="1">
      <c r="A17" s="94" t="s">
        <v>32</v>
      </c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6"/>
    </row>
  </sheetData>
  <mergeCells count="10">
    <mergeCell ref="L15:N15"/>
    <mergeCell ref="A16:O16"/>
    <mergeCell ref="A17:O1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29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96645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3" si="1">SUM(D5:M5)</f>
        <v>96645</v>
      </c>
      <c r="O5" s="30">
        <f t="shared" ref="O5:O13" si="2">(N5/O$15)</f>
        <v>374.59302325581393</v>
      </c>
      <c r="P5" s="6"/>
    </row>
    <row r="6" spans="1:133">
      <c r="A6" s="12"/>
      <c r="B6" s="42">
        <v>513</v>
      </c>
      <c r="C6" s="19" t="s">
        <v>19</v>
      </c>
      <c r="D6" s="43">
        <v>90845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90845</v>
      </c>
      <c r="O6" s="44">
        <f t="shared" si="2"/>
        <v>352.11240310077517</v>
      </c>
      <c r="P6" s="9"/>
    </row>
    <row r="7" spans="1:133">
      <c r="A7" s="12"/>
      <c r="B7" s="42">
        <v>515</v>
      </c>
      <c r="C7" s="19" t="s">
        <v>20</v>
      </c>
      <c r="D7" s="43">
        <v>5800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5800</v>
      </c>
      <c r="O7" s="44">
        <f t="shared" si="2"/>
        <v>22.480620155038761</v>
      </c>
      <c r="P7" s="9"/>
    </row>
    <row r="8" spans="1:133" ht="15.75">
      <c r="A8" s="26" t="s">
        <v>21</v>
      </c>
      <c r="B8" s="27"/>
      <c r="C8" s="28"/>
      <c r="D8" s="29">
        <f t="shared" ref="D8:M8" si="3">SUM(D9:D9)</f>
        <v>16052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16052</v>
      </c>
      <c r="O8" s="41">
        <f t="shared" si="2"/>
        <v>62.217054263565892</v>
      </c>
      <c r="P8" s="10"/>
    </row>
    <row r="9" spans="1:133">
      <c r="A9" s="12"/>
      <c r="B9" s="42">
        <v>522</v>
      </c>
      <c r="C9" s="19" t="s">
        <v>22</v>
      </c>
      <c r="D9" s="43">
        <v>16052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16052</v>
      </c>
      <c r="O9" s="44">
        <f t="shared" si="2"/>
        <v>62.217054263565892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SUM(D11:D12)</f>
        <v>6624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63851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70475</v>
      </c>
      <c r="O10" s="41">
        <f t="shared" si="2"/>
        <v>273.15891472868219</v>
      </c>
      <c r="P10" s="10"/>
    </row>
    <row r="11" spans="1:133">
      <c r="A11" s="12"/>
      <c r="B11" s="42">
        <v>534</v>
      </c>
      <c r="C11" s="19" t="s">
        <v>46</v>
      </c>
      <c r="D11" s="43">
        <v>6624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6624</v>
      </c>
      <c r="O11" s="44">
        <f t="shared" si="2"/>
        <v>25.674418604651162</v>
      </c>
      <c r="P11" s="9"/>
    </row>
    <row r="12" spans="1:133" ht="15.75" thickBot="1">
      <c r="A12" s="12"/>
      <c r="B12" s="42">
        <v>536</v>
      </c>
      <c r="C12" s="19" t="s">
        <v>47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63851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63851</v>
      </c>
      <c r="O12" s="44">
        <f t="shared" si="2"/>
        <v>247.48449612403101</v>
      </c>
      <c r="P12" s="9"/>
    </row>
    <row r="13" spans="1:133" ht="16.5" thickBot="1">
      <c r="A13" s="13" t="s">
        <v>10</v>
      </c>
      <c r="B13" s="21"/>
      <c r="C13" s="20"/>
      <c r="D13" s="14">
        <f>SUM(D5,D8,D10)</f>
        <v>119321</v>
      </c>
      <c r="E13" s="14">
        <f t="shared" ref="E13:M13" si="5">SUM(E5,E8,E10)</f>
        <v>0</v>
      </c>
      <c r="F13" s="14">
        <f t="shared" si="5"/>
        <v>0</v>
      </c>
      <c r="G13" s="14">
        <f t="shared" si="5"/>
        <v>0</v>
      </c>
      <c r="H13" s="14">
        <f t="shared" si="5"/>
        <v>0</v>
      </c>
      <c r="I13" s="14">
        <f t="shared" si="5"/>
        <v>63851</v>
      </c>
      <c r="J13" s="14">
        <f t="shared" si="5"/>
        <v>0</v>
      </c>
      <c r="K13" s="14">
        <f t="shared" si="5"/>
        <v>0</v>
      </c>
      <c r="L13" s="14">
        <f t="shared" si="5"/>
        <v>0</v>
      </c>
      <c r="M13" s="14">
        <f t="shared" si="5"/>
        <v>0</v>
      </c>
      <c r="N13" s="14">
        <f t="shared" si="1"/>
        <v>183172</v>
      </c>
      <c r="O13" s="35">
        <f t="shared" si="2"/>
        <v>709.96899224806202</v>
      </c>
      <c r="P13" s="6"/>
      <c r="Q13" s="2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</row>
    <row r="14" spans="1:133">
      <c r="A14" s="15"/>
      <c r="B14" s="17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8"/>
    </row>
    <row r="15" spans="1:133">
      <c r="A15" s="36"/>
      <c r="B15" s="37"/>
      <c r="C15" s="37"/>
      <c r="D15" s="38"/>
      <c r="E15" s="38"/>
      <c r="F15" s="38"/>
      <c r="G15" s="38"/>
      <c r="H15" s="38"/>
      <c r="I15" s="38"/>
      <c r="J15" s="38"/>
      <c r="K15" s="38"/>
      <c r="L15" s="90" t="s">
        <v>58</v>
      </c>
      <c r="M15" s="90"/>
      <c r="N15" s="90"/>
      <c r="O15" s="39">
        <v>258</v>
      </c>
    </row>
    <row r="16" spans="1:133">
      <c r="A16" s="91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3"/>
    </row>
    <row r="17" spans="1:15" ht="15.75" customHeight="1" thickBot="1">
      <c r="A17" s="94" t="s">
        <v>32</v>
      </c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6"/>
    </row>
  </sheetData>
  <mergeCells count="10">
    <mergeCell ref="L15:N15"/>
    <mergeCell ref="A16:O16"/>
    <mergeCell ref="A17:O1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29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77785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3" si="1">SUM(D5:M5)</f>
        <v>77785</v>
      </c>
      <c r="O5" s="30">
        <f t="shared" ref="O5:O13" si="2">(N5/O$15)</f>
        <v>328.2067510548523</v>
      </c>
      <c r="P5" s="6"/>
    </row>
    <row r="6" spans="1:133">
      <c r="A6" s="12"/>
      <c r="B6" s="42">
        <v>513</v>
      </c>
      <c r="C6" s="19" t="s">
        <v>19</v>
      </c>
      <c r="D6" s="43">
        <v>71985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71985</v>
      </c>
      <c r="O6" s="44">
        <f t="shared" si="2"/>
        <v>303.73417721518985</v>
      </c>
      <c r="P6" s="9"/>
    </row>
    <row r="7" spans="1:133">
      <c r="A7" s="12"/>
      <c r="B7" s="42">
        <v>515</v>
      </c>
      <c r="C7" s="19" t="s">
        <v>20</v>
      </c>
      <c r="D7" s="43">
        <v>5800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5800</v>
      </c>
      <c r="O7" s="44">
        <f t="shared" si="2"/>
        <v>24.472573839662449</v>
      </c>
      <c r="P7" s="9"/>
    </row>
    <row r="8" spans="1:133" ht="15.75">
      <c r="A8" s="26" t="s">
        <v>21</v>
      </c>
      <c r="B8" s="27"/>
      <c r="C8" s="28"/>
      <c r="D8" s="29">
        <f t="shared" ref="D8:M8" si="3">SUM(D9:D9)</f>
        <v>16052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16052</v>
      </c>
      <c r="O8" s="41">
        <f t="shared" si="2"/>
        <v>67.729957805907176</v>
      </c>
      <c r="P8" s="10"/>
    </row>
    <row r="9" spans="1:133">
      <c r="A9" s="12"/>
      <c r="B9" s="42">
        <v>522</v>
      </c>
      <c r="C9" s="19" t="s">
        <v>22</v>
      </c>
      <c r="D9" s="43">
        <v>16052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16052</v>
      </c>
      <c r="O9" s="44">
        <f t="shared" si="2"/>
        <v>67.729957805907176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SUM(D11:D12)</f>
        <v>6624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62978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69602</v>
      </c>
      <c r="O10" s="41">
        <f t="shared" si="2"/>
        <v>293.67932489451476</v>
      </c>
      <c r="P10" s="10"/>
    </row>
    <row r="11" spans="1:133">
      <c r="A11" s="12"/>
      <c r="B11" s="42">
        <v>534</v>
      </c>
      <c r="C11" s="19" t="s">
        <v>46</v>
      </c>
      <c r="D11" s="43">
        <v>6624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6624</v>
      </c>
      <c r="O11" s="44">
        <f t="shared" si="2"/>
        <v>27.949367088607595</v>
      </c>
      <c r="P11" s="9"/>
    </row>
    <row r="12" spans="1:133" ht="15.75" thickBot="1">
      <c r="A12" s="12"/>
      <c r="B12" s="42">
        <v>536</v>
      </c>
      <c r="C12" s="19" t="s">
        <v>47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62978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62978</v>
      </c>
      <c r="O12" s="44">
        <f t="shared" si="2"/>
        <v>265.72995780590719</v>
      </c>
      <c r="P12" s="9"/>
    </row>
    <row r="13" spans="1:133" ht="16.5" thickBot="1">
      <c r="A13" s="13" t="s">
        <v>10</v>
      </c>
      <c r="B13" s="21"/>
      <c r="C13" s="20"/>
      <c r="D13" s="14">
        <f>SUM(D5,D8,D10)</f>
        <v>100461</v>
      </c>
      <c r="E13" s="14">
        <f t="shared" ref="E13:M13" si="5">SUM(E5,E8,E10)</f>
        <v>0</v>
      </c>
      <c r="F13" s="14">
        <f t="shared" si="5"/>
        <v>0</v>
      </c>
      <c r="G13" s="14">
        <f t="shared" si="5"/>
        <v>0</v>
      </c>
      <c r="H13" s="14">
        <f t="shared" si="5"/>
        <v>0</v>
      </c>
      <c r="I13" s="14">
        <f t="shared" si="5"/>
        <v>62978</v>
      </c>
      <c r="J13" s="14">
        <f t="shared" si="5"/>
        <v>0</v>
      </c>
      <c r="K13" s="14">
        <f t="shared" si="5"/>
        <v>0</v>
      </c>
      <c r="L13" s="14">
        <f t="shared" si="5"/>
        <v>0</v>
      </c>
      <c r="M13" s="14">
        <f t="shared" si="5"/>
        <v>0</v>
      </c>
      <c r="N13" s="14">
        <f t="shared" si="1"/>
        <v>163439</v>
      </c>
      <c r="O13" s="35">
        <f t="shared" si="2"/>
        <v>689.61603375527432</v>
      </c>
      <c r="P13" s="6"/>
      <c r="Q13" s="2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</row>
    <row r="14" spans="1:133">
      <c r="A14" s="15"/>
      <c r="B14" s="17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8"/>
    </row>
    <row r="15" spans="1:133">
      <c r="A15" s="36"/>
      <c r="B15" s="37"/>
      <c r="C15" s="37"/>
      <c r="D15" s="38"/>
      <c r="E15" s="38"/>
      <c r="F15" s="38"/>
      <c r="G15" s="38"/>
      <c r="H15" s="38"/>
      <c r="I15" s="38"/>
      <c r="J15" s="38"/>
      <c r="K15" s="38"/>
      <c r="L15" s="90" t="s">
        <v>56</v>
      </c>
      <c r="M15" s="90"/>
      <c r="N15" s="90"/>
      <c r="O15" s="39">
        <v>237</v>
      </c>
    </row>
    <row r="16" spans="1:133">
      <c r="A16" s="91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3"/>
    </row>
    <row r="17" spans="1:15" ht="15.75" customHeight="1" thickBot="1">
      <c r="A17" s="94" t="s">
        <v>32</v>
      </c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6"/>
    </row>
  </sheetData>
  <mergeCells count="10">
    <mergeCell ref="L15:N15"/>
    <mergeCell ref="A16:O16"/>
    <mergeCell ref="A17:O1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29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110764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3" si="1">SUM(D5:M5)</f>
        <v>110764</v>
      </c>
      <c r="O5" s="30">
        <f t="shared" ref="O5:O13" si="2">(N5/O$15)</f>
        <v>471.33617021276598</v>
      </c>
      <c r="P5" s="6"/>
    </row>
    <row r="6" spans="1:133">
      <c r="A6" s="12"/>
      <c r="B6" s="42">
        <v>513</v>
      </c>
      <c r="C6" s="19" t="s">
        <v>19</v>
      </c>
      <c r="D6" s="43">
        <v>105964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105964</v>
      </c>
      <c r="O6" s="44">
        <f t="shared" si="2"/>
        <v>450.91063829787237</v>
      </c>
      <c r="P6" s="9"/>
    </row>
    <row r="7" spans="1:133">
      <c r="A7" s="12"/>
      <c r="B7" s="42">
        <v>515</v>
      </c>
      <c r="C7" s="19" t="s">
        <v>20</v>
      </c>
      <c r="D7" s="43">
        <v>4800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4800</v>
      </c>
      <c r="O7" s="44">
        <f t="shared" si="2"/>
        <v>20.425531914893618</v>
      </c>
      <c r="P7" s="9"/>
    </row>
    <row r="8" spans="1:133" ht="15.75">
      <c r="A8" s="26" t="s">
        <v>21</v>
      </c>
      <c r="B8" s="27"/>
      <c r="C8" s="28"/>
      <c r="D8" s="29">
        <f t="shared" ref="D8:M8" si="3">SUM(D9:D9)</f>
        <v>16510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16510</v>
      </c>
      <c r="O8" s="41">
        <f t="shared" si="2"/>
        <v>70.255319148936167</v>
      </c>
      <c r="P8" s="10"/>
    </row>
    <row r="9" spans="1:133">
      <c r="A9" s="12"/>
      <c r="B9" s="42">
        <v>522</v>
      </c>
      <c r="C9" s="19" t="s">
        <v>22</v>
      </c>
      <c r="D9" s="43">
        <v>16510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16510</v>
      </c>
      <c r="O9" s="44">
        <f t="shared" si="2"/>
        <v>70.255319148936167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SUM(D11:D12)</f>
        <v>6624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83930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90554</v>
      </c>
      <c r="O10" s="41">
        <f t="shared" si="2"/>
        <v>385.33617021276598</v>
      </c>
      <c r="P10" s="10"/>
    </row>
    <row r="11" spans="1:133">
      <c r="A11" s="12"/>
      <c r="B11" s="42">
        <v>534</v>
      </c>
      <c r="C11" s="19" t="s">
        <v>46</v>
      </c>
      <c r="D11" s="43">
        <v>6624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6624</v>
      </c>
      <c r="O11" s="44">
        <f t="shared" si="2"/>
        <v>28.187234042553193</v>
      </c>
      <c r="P11" s="9"/>
    </row>
    <row r="12" spans="1:133" ht="15.75" thickBot="1">
      <c r="A12" s="12"/>
      <c r="B12" s="42">
        <v>536</v>
      </c>
      <c r="C12" s="19" t="s">
        <v>47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83930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83930</v>
      </c>
      <c r="O12" s="44">
        <f t="shared" si="2"/>
        <v>357.14893617021278</v>
      </c>
      <c r="P12" s="9"/>
    </row>
    <row r="13" spans="1:133" ht="16.5" thickBot="1">
      <c r="A13" s="13" t="s">
        <v>10</v>
      </c>
      <c r="B13" s="21"/>
      <c r="C13" s="20"/>
      <c r="D13" s="14">
        <f>SUM(D5,D8,D10)</f>
        <v>133898</v>
      </c>
      <c r="E13" s="14">
        <f t="shared" ref="E13:M13" si="5">SUM(E5,E8,E10)</f>
        <v>0</v>
      </c>
      <c r="F13" s="14">
        <f t="shared" si="5"/>
        <v>0</v>
      </c>
      <c r="G13" s="14">
        <f t="shared" si="5"/>
        <v>0</v>
      </c>
      <c r="H13" s="14">
        <f t="shared" si="5"/>
        <v>0</v>
      </c>
      <c r="I13" s="14">
        <f t="shared" si="5"/>
        <v>83930</v>
      </c>
      <c r="J13" s="14">
        <f t="shared" si="5"/>
        <v>0</v>
      </c>
      <c r="K13" s="14">
        <f t="shared" si="5"/>
        <v>0</v>
      </c>
      <c r="L13" s="14">
        <f t="shared" si="5"/>
        <v>0</v>
      </c>
      <c r="M13" s="14">
        <f t="shared" si="5"/>
        <v>0</v>
      </c>
      <c r="N13" s="14">
        <f t="shared" si="1"/>
        <v>217828</v>
      </c>
      <c r="O13" s="35">
        <f t="shared" si="2"/>
        <v>926.92765957446807</v>
      </c>
      <c r="P13" s="6"/>
      <c r="Q13" s="2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</row>
    <row r="14" spans="1:133">
      <c r="A14" s="15"/>
      <c r="B14" s="17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8"/>
    </row>
    <row r="15" spans="1:133">
      <c r="A15" s="36"/>
      <c r="B15" s="37"/>
      <c r="C15" s="37"/>
      <c r="D15" s="38"/>
      <c r="E15" s="38"/>
      <c r="F15" s="38"/>
      <c r="G15" s="38"/>
      <c r="H15" s="38"/>
      <c r="I15" s="38"/>
      <c r="J15" s="38"/>
      <c r="K15" s="38"/>
      <c r="L15" s="90" t="s">
        <v>54</v>
      </c>
      <c r="M15" s="90"/>
      <c r="N15" s="90"/>
      <c r="O15" s="39">
        <v>235</v>
      </c>
    </row>
    <row r="16" spans="1:133">
      <c r="A16" s="91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3"/>
    </row>
    <row r="17" spans="1:15" ht="15.75" customHeight="1" thickBot="1">
      <c r="A17" s="94" t="s">
        <v>32</v>
      </c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6"/>
    </row>
  </sheetData>
  <mergeCells count="10">
    <mergeCell ref="L15:N15"/>
    <mergeCell ref="A16:O16"/>
    <mergeCell ref="A17:O1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29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123108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3" si="1">SUM(D5:M5)</f>
        <v>123108</v>
      </c>
      <c r="O5" s="30">
        <f t="shared" ref="O5:O13" si="2">(N5/O$15)</f>
        <v>526.10256410256409</v>
      </c>
      <c r="P5" s="6"/>
    </row>
    <row r="6" spans="1:133">
      <c r="A6" s="12"/>
      <c r="B6" s="42">
        <v>513</v>
      </c>
      <c r="C6" s="19" t="s">
        <v>19</v>
      </c>
      <c r="D6" s="43">
        <v>118308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118308</v>
      </c>
      <c r="O6" s="44">
        <f t="shared" si="2"/>
        <v>505.58974358974359</v>
      </c>
      <c r="P6" s="9"/>
    </row>
    <row r="7" spans="1:133">
      <c r="A7" s="12"/>
      <c r="B7" s="42">
        <v>515</v>
      </c>
      <c r="C7" s="19" t="s">
        <v>20</v>
      </c>
      <c r="D7" s="43">
        <v>4800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4800</v>
      </c>
      <c r="O7" s="44">
        <f t="shared" si="2"/>
        <v>20.512820512820515</v>
      </c>
      <c r="P7" s="9"/>
    </row>
    <row r="8" spans="1:133" ht="15.75">
      <c r="A8" s="26" t="s">
        <v>21</v>
      </c>
      <c r="B8" s="27"/>
      <c r="C8" s="28"/>
      <c r="D8" s="29">
        <f t="shared" ref="D8:M8" si="3">SUM(D9:D9)</f>
        <v>9823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9823</v>
      </c>
      <c r="O8" s="41">
        <f t="shared" si="2"/>
        <v>41.978632478632477</v>
      </c>
      <c r="P8" s="10"/>
    </row>
    <row r="9" spans="1:133">
      <c r="A9" s="12"/>
      <c r="B9" s="42">
        <v>522</v>
      </c>
      <c r="C9" s="19" t="s">
        <v>22</v>
      </c>
      <c r="D9" s="43">
        <v>9823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9823</v>
      </c>
      <c r="O9" s="44">
        <f t="shared" si="2"/>
        <v>41.978632478632477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SUM(D11:D12)</f>
        <v>6624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74486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81110</v>
      </c>
      <c r="O10" s="41">
        <f t="shared" si="2"/>
        <v>346.62393162393164</v>
      </c>
      <c r="P10" s="10"/>
    </row>
    <row r="11" spans="1:133">
      <c r="A11" s="12"/>
      <c r="B11" s="42">
        <v>534</v>
      </c>
      <c r="C11" s="19" t="s">
        <v>46</v>
      </c>
      <c r="D11" s="43">
        <v>6624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6624</v>
      </c>
      <c r="O11" s="44">
        <f t="shared" si="2"/>
        <v>28.307692307692307</v>
      </c>
      <c r="P11" s="9"/>
    </row>
    <row r="12" spans="1:133" ht="15.75" thickBot="1">
      <c r="A12" s="12"/>
      <c r="B12" s="42">
        <v>536</v>
      </c>
      <c r="C12" s="19" t="s">
        <v>47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74486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74486</v>
      </c>
      <c r="O12" s="44">
        <f t="shared" si="2"/>
        <v>318.31623931623932</v>
      </c>
      <c r="P12" s="9"/>
    </row>
    <row r="13" spans="1:133" ht="16.5" thickBot="1">
      <c r="A13" s="13" t="s">
        <v>10</v>
      </c>
      <c r="B13" s="21"/>
      <c r="C13" s="20"/>
      <c r="D13" s="14">
        <f>SUM(D5,D8,D10)</f>
        <v>139555</v>
      </c>
      <c r="E13" s="14">
        <f t="shared" ref="E13:M13" si="5">SUM(E5,E8,E10)</f>
        <v>0</v>
      </c>
      <c r="F13" s="14">
        <f t="shared" si="5"/>
        <v>0</v>
      </c>
      <c r="G13" s="14">
        <f t="shared" si="5"/>
        <v>0</v>
      </c>
      <c r="H13" s="14">
        <f t="shared" si="5"/>
        <v>0</v>
      </c>
      <c r="I13" s="14">
        <f t="shared" si="5"/>
        <v>74486</v>
      </c>
      <c r="J13" s="14">
        <f t="shared" si="5"/>
        <v>0</v>
      </c>
      <c r="K13" s="14">
        <f t="shared" si="5"/>
        <v>0</v>
      </c>
      <c r="L13" s="14">
        <f t="shared" si="5"/>
        <v>0</v>
      </c>
      <c r="M13" s="14">
        <f t="shared" si="5"/>
        <v>0</v>
      </c>
      <c r="N13" s="14">
        <f t="shared" si="1"/>
        <v>214041</v>
      </c>
      <c r="O13" s="35">
        <f t="shared" si="2"/>
        <v>914.70512820512818</v>
      </c>
      <c r="P13" s="6"/>
      <c r="Q13" s="2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</row>
    <row r="14" spans="1:133">
      <c r="A14" s="15"/>
      <c r="B14" s="17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8"/>
    </row>
    <row r="15" spans="1:133">
      <c r="A15" s="36"/>
      <c r="B15" s="37"/>
      <c r="C15" s="37"/>
      <c r="D15" s="38"/>
      <c r="E15" s="38"/>
      <c r="F15" s="38"/>
      <c r="G15" s="38"/>
      <c r="H15" s="38"/>
      <c r="I15" s="38"/>
      <c r="J15" s="38"/>
      <c r="K15" s="38"/>
      <c r="L15" s="90" t="s">
        <v>52</v>
      </c>
      <c r="M15" s="90"/>
      <c r="N15" s="90"/>
      <c r="O15" s="39">
        <v>234</v>
      </c>
    </row>
    <row r="16" spans="1:133">
      <c r="A16" s="91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3"/>
    </row>
    <row r="17" spans="1:15" ht="15.75" customHeight="1" thickBot="1">
      <c r="A17" s="94" t="s">
        <v>32</v>
      </c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6"/>
    </row>
  </sheetData>
  <mergeCells count="10">
    <mergeCell ref="L15:N15"/>
    <mergeCell ref="A16:O16"/>
    <mergeCell ref="A17:O1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2024-05-22T19:52:06Z</cp:lastPrinted>
  <dcterms:created xsi:type="dcterms:W3CDTF">2000-08-31T21:26:31Z</dcterms:created>
  <dcterms:modified xsi:type="dcterms:W3CDTF">2024-05-22T19:52:09Z</dcterms:modified>
</cp:coreProperties>
</file>