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2" documentId="11_6CEEC42E3E1191F6F3627F33D7A1346E56250EC9" xr6:coauthVersionLast="47" xr6:coauthVersionMax="47" xr10:uidLastSave="{90B3B593-CB6B-41D8-B5C2-B8B9E8325246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'2009'!$A$1:$O$44</definedName>
    <definedName name="_xlnm.Print_Area" localSheetId="13">'2010'!$A$1:$O$44</definedName>
    <definedName name="_xlnm.Print_Area" localSheetId="12">'2011'!$A$1:$O$43</definedName>
    <definedName name="_xlnm.Print_Area" localSheetId="11">'2012'!$A$1:$O$42</definedName>
    <definedName name="_xlnm.Print_Area" localSheetId="10">'2013'!$A$1:$O$44</definedName>
    <definedName name="_xlnm.Print_Area" localSheetId="9">'2014'!$A$1:$O$45</definedName>
    <definedName name="_xlnm.Print_Area" localSheetId="8">'2015'!$A$1:$O$40</definedName>
    <definedName name="_xlnm.Print_Area" localSheetId="7">'2016'!$A$1:$O$43</definedName>
    <definedName name="_xlnm.Print_Area" localSheetId="6">'2017'!$A$1:$O$41</definedName>
    <definedName name="_xlnm.Print_Area" localSheetId="5">'2018'!$A$1:$O$39</definedName>
    <definedName name="_xlnm.Print_Area" localSheetId="4">'2019'!$A$1:$O$39</definedName>
    <definedName name="_xlnm.Print_Area" localSheetId="3">'2020'!$A$1:$O$40</definedName>
    <definedName name="_xlnm.Print_Area" localSheetId="2">'2021'!$A$1:$P$39</definedName>
    <definedName name="_xlnm.Print_Area" localSheetId="1">'2022'!$A$1:$P$50</definedName>
    <definedName name="_xlnm.Print_Area" localSheetId="0">'2023'!$A$1:$P$46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1" i="49" l="1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5" i="48"/>
  <c r="P45" i="48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J42" i="49" l="1"/>
  <c r="O30" i="49"/>
  <c r="P30" i="49" s="1"/>
  <c r="H42" i="49"/>
  <c r="O40" i="49"/>
  <c r="P40" i="49" s="1"/>
  <c r="O34" i="49"/>
  <c r="P34" i="49" s="1"/>
  <c r="F42" i="49"/>
  <c r="G42" i="49"/>
  <c r="I42" i="49"/>
  <c r="O22" i="49"/>
  <c r="P22" i="49" s="1"/>
  <c r="O14" i="49"/>
  <c r="P14" i="49" s="1"/>
  <c r="O10" i="49"/>
  <c r="P10" i="49" s="1"/>
  <c r="E42" i="49"/>
  <c r="K42" i="49"/>
  <c r="M42" i="49"/>
  <c r="N42" i="49"/>
  <c r="L42" i="49"/>
  <c r="O5" i="49"/>
  <c r="P5" i="49" s="1"/>
  <c r="D42" i="49"/>
  <c r="O42" i="48"/>
  <c r="P42" i="48" s="1"/>
  <c r="O36" i="48"/>
  <c r="P36" i="48" s="1"/>
  <c r="O31" i="48"/>
  <c r="P31" i="48" s="1"/>
  <c r="O23" i="48"/>
  <c r="P23" i="48" s="1"/>
  <c r="H46" i="48"/>
  <c r="O14" i="48"/>
  <c r="P14" i="48" s="1"/>
  <c r="M46" i="48"/>
  <c r="N46" i="48"/>
  <c r="D46" i="48"/>
  <c r="F46" i="48"/>
  <c r="G46" i="48"/>
  <c r="J46" i="48"/>
  <c r="O10" i="48"/>
  <c r="P10" i="48" s="1"/>
  <c r="L46" i="48"/>
  <c r="E46" i="48"/>
  <c r="K46" i="48"/>
  <c r="I46" i="48"/>
  <c r="O5" i="48"/>
  <c r="P5" i="48" s="1"/>
  <c r="O34" i="47"/>
  <c r="P34" i="47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/>
  <c r="N28" i="47"/>
  <c r="N35" i="47" s="1"/>
  <c r="M28" i="47"/>
  <c r="L28" i="47"/>
  <c r="K28" i="47"/>
  <c r="J28" i="47"/>
  <c r="I28" i="47"/>
  <c r="H28" i="47"/>
  <c r="G28" i="47"/>
  <c r="F28" i="47"/>
  <c r="E28" i="47"/>
  <c r="D28" i="47"/>
  <c r="O27" i="47"/>
  <c r="P27" i="47"/>
  <c r="O26" i="47"/>
  <c r="P26" i="47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N12" i="47"/>
  <c r="M12" i="47"/>
  <c r="L12" i="47"/>
  <c r="K12" i="47"/>
  <c r="J12" i="47"/>
  <c r="I12" i="47"/>
  <c r="H12" i="47"/>
  <c r="G12" i="47"/>
  <c r="F12" i="47"/>
  <c r="E12" i="47"/>
  <c r="D12" i="47"/>
  <c r="O11" i="47"/>
  <c r="P11" i="47" s="1"/>
  <c r="O10" i="47"/>
  <c r="P10" i="47" s="1"/>
  <c r="O9" i="47"/>
  <c r="P9" i="47"/>
  <c r="O8" i="47"/>
  <c r="P8" i="47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3" i="46"/>
  <c r="O33" i="46" s="1"/>
  <c r="N32" i="46"/>
  <c r="O32" i="46" s="1"/>
  <c r="N31" i="46"/>
  <c r="O31" i="46"/>
  <c r="N30" i="46"/>
  <c r="O30" i="46" s="1"/>
  <c r="M29" i="46"/>
  <c r="L29" i="46"/>
  <c r="L36" i="46" s="1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M25" i="46"/>
  <c r="L25" i="46"/>
  <c r="K25" i="46"/>
  <c r="J25" i="46"/>
  <c r="J36" i="46" s="1"/>
  <c r="I25" i="46"/>
  <c r="H25" i="46"/>
  <c r="G25" i="46"/>
  <c r="F25" i="46"/>
  <c r="E25" i="46"/>
  <c r="D25" i="46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G36" i="46" s="1"/>
  <c r="F18" i="46"/>
  <c r="E18" i="46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N12" i="46" s="1"/>
  <c r="O12" i="46" s="1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H36" i="46" s="1"/>
  <c r="G5" i="46"/>
  <c r="F5" i="46"/>
  <c r="E5" i="46"/>
  <c r="D5" i="46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M29" i="45"/>
  <c r="L29" i="45"/>
  <c r="N29" i="45" s="1"/>
  <c r="O29" i="45" s="1"/>
  <c r="K29" i="45"/>
  <c r="J29" i="45"/>
  <c r="I29" i="45"/>
  <c r="H29" i="45"/>
  <c r="G29" i="45"/>
  <c r="F29" i="45"/>
  <c r="E29" i="45"/>
  <c r="D29" i="45"/>
  <c r="N28" i="45"/>
  <c r="O28" i="45" s="1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F35" i="45" s="1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/>
  <c r="M18" i="45"/>
  <c r="L18" i="45"/>
  <c r="K18" i="45"/>
  <c r="J18" i="45"/>
  <c r="I18" i="45"/>
  <c r="H18" i="45"/>
  <c r="G18" i="45"/>
  <c r="F18" i="45"/>
  <c r="E18" i="45"/>
  <c r="D18" i="45"/>
  <c r="N17" i="45"/>
  <c r="O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H35" i="45" s="1"/>
  <c r="G11" i="45"/>
  <c r="F11" i="45"/>
  <c r="E11" i="45"/>
  <c r="D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35" i="45" s="1"/>
  <c r="N34" i="43"/>
  <c r="O34" i="43" s="1"/>
  <c r="M33" i="43"/>
  <c r="L33" i="43"/>
  <c r="K33" i="43"/>
  <c r="J33" i="43"/>
  <c r="I33" i="43"/>
  <c r="H33" i="43"/>
  <c r="G33" i="43"/>
  <c r="F33" i="43"/>
  <c r="E33" i="43"/>
  <c r="D33" i="43"/>
  <c r="N32" i="43"/>
  <c r="O32" i="43" s="1"/>
  <c r="N31" i="43"/>
  <c r="O31" i="43" s="1"/>
  <c r="N30" i="43"/>
  <c r="O30" i="43" s="1"/>
  <c r="N29" i="43"/>
  <c r="O29" i="43" s="1"/>
  <c r="M28" i="43"/>
  <c r="L28" i="43"/>
  <c r="K28" i="43"/>
  <c r="J28" i="43"/>
  <c r="J35" i="43" s="1"/>
  <c r="I28" i="43"/>
  <c r="N28" i="43" s="1"/>
  <c r="O28" i="43" s="1"/>
  <c r="H28" i="43"/>
  <c r="G28" i="43"/>
  <c r="F28" i="43"/>
  <c r="E28" i="43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4" i="43" s="1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/>
  <c r="N14" i="43"/>
  <c r="O14" i="43" s="1"/>
  <c r="M13" i="43"/>
  <c r="N13" i="43" s="1"/>
  <c r="O13" i="43" s="1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F35" i="43" s="1"/>
  <c r="E11" i="43"/>
  <c r="D11" i="43"/>
  <c r="D35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36" i="42"/>
  <c r="O36" i="42" s="1"/>
  <c r="M35" i="42"/>
  <c r="L35" i="42"/>
  <c r="K35" i="42"/>
  <c r="N35" i="42" s="1"/>
  <c r="O35" i="42" s="1"/>
  <c r="J35" i="42"/>
  <c r="I35" i="42"/>
  <c r="H35" i="42"/>
  <c r="G35" i="42"/>
  <c r="F35" i="42"/>
  <c r="E35" i="42"/>
  <c r="D35" i="42"/>
  <c r="N34" i="42"/>
  <c r="O34" i="42" s="1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H37" i="42" s="1"/>
  <c r="G30" i="42"/>
  <c r="F30" i="42"/>
  <c r="E30" i="42"/>
  <c r="D30" i="42"/>
  <c r="N29" i="42"/>
  <c r="O29" i="42" s="1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N14" i="42"/>
  <c r="O14" i="42" s="1"/>
  <c r="M13" i="42"/>
  <c r="L13" i="42"/>
  <c r="L37" i="42" s="1"/>
  <c r="K13" i="42"/>
  <c r="J13" i="42"/>
  <c r="I13" i="42"/>
  <c r="I37" i="42" s="1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F37" i="42" s="1"/>
  <c r="E11" i="42"/>
  <c r="E37" i="42" s="1"/>
  <c r="D11" i="42"/>
  <c r="N11" i="42" s="1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N32" i="41"/>
  <c r="O32" i="41" s="1"/>
  <c r="M31" i="41"/>
  <c r="L31" i="41"/>
  <c r="K31" i="41"/>
  <c r="J31" i="41"/>
  <c r="I31" i="41"/>
  <c r="H31" i="41"/>
  <c r="G31" i="41"/>
  <c r="G39" i="41" s="1"/>
  <c r="F31" i="41"/>
  <c r="E31" i="41"/>
  <c r="D31" i="4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N20" i="41" s="1"/>
  <c r="O20" i="41" s="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 s="1"/>
  <c r="N15" i="41"/>
  <c r="O15" i="41" s="1"/>
  <c r="M14" i="41"/>
  <c r="L14" i="41"/>
  <c r="L39" i="41" s="1"/>
  <c r="K14" i="41"/>
  <c r="J14" i="41"/>
  <c r="I14" i="41"/>
  <c r="H14" i="41"/>
  <c r="G14" i="41"/>
  <c r="F14" i="41"/>
  <c r="E14" i="41"/>
  <c r="D14" i="41"/>
  <c r="N13" i="41"/>
  <c r="O13" i="41" s="1"/>
  <c r="M12" i="41"/>
  <c r="L12" i="41"/>
  <c r="K12" i="41"/>
  <c r="J12" i="41"/>
  <c r="I12" i="41"/>
  <c r="H12" i="41"/>
  <c r="G12" i="41"/>
  <c r="F12" i="41"/>
  <c r="F39" i="41" s="1"/>
  <c r="E12" i="41"/>
  <c r="E39" i="41" s="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F36" i="40" s="1"/>
  <c r="E28" i="40"/>
  <c r="D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L36" i="40" s="1"/>
  <c r="K13" i="40"/>
  <c r="K36" i="40" s="1"/>
  <c r="J13" i="40"/>
  <c r="J36" i="40" s="1"/>
  <c r="I13" i="40"/>
  <c r="H13" i="40"/>
  <c r="G13" i="40"/>
  <c r="F13" i="40"/>
  <c r="E13" i="40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N9" i="40"/>
  <c r="O9" i="40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E36" i="40" s="1"/>
  <c r="D5" i="40"/>
  <c r="D36" i="40" s="1"/>
  <c r="N40" i="39"/>
  <c r="O40" i="39"/>
  <c r="M39" i="39"/>
  <c r="L39" i="39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 s="1"/>
  <c r="N35" i="39"/>
  <c r="O35" i="39"/>
  <c r="N34" i="39"/>
  <c r="O34" i="39"/>
  <c r="N33" i="39"/>
  <c r="O33" i="39"/>
  <c r="M32" i="39"/>
  <c r="M41" i="39" s="1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N28" i="39" s="1"/>
  <c r="O28" i="39" s="1"/>
  <c r="E28" i="39"/>
  <c r="D28" i="39"/>
  <c r="N27" i="39"/>
  <c r="O27" i="39" s="1"/>
  <c r="N26" i="39"/>
  <c r="O26" i="39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N16" i="39"/>
  <c r="O16" i="39" s="1"/>
  <c r="N15" i="39"/>
  <c r="O15" i="39" s="1"/>
  <c r="M14" i="39"/>
  <c r="L14" i="39"/>
  <c r="K14" i="39"/>
  <c r="J14" i="39"/>
  <c r="J41" i="39" s="1"/>
  <c r="I14" i="39"/>
  <c r="H14" i="39"/>
  <c r="G14" i="39"/>
  <c r="G41" i="39" s="1"/>
  <c r="F14" i="39"/>
  <c r="E14" i="39"/>
  <c r="D14" i="39"/>
  <c r="N13" i="39"/>
  <c r="O13" i="39"/>
  <c r="N12" i="39"/>
  <c r="O12" i="39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40" i="38"/>
  <c r="O40" i="38"/>
  <c r="N39" i="38"/>
  <c r="O39" i="38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 s="1"/>
  <c r="N35" i="38"/>
  <c r="O35" i="38" s="1"/>
  <c r="N34" i="38"/>
  <c r="O34" i="38" s="1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M21" i="38"/>
  <c r="L21" i="38"/>
  <c r="K21" i="38"/>
  <c r="J21" i="38"/>
  <c r="I21" i="38"/>
  <c r="H21" i="38"/>
  <c r="G21" i="38"/>
  <c r="F21" i="38"/>
  <c r="E21" i="38"/>
  <c r="D21" i="38"/>
  <c r="N20" i="38"/>
  <c r="O20" i="38"/>
  <c r="N19" i="38"/>
  <c r="O19" i="38"/>
  <c r="N18" i="38"/>
  <c r="O18" i="38" s="1"/>
  <c r="N17" i="38"/>
  <c r="O17" i="38" s="1"/>
  <c r="N16" i="38"/>
  <c r="O16" i="38" s="1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E41" i="38"/>
  <c r="D13" i="38"/>
  <c r="N12" i="38"/>
  <c r="O12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D41" i="38" s="1"/>
  <c r="N8" i="38"/>
  <c r="O8" i="38" s="1"/>
  <c r="N7" i="38"/>
  <c r="O7" i="38"/>
  <c r="N6" i="38"/>
  <c r="O6" i="38" s="1"/>
  <c r="M5" i="38"/>
  <c r="L5" i="38"/>
  <c r="L41" i="38"/>
  <c r="K5" i="38"/>
  <c r="K41" i="38" s="1"/>
  <c r="J5" i="38"/>
  <c r="I5" i="38"/>
  <c r="H5" i="38"/>
  <c r="G5" i="38"/>
  <c r="F5" i="38"/>
  <c r="F41" i="38" s="1"/>
  <c r="E5" i="38"/>
  <c r="D5" i="38"/>
  <c r="N39" i="37"/>
  <c r="O39" i="37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 s="1"/>
  <c r="N35" i="37"/>
  <c r="O35" i="37" s="1"/>
  <c r="N34" i="37"/>
  <c r="O34" i="37"/>
  <c r="N33" i="37"/>
  <c r="O33" i="37"/>
  <c r="N32" i="37"/>
  <c r="O32" i="37"/>
  <c r="N31" i="37"/>
  <c r="O31" i="37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 s="1"/>
  <c r="N27" i="37"/>
  <c r="O27" i="37"/>
  <c r="N26" i="37"/>
  <c r="O26" i="37"/>
  <c r="N25" i="37"/>
  <c r="O25" i="37"/>
  <c r="N24" i="37"/>
  <c r="O24" i="37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/>
  <c r="N19" i="37"/>
  <c r="O19" i="37"/>
  <c r="N18" i="37"/>
  <c r="O18" i="37"/>
  <c r="N17" i="37"/>
  <c r="O17" i="37"/>
  <c r="N16" i="37"/>
  <c r="O16" i="37" s="1"/>
  <c r="N15" i="37"/>
  <c r="O15" i="37" s="1"/>
  <c r="M14" i="37"/>
  <c r="M40" i="37" s="1"/>
  <c r="L14" i="37"/>
  <c r="K14" i="37"/>
  <c r="K40" i="37" s="1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/>
  <c r="M10" i="37"/>
  <c r="L10" i="37"/>
  <c r="K10" i="37"/>
  <c r="J10" i="37"/>
  <c r="J40" i="37" s="1"/>
  <c r="I10" i="37"/>
  <c r="H10" i="37"/>
  <c r="G10" i="37"/>
  <c r="G40" i="37" s="1"/>
  <c r="F10" i="37"/>
  <c r="E10" i="37"/>
  <c r="D10" i="37"/>
  <c r="N10" i="37" s="1"/>
  <c r="O10" i="37" s="1"/>
  <c r="N9" i="37"/>
  <c r="O9" i="37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E5" i="37"/>
  <c r="E40" i="37" s="1"/>
  <c r="D5" i="37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M10" i="36"/>
  <c r="L10" i="36"/>
  <c r="K10" i="36"/>
  <c r="J10" i="36"/>
  <c r="J38" i="36" s="1"/>
  <c r="I10" i="36"/>
  <c r="H10" i="36"/>
  <c r="G10" i="36"/>
  <c r="F10" i="36"/>
  <c r="E10" i="36"/>
  <c r="D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G38" i="36" s="1"/>
  <c r="F5" i="36"/>
  <c r="F38" i="36" s="1"/>
  <c r="E5" i="36"/>
  <c r="E38" i="36" s="1"/>
  <c r="D5" i="36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5" i="35"/>
  <c r="O35" i="35"/>
  <c r="N34" i="35"/>
  <c r="O34" i="35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F39" i="35" s="1"/>
  <c r="E15" i="35"/>
  <c r="D15" i="35"/>
  <c r="N14" i="35"/>
  <c r="O14" i="35" s="1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L5" i="35"/>
  <c r="K5" i="35"/>
  <c r="J5" i="35"/>
  <c r="I5" i="35"/>
  <c r="H5" i="35"/>
  <c r="G5" i="35"/>
  <c r="F5" i="35"/>
  <c r="E5" i="35"/>
  <c r="D5" i="35"/>
  <c r="N39" i="34"/>
  <c r="O39" i="34" s="1"/>
  <c r="M38" i="34"/>
  <c r="L38" i="34"/>
  <c r="L40" i="34" s="1"/>
  <c r="K38" i="34"/>
  <c r="J38" i="34"/>
  <c r="I38" i="34"/>
  <c r="H38" i="34"/>
  <c r="G38" i="34"/>
  <c r="F38" i="34"/>
  <c r="E38" i="34"/>
  <c r="D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N31" i="34" s="1"/>
  <c r="O31" i="34" s="1"/>
  <c r="D31" i="34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D40" i="34" s="1"/>
  <c r="N26" i="34"/>
  <c r="O26" i="34" s="1"/>
  <c r="N25" i="34"/>
  <c r="O25" i="34" s="1"/>
  <c r="N24" i="34"/>
  <c r="O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/>
  <c r="N16" i="34"/>
  <c r="O16" i="34"/>
  <c r="M15" i="34"/>
  <c r="M40" i="34" s="1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F40" i="34" s="1"/>
  <c r="E12" i="34"/>
  <c r="E40" i="34" s="1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I5" i="34"/>
  <c r="H5" i="34"/>
  <c r="H40" i="34" s="1"/>
  <c r="G5" i="34"/>
  <c r="G40" i="34" s="1"/>
  <c r="F5" i="34"/>
  <c r="E5" i="34"/>
  <c r="D5" i="34"/>
  <c r="N21" i="33"/>
  <c r="O21" i="33" s="1"/>
  <c r="N22" i="33"/>
  <c r="O22" i="33" s="1"/>
  <c r="N23" i="33"/>
  <c r="O23" i="33" s="1"/>
  <c r="N24" i="33"/>
  <c r="O24" i="33" s="1"/>
  <c r="N14" i="33"/>
  <c r="O14" i="33" s="1"/>
  <c r="N15" i="33"/>
  <c r="O15" i="33" s="1"/>
  <c r="N16" i="33"/>
  <c r="O16" i="33" s="1"/>
  <c r="N17" i="33"/>
  <c r="O17" i="33" s="1"/>
  <c r="N18" i="33"/>
  <c r="O18" i="33"/>
  <c r="N19" i="33"/>
  <c r="O19" i="33" s="1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E10" i="33"/>
  <c r="F10" i="33"/>
  <c r="G10" i="33"/>
  <c r="H10" i="33"/>
  <c r="I10" i="33"/>
  <c r="J10" i="33"/>
  <c r="J40" i="33" s="1"/>
  <c r="K10" i="33"/>
  <c r="L10" i="33"/>
  <c r="M10" i="33"/>
  <c r="D10" i="33"/>
  <c r="E5" i="33"/>
  <c r="F5" i="33"/>
  <c r="G5" i="33"/>
  <c r="H5" i="33"/>
  <c r="I5" i="33"/>
  <c r="J5" i="33"/>
  <c r="K5" i="33"/>
  <c r="L5" i="33"/>
  <c r="M5" i="33"/>
  <c r="D5" i="33"/>
  <c r="E38" i="33"/>
  <c r="F38" i="33"/>
  <c r="G38" i="33"/>
  <c r="H38" i="33"/>
  <c r="I38" i="33"/>
  <c r="J38" i="33"/>
  <c r="K38" i="33"/>
  <c r="L38" i="33"/>
  <c r="M38" i="33"/>
  <c r="D38" i="33"/>
  <c r="N39" i="33"/>
  <c r="O39" i="33" s="1"/>
  <c r="N31" i="33"/>
  <c r="O31" i="33" s="1"/>
  <c r="N32" i="33"/>
  <c r="O32" i="33" s="1"/>
  <c r="N33" i="33"/>
  <c r="O33" i="33"/>
  <c r="N34" i="33"/>
  <c r="O34" i="33"/>
  <c r="N35" i="33"/>
  <c r="O35" i="33" s="1"/>
  <c r="N36" i="33"/>
  <c r="O36" i="33" s="1"/>
  <c r="N37" i="33"/>
  <c r="O37" i="33"/>
  <c r="N30" i="33"/>
  <c r="O30" i="33"/>
  <c r="E29" i="33"/>
  <c r="F29" i="33"/>
  <c r="G29" i="33"/>
  <c r="H29" i="33"/>
  <c r="I29" i="33"/>
  <c r="J29" i="33"/>
  <c r="K29" i="33"/>
  <c r="L29" i="33"/>
  <c r="M29" i="33"/>
  <c r="D29" i="33"/>
  <c r="E25" i="33"/>
  <c r="F25" i="33"/>
  <c r="G25" i="33"/>
  <c r="H25" i="33"/>
  <c r="I25" i="33"/>
  <c r="J25" i="33"/>
  <c r="K25" i="33"/>
  <c r="L25" i="33"/>
  <c r="L40" i="33" s="1"/>
  <c r="M25" i="33"/>
  <c r="D25" i="33"/>
  <c r="N26" i="33"/>
  <c r="O26" i="33"/>
  <c r="N27" i="33"/>
  <c r="O27" i="33" s="1"/>
  <c r="N28" i="33"/>
  <c r="O28" i="33" s="1"/>
  <c r="N12" i="33"/>
  <c r="O12" i="33" s="1"/>
  <c r="N7" i="33"/>
  <c r="O7" i="33" s="1"/>
  <c r="N8" i="33"/>
  <c r="O8" i="33" s="1"/>
  <c r="N9" i="33"/>
  <c r="O9" i="33" s="1"/>
  <c r="N6" i="33"/>
  <c r="O6" i="33" s="1"/>
  <c r="N11" i="33"/>
  <c r="O11" i="33"/>
  <c r="K41" i="39"/>
  <c r="E41" i="39"/>
  <c r="N10" i="39"/>
  <c r="O10" i="39" s="1"/>
  <c r="J39" i="41"/>
  <c r="H39" i="41"/>
  <c r="D39" i="41"/>
  <c r="J37" i="42"/>
  <c r="L35" i="43"/>
  <c r="H35" i="43"/>
  <c r="J35" i="45"/>
  <c r="L35" i="45"/>
  <c r="K35" i="45"/>
  <c r="N33" i="45"/>
  <c r="O33" i="45" s="1"/>
  <c r="F36" i="46"/>
  <c r="D36" i="46"/>
  <c r="O33" i="47"/>
  <c r="P33" i="47" s="1"/>
  <c r="O25" i="47"/>
  <c r="P25" i="47" s="1"/>
  <c r="L35" i="47"/>
  <c r="F35" i="47"/>
  <c r="O42" i="49" l="1"/>
  <c r="P42" i="49" s="1"/>
  <c r="N22" i="35"/>
  <c r="O22" i="35" s="1"/>
  <c r="N20" i="36"/>
  <c r="O20" i="36" s="1"/>
  <c r="K40" i="33"/>
  <c r="N13" i="33"/>
  <c r="O13" i="33" s="1"/>
  <c r="N36" i="35"/>
  <c r="O36" i="35" s="1"/>
  <c r="K38" i="36"/>
  <c r="H40" i="37"/>
  <c r="N27" i="41"/>
  <c r="O27" i="41" s="1"/>
  <c r="I35" i="45"/>
  <c r="M35" i="45"/>
  <c r="N18" i="45"/>
  <c r="O18" i="45" s="1"/>
  <c r="K36" i="46"/>
  <c r="O18" i="47"/>
  <c r="P18" i="47" s="1"/>
  <c r="N21" i="38"/>
  <c r="O21" i="38" s="1"/>
  <c r="N28" i="38"/>
  <c r="O28" i="38" s="1"/>
  <c r="D41" i="39"/>
  <c r="N41" i="39" s="1"/>
  <c r="O41" i="39" s="1"/>
  <c r="I41" i="39"/>
  <c r="N5" i="40"/>
  <c r="O5" i="40" s="1"/>
  <c r="M39" i="41"/>
  <c r="N5" i="42"/>
  <c r="O5" i="42" s="1"/>
  <c r="M36" i="46"/>
  <c r="N15" i="35"/>
  <c r="O15" i="35" s="1"/>
  <c r="I38" i="36"/>
  <c r="N14" i="41"/>
  <c r="O14" i="41" s="1"/>
  <c r="N31" i="38"/>
  <c r="O31" i="38" s="1"/>
  <c r="N27" i="34"/>
  <c r="O27" i="34" s="1"/>
  <c r="M40" i="33"/>
  <c r="N5" i="35"/>
  <c r="O5" i="35" s="1"/>
  <c r="N13" i="38"/>
  <c r="O13" i="38" s="1"/>
  <c r="H41" i="38"/>
  <c r="N5" i="39"/>
  <c r="O5" i="39" s="1"/>
  <c r="I36" i="40"/>
  <c r="K39" i="41"/>
  <c r="N38" i="33"/>
  <c r="O38" i="33" s="1"/>
  <c r="L38" i="36"/>
  <c r="N22" i="34"/>
  <c r="O22" i="34" s="1"/>
  <c r="M38" i="36"/>
  <c r="F41" i="39"/>
  <c r="I39" i="41"/>
  <c r="N39" i="41" s="1"/>
  <c r="O39" i="41" s="1"/>
  <c r="N34" i="46"/>
  <c r="O34" i="46" s="1"/>
  <c r="N38" i="34"/>
  <c r="O38" i="34" s="1"/>
  <c r="H38" i="36"/>
  <c r="M36" i="40"/>
  <c r="N5" i="34"/>
  <c r="O5" i="34" s="1"/>
  <c r="N18" i="46"/>
  <c r="O18" i="46" s="1"/>
  <c r="N25" i="33"/>
  <c r="O25" i="33" s="1"/>
  <c r="D37" i="42"/>
  <c r="N15" i="34"/>
  <c r="O15" i="34" s="1"/>
  <c r="G39" i="35"/>
  <c r="N12" i="35"/>
  <c r="O12" i="35" s="1"/>
  <c r="N13" i="36"/>
  <c r="O13" i="36" s="1"/>
  <c r="N36" i="36"/>
  <c r="O36" i="36" s="1"/>
  <c r="N26" i="42"/>
  <c r="O26" i="42" s="1"/>
  <c r="H39" i="35"/>
  <c r="L40" i="37"/>
  <c r="H41" i="39"/>
  <c r="N32" i="39"/>
  <c r="O32" i="39" s="1"/>
  <c r="N19" i="40"/>
  <c r="O19" i="40" s="1"/>
  <c r="N19" i="42"/>
  <c r="O19" i="42" s="1"/>
  <c r="K35" i="43"/>
  <c r="N18" i="43"/>
  <c r="O18" i="43" s="1"/>
  <c r="M35" i="43"/>
  <c r="N13" i="45"/>
  <c r="O13" i="45" s="1"/>
  <c r="N14" i="46"/>
  <c r="O14" i="46" s="1"/>
  <c r="K35" i="47"/>
  <c r="I39" i="35"/>
  <c r="N5" i="37"/>
  <c r="O5" i="37" s="1"/>
  <c r="E40" i="33"/>
  <c r="K40" i="34"/>
  <c r="I40" i="37"/>
  <c r="N12" i="34"/>
  <c r="O12" i="34" s="1"/>
  <c r="I40" i="33"/>
  <c r="H40" i="33"/>
  <c r="N29" i="33"/>
  <c r="O29" i="33" s="1"/>
  <c r="G40" i="33"/>
  <c r="J39" i="35"/>
  <c r="N5" i="38"/>
  <c r="O5" i="38" s="1"/>
  <c r="I41" i="38"/>
  <c r="M41" i="38"/>
  <c r="N33" i="40"/>
  <c r="O33" i="40" s="1"/>
  <c r="K37" i="42"/>
  <c r="K39" i="35"/>
  <c r="N29" i="46"/>
  <c r="O29" i="46" s="1"/>
  <c r="O14" i="47"/>
  <c r="P14" i="47" s="1"/>
  <c r="F40" i="33"/>
  <c r="I40" i="34"/>
  <c r="L39" i="35"/>
  <c r="D38" i="36"/>
  <c r="N38" i="36" s="1"/>
  <c r="O38" i="36" s="1"/>
  <c r="N14" i="37"/>
  <c r="O14" i="37" s="1"/>
  <c r="N39" i="39"/>
  <c r="O39" i="39" s="1"/>
  <c r="N33" i="43"/>
  <c r="O33" i="43" s="1"/>
  <c r="E35" i="45"/>
  <c r="N35" i="45" s="1"/>
  <c r="O35" i="45" s="1"/>
  <c r="N20" i="33"/>
  <c r="O20" i="33" s="1"/>
  <c r="M39" i="35"/>
  <c r="N25" i="35"/>
  <c r="O25" i="35" s="1"/>
  <c r="G41" i="38"/>
  <c r="N41" i="38" s="1"/>
  <c r="O41" i="38" s="1"/>
  <c r="L41" i="39"/>
  <c r="N36" i="41"/>
  <c r="O36" i="41" s="1"/>
  <c r="N30" i="36"/>
  <c r="O30" i="36" s="1"/>
  <c r="N30" i="37"/>
  <c r="O30" i="37" s="1"/>
  <c r="N14" i="39"/>
  <c r="O14" i="39" s="1"/>
  <c r="N21" i="39"/>
  <c r="O21" i="39" s="1"/>
  <c r="G36" i="40"/>
  <c r="N13" i="42"/>
  <c r="O13" i="42" s="1"/>
  <c r="M37" i="42"/>
  <c r="O12" i="47"/>
  <c r="P12" i="47" s="1"/>
  <c r="N21" i="37"/>
  <c r="O21" i="37" s="1"/>
  <c r="J41" i="38"/>
  <c r="G35" i="47"/>
  <c r="N28" i="40"/>
  <c r="O28" i="40" s="1"/>
  <c r="N30" i="42"/>
  <c r="O30" i="42" s="1"/>
  <c r="N25" i="46"/>
  <c r="O25" i="46" s="1"/>
  <c r="G35" i="45"/>
  <c r="I36" i="46"/>
  <c r="E36" i="46"/>
  <c r="N36" i="46" s="1"/>
  <c r="O36" i="46" s="1"/>
  <c r="O5" i="47"/>
  <c r="P5" i="47" s="1"/>
  <c r="N5" i="46"/>
  <c r="O5" i="46" s="1"/>
  <c r="J35" i="47"/>
  <c r="H35" i="47"/>
  <c r="M35" i="47"/>
  <c r="N25" i="40"/>
  <c r="O25" i="40" s="1"/>
  <c r="N5" i="43"/>
  <c r="O5" i="43" s="1"/>
  <c r="N11" i="43"/>
  <c r="O11" i="43" s="1"/>
  <c r="G35" i="43"/>
  <c r="N25" i="45"/>
  <c r="O25" i="45" s="1"/>
  <c r="E35" i="47"/>
  <c r="O46" i="48"/>
  <c r="P46" i="48" s="1"/>
  <c r="N9" i="38"/>
  <c r="O9" i="38" s="1"/>
  <c r="I35" i="43"/>
  <c r="N5" i="33"/>
  <c r="O5" i="33" s="1"/>
  <c r="D40" i="33"/>
  <c r="N40" i="33" s="1"/>
  <c r="O40" i="33" s="1"/>
  <c r="N13" i="40"/>
  <c r="O13" i="40" s="1"/>
  <c r="D35" i="47"/>
  <c r="N31" i="41"/>
  <c r="O31" i="41" s="1"/>
  <c r="N10" i="36"/>
  <c r="O10" i="36" s="1"/>
  <c r="F40" i="37"/>
  <c r="N5" i="45"/>
  <c r="O5" i="45" s="1"/>
  <c r="E39" i="35"/>
  <c r="H36" i="40"/>
  <c r="N38" i="38"/>
  <c r="O38" i="38" s="1"/>
  <c r="N10" i="33"/>
  <c r="O10" i="33" s="1"/>
  <c r="O28" i="47"/>
  <c r="P28" i="47" s="1"/>
  <c r="N5" i="41"/>
  <c r="O5" i="41" s="1"/>
  <c r="G37" i="42"/>
  <c r="N12" i="41"/>
  <c r="O12" i="41" s="1"/>
  <c r="I35" i="47"/>
  <c r="N11" i="45"/>
  <c r="O11" i="45" s="1"/>
  <c r="N11" i="40"/>
  <c r="O11" i="40" s="1"/>
  <c r="N5" i="36"/>
  <c r="O5" i="36" s="1"/>
  <c r="J40" i="34"/>
  <c r="N40" i="34" s="1"/>
  <c r="O40" i="34" s="1"/>
  <c r="E35" i="43"/>
  <c r="D39" i="35"/>
  <c r="N39" i="35" s="1"/>
  <c r="O39" i="35" s="1"/>
  <c r="D40" i="37"/>
  <c r="N40" i="37" s="1"/>
  <c r="O40" i="37" s="1"/>
  <c r="N35" i="43" l="1"/>
  <c r="O35" i="43" s="1"/>
  <c r="N37" i="42"/>
  <c r="O37" i="42" s="1"/>
  <c r="N36" i="40"/>
  <c r="O36" i="40" s="1"/>
  <c r="O35" i="47"/>
  <c r="P35" i="47" s="1"/>
</calcChain>
</file>

<file path=xl/sharedStrings.xml><?xml version="1.0" encoding="utf-8"?>
<sst xmlns="http://schemas.openxmlformats.org/spreadsheetml/2006/main" count="879" uniqueCount="146">
  <si>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</si>
  <si>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</si>
  <si>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</si>
  <si>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</si>
  <si>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</si>
  <si>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</si>
  <si>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</si>
  <si>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</si>
  <si>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</si>
  <si>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</si>
  <si>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</si>
  <si>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Gas</t>
  </si>
  <si>
    <t>Communications Services Taxes</t>
  </si>
  <si>
    <t>Permits, Fees, and Special Assessments</t>
  </si>
  <si>
    <t>Franchise Fee - Electricity</t>
  </si>
  <si>
    <t>Intergovernmental Revenue</t>
  </si>
  <si>
    <t>State Grant - Physical Environment - Other Physical Environment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</si>
  <si>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</si>
  <si>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</si>
  <si>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</si>
  <si>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</si>
  <si>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</si>
  <si>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</si>
  <si>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</si>
  <si>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</si>
  <si>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</si>
  <si>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</si>
  <si>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</si>
  <si>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</si>
  <si>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Other General Gov't Charges and Fees</t>
  </si>
  <si>
    <t>Physical Environment - Water Utility</t>
  </si>
  <si>
    <t>Physical Environment - Garbage / Solid Waste</t>
  </si>
  <si>
    <t>Physical Environment - Sewer / Wastewater Utility</t>
  </si>
  <si>
    <t>Total - All Account Codes</t>
  </si>
  <si>
    <t>Local Fiscal Year Ended September 30, 2009</t>
  </si>
  <si>
    <t>Court-Ordered Judgments and Fines - As Decided by Traffic Court</t>
  </si>
  <si>
    <t>Fines - Library</t>
  </si>
  <si>
    <t>Judgments and Fines - Other Court-Ordered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</si>
  <si>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</si>
  <si>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</si>
  <si>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</si>
  <si>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</si>
  <si>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</si>
  <si>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Licenses</t>
  </si>
  <si>
    <t>Pension Fund Contributions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</si>
  <si>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</si>
  <si>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</si>
  <si>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</si>
  <si>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</si>
  <si>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</si>
  <si>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</si>
  <si>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</si>
  <si>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</si>
  <si>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</si>
  <si>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Highland Beach Revenues Reported by Account Code and Fund Type</t>
  </si>
  <si>
    <t>Local Fiscal Year Ended September 30, 2010</t>
  </si>
  <si>
    <t>Utility Service Tax - Electricity</t>
  </si>
  <si>
    <t>Utility Service Tax - Telecommunications</t>
  </si>
  <si>
    <t>Local Business Tax</t>
  </si>
  <si>
    <t>Impact Fees - Residential - Other</t>
  </si>
  <si>
    <t>Fines - Local Ordinance Violations</t>
  </si>
  <si>
    <t>Other Miscellaneous Revenues - Settlements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</si>
  <si>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</si>
  <si>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</si>
  <si>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</si>
  <si>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Physical Environment - Sewer / Wastewater</t>
  </si>
  <si>
    <t>Proceeds of General Capital Asset Dispositions - Sales</t>
  </si>
  <si>
    <t>2011 Municipal Population:</t>
  </si>
  <si>
    <t>Local Fiscal Year Ended September 30, 2012</t>
  </si>
  <si>
    <t>State Shared Revenues - Transportation - Other Transportation</t>
  </si>
  <si>
    <t>Grants from Other Local Units - Other</t>
  </si>
  <si>
    <t>Other Charges for Services</t>
  </si>
  <si>
    <t>Court-Ordered Judgments and Fines - As Decided by County Court Criminal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</si>
  <si>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</si>
  <si>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</si>
  <si>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</si>
  <si>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</si>
  <si>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Physical Environment - Electric Supply System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</si>
  <si>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</si>
  <si>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</si>
  <si>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</si>
  <si>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Other</t>
  </si>
  <si>
    <t>General Government - Administrative Service Fees</t>
  </si>
  <si>
    <t>General Government - Fees Remitted to County from Clerk of County Court</t>
  </si>
  <si>
    <t>General Government - Other General Government Charges and Fees</t>
  </si>
  <si>
    <t>Public Safety - Fire Protection</t>
  </si>
  <si>
    <t>Sales - Disposition of Fixed Assets</t>
  </si>
  <si>
    <t>2013 Municipal Population:</t>
  </si>
  <si>
    <t>Local Fiscal Year Ended September 30, 2008</t>
  </si>
  <si>
    <t>Permits and Franchise Fees</t>
  </si>
  <si>
    <t>Franchise Fee - Gas</t>
  </si>
  <si>
    <t>Federal Grant - Public Safety</t>
  </si>
  <si>
    <t>Public Safety - Protective Inspection Fees</t>
  </si>
  <si>
    <t>Physical Environment - Other Physical Environment Charges</t>
  </si>
  <si>
    <t>Proprietary Non-Operating Sources - Interest</t>
  </si>
  <si>
    <t>2008 Municipal Population:</t>
  </si>
  <si>
    <t>Local Fiscal Year Ended September 30, 2014</t>
  </si>
  <si>
    <t>Federal Grant - Other Federal Grants</t>
  </si>
  <si>
    <t>State Shared Revenues - General Government - Other General Government</t>
  </si>
  <si>
    <t>Interest and Other Earnings - Gain (Loss) on Sale of Investments</t>
  </si>
  <si>
    <t>2014 Municipal Population:</t>
  </si>
  <si>
    <t>Local Fiscal Year Ended September 30, 2015</t>
  </si>
  <si>
    <t>Proprietary Non-Operating - Capital Contributions from Private Source</t>
  </si>
  <si>
    <t>2015 Municipal Population:</t>
  </si>
  <si>
    <t>Local Fiscal Year Ended September 30, 2016</t>
  </si>
  <si>
    <t>Other Judgments, Fines, and Forfeits</t>
  </si>
  <si>
    <t>Sales - Sale of Surplus Materials and Scrap</t>
  </si>
  <si>
    <t>2016 Municipal Population:</t>
  </si>
  <si>
    <t>Local Fiscal Year Ended September 30, 2017</t>
  </si>
  <si>
    <t>2017 Municipal Population:</t>
  </si>
  <si>
    <t>Local Fiscal Year Ended September 30, 2018</t>
  </si>
  <si>
    <t>Culture / Recreation - Special Events</t>
  </si>
  <si>
    <t>2018 Municipal Population:</t>
  </si>
  <si>
    <t>Local Fiscal Year Ended September 30, 2019</t>
  </si>
  <si>
    <t>2019 Municipal Population:</t>
  </si>
  <si>
    <t>Local Fiscal Year Ended September 30, 2020</t>
  </si>
  <si>
    <t>First Local Option Fuel Tax (1 to 6 Cents)</t>
  </si>
  <si>
    <t>Discretionary Sales Surtaxes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</si>
  <si>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</si>
  <si>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</si>
  <si>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</si>
  <si>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</si>
  <si>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</si>
  <si>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</si>
  <si>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</si>
  <si>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</si>
  <si>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</si>
  <si>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</si>
  <si>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</si>
  <si>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</si>
  <si>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</si>
  <si>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</si>
  <si>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</si>
  <si>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</si>
  <si>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State Shared Revenues - Public Safety - Other Public Safety</t>
  </si>
  <si>
    <t>State Shared Revenues - Physical Environment - Garbage / Solid Waste</t>
  </si>
  <si>
    <t>State Shared Revenues - Transportation - Fuel Tax Refunds and Credits</t>
  </si>
  <si>
    <t>General Government - Recording Fees</t>
  </si>
  <si>
    <t>Public Safety - Law Enforcement Services</t>
  </si>
  <si>
    <t>Public Safety - Other Public Safety Charges and Fees</t>
  </si>
  <si>
    <t>Proceeds - Debt Proceeds</t>
  </si>
  <si>
    <t>2022 Municipal Population:</t>
  </si>
  <si>
    <t>Proceeds - Leases - Financial Agreements</t>
  </si>
  <si>
    <t>Local Fiscal Year Ended September 30, 2023</t>
  </si>
  <si>
    <t>2023 Municipal Population:</t>
  </si>
  <si>
    <t>Highland Beach  Revenues Reported by Account Code and Fund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</si>
</sst>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B1A84-8BD9-41AF-8E92-1944A4B3F326}">
  <sheetPr>
    <pageSetUpPr fitToPage="1"/>
  </sheetPr>
  <dimension ref="A1:ED46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145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143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47</v>
      </c>
      <c r="B3" s="108"/>
      <c r="C3" s="109"/>
      <c r="D3" s="113" t="s">
        <v>21</v>
      </c>
      <c r="E3" s="114"/>
      <c r="F3" s="114"/>
      <c r="G3" s="114"/>
      <c r="H3" s="115"/>
      <c r="I3" s="113" t="s">
        <v>22</v>
      </c>
      <c r="J3" s="115"/>
      <c r="K3" s="113" t="s">
        <v>24</v>
      </c>
      <c r="L3" s="114"/>
      <c r="M3" s="115"/>
      <c r="N3" s="49"/>
      <c r="O3" s="50"/>
      <c r="P3" s="116" t="s">
        <v>120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48</v>
      </c>
      <c r="F4" s="52" t="s">
        <v>49</v>
      </c>
      <c r="G4" s="52" t="s">
        <v>50</v>
      </c>
      <c r="H4" s="52" t="s">
        <v>5</v>
      </c>
      <c r="I4" s="52" t="s">
        <v>6</v>
      </c>
      <c r="J4" s="53" t="s">
        <v>51</v>
      </c>
      <c r="K4" s="53" t="s">
        <v>7</v>
      </c>
      <c r="L4" s="53" t="s">
        <v>8</v>
      </c>
      <c r="M4" s="53" t="s">
        <v>121</v>
      </c>
      <c r="N4" s="53" t="s">
        <v>9</v>
      </c>
      <c r="O4" s="53" t="s">
        <v>122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123</v>
      </c>
      <c r="B5" s="57"/>
      <c r="C5" s="57"/>
      <c r="D5" s="58">
        <f>SUM(D6:D9)</f>
        <v>11412589</v>
      </c>
      <c r="E5" s="58">
        <f>SUM(E6:E9)</f>
        <v>0</v>
      </c>
      <c r="F5" s="58">
        <f>SUM(F6:F9)</f>
        <v>0</v>
      </c>
      <c r="G5" s="58">
        <f>SUM(G6:G9)</f>
        <v>0</v>
      </c>
      <c r="H5" s="58">
        <f>SUM(H6:H9)</f>
        <v>0</v>
      </c>
      <c r="I5" s="58">
        <f>SUM(I6:I9)</f>
        <v>0</v>
      </c>
      <c r="J5" s="58">
        <f>SUM(J6:J9)</f>
        <v>0</v>
      </c>
      <c r="K5" s="58">
        <f>SUM(K6:K9)</f>
        <v>0</v>
      </c>
      <c r="L5" s="58">
        <f>SUM(L6:L9)</f>
        <v>0</v>
      </c>
      <c r="M5" s="58">
        <f>SUM(M6:M9)</f>
        <v>0</v>
      </c>
      <c r="N5" s="58">
        <f>SUM(N6:N9)</f>
        <v>0</v>
      </c>
      <c r="O5" s="59">
        <f>SUM(D5:N5)</f>
        <v>11412589</v>
      </c>
      <c r="P5" s="60">
        <f>(O5/P$44)</f>
        <v>2652.240065070881</v>
      </c>
      <c r="Q5" s="61"/>
    </row>
    <row r="6" spans="1:134">
      <c r="A6" s="63"/>
      <c r="B6" s="64">
        <v>311</v>
      </c>
      <c r="C6" s="65" t="s">
        <v>2</v>
      </c>
      <c r="D6" s="66">
        <v>10844053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10844053</v>
      </c>
      <c r="P6" s="67">
        <f>(O6/P$44)</f>
        <v>2520.1145712293746</v>
      </c>
      <c r="Q6" s="68"/>
    </row>
    <row r="7" spans="1:134">
      <c r="A7" s="63"/>
      <c r="B7" s="64">
        <v>312.41000000000003</v>
      </c>
      <c r="C7" s="65" t="s">
        <v>124</v>
      </c>
      <c r="D7" s="66">
        <v>36606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9" si="0">SUM(D7:N7)</f>
        <v>36606</v>
      </c>
      <c r="P7" s="67">
        <f>(O7/P$44)</f>
        <v>8.5070880780850562</v>
      </c>
      <c r="Q7" s="68"/>
    </row>
    <row r="8" spans="1:134">
      <c r="A8" s="63"/>
      <c r="B8" s="64">
        <v>314.10000000000002</v>
      </c>
      <c r="C8" s="65" t="s">
        <v>56</v>
      </c>
      <c r="D8" s="66">
        <v>269621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269621</v>
      </c>
      <c r="P8" s="67">
        <f>(O8/P$44)</f>
        <v>62.658842667906114</v>
      </c>
      <c r="Q8" s="68"/>
    </row>
    <row r="9" spans="1:134">
      <c r="A9" s="63"/>
      <c r="B9" s="64">
        <v>315.2</v>
      </c>
      <c r="C9" s="65" t="s">
        <v>126</v>
      </c>
      <c r="D9" s="66">
        <v>262309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262309</v>
      </c>
      <c r="P9" s="67">
        <f>(O9/P$44)</f>
        <v>60.95956309551476</v>
      </c>
      <c r="Q9" s="68"/>
    </row>
    <row r="10" spans="1:134" ht="15.75">
      <c r="A10" s="69" t="s">
        <v>13</v>
      </c>
      <c r="B10" s="70"/>
      <c r="C10" s="71"/>
      <c r="D10" s="72">
        <f>SUM(D11:D13)</f>
        <v>589333</v>
      </c>
      <c r="E10" s="72">
        <f>SUM(E11:E13)</f>
        <v>2251137</v>
      </c>
      <c r="F10" s="72">
        <f>SUM(F11:F13)</f>
        <v>0</v>
      </c>
      <c r="G10" s="72">
        <f>SUM(G11:G13)</f>
        <v>0</v>
      </c>
      <c r="H10" s="72">
        <f>SUM(H11:H13)</f>
        <v>0</v>
      </c>
      <c r="I10" s="72">
        <f>SUM(I11:I13)</f>
        <v>0</v>
      </c>
      <c r="J10" s="72">
        <f>SUM(J11:J13)</f>
        <v>0</v>
      </c>
      <c r="K10" s="72">
        <f>SUM(K11:K13)</f>
        <v>0</v>
      </c>
      <c r="L10" s="72">
        <f>SUM(L11:L13)</f>
        <v>0</v>
      </c>
      <c r="M10" s="72">
        <f>SUM(M11:M13)</f>
        <v>0</v>
      </c>
      <c r="N10" s="72">
        <f>SUM(N11:N13)</f>
        <v>0</v>
      </c>
      <c r="O10" s="73">
        <f>SUM(D10:N10)</f>
        <v>2840470</v>
      </c>
      <c r="P10" s="74">
        <f>(O10/P$44)</f>
        <v>660.11387404136644</v>
      </c>
      <c r="Q10" s="75"/>
    </row>
    <row r="11" spans="1:134">
      <c r="A11" s="63"/>
      <c r="B11" s="64">
        <v>322</v>
      </c>
      <c r="C11" s="65" t="s">
        <v>127</v>
      </c>
      <c r="D11" s="66">
        <v>0</v>
      </c>
      <c r="E11" s="66">
        <v>2251137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>SUM(D11:N11)</f>
        <v>2251137</v>
      </c>
      <c r="P11" s="67">
        <f>(O11/P$44)</f>
        <v>523.15524052986291</v>
      </c>
      <c r="Q11" s="68"/>
    </row>
    <row r="12" spans="1:134">
      <c r="A12" s="63"/>
      <c r="B12" s="64">
        <v>323.10000000000002</v>
      </c>
      <c r="C12" s="65" t="s">
        <v>14</v>
      </c>
      <c r="D12" s="66">
        <v>564816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ref="O12:O13" si="1">SUM(D12:N12)</f>
        <v>564816</v>
      </c>
      <c r="P12" s="67">
        <f>(O12/P$44)</f>
        <v>131.26098071113177</v>
      </c>
      <c r="Q12" s="68"/>
    </row>
    <row r="13" spans="1:134">
      <c r="A13" s="63"/>
      <c r="B13" s="64">
        <v>323.39999999999998</v>
      </c>
      <c r="C13" s="65" t="s">
        <v>90</v>
      </c>
      <c r="D13" s="66">
        <v>24517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1"/>
        <v>24517</v>
      </c>
      <c r="P13" s="67">
        <f>(O13/P$44)</f>
        <v>5.6976528003718334</v>
      </c>
      <c r="Q13" s="68"/>
    </row>
    <row r="14" spans="1:134" ht="15.75">
      <c r="A14" s="69" t="s">
        <v>128</v>
      </c>
      <c r="B14" s="70"/>
      <c r="C14" s="71"/>
      <c r="D14" s="72">
        <f>SUM(D15:D21)</f>
        <v>630718</v>
      </c>
      <c r="E14" s="72">
        <f>SUM(E15:E21)</f>
        <v>422736</v>
      </c>
      <c r="F14" s="72">
        <f>SUM(F15:F21)</f>
        <v>0</v>
      </c>
      <c r="G14" s="72">
        <f>SUM(G15:G21)</f>
        <v>0</v>
      </c>
      <c r="H14" s="72">
        <f>SUM(H15:H21)</f>
        <v>0</v>
      </c>
      <c r="I14" s="72">
        <f>SUM(I15:I21)</f>
        <v>0</v>
      </c>
      <c r="J14" s="72">
        <f>SUM(J15:J21)</f>
        <v>0</v>
      </c>
      <c r="K14" s="72">
        <f>SUM(K15:K21)</f>
        <v>0</v>
      </c>
      <c r="L14" s="72">
        <f>SUM(L15:L21)</f>
        <v>0</v>
      </c>
      <c r="M14" s="72">
        <f>SUM(M15:M21)</f>
        <v>0</v>
      </c>
      <c r="N14" s="72">
        <f>SUM(N15:N21)</f>
        <v>0</v>
      </c>
      <c r="O14" s="73">
        <f>SUM(D14:N14)</f>
        <v>1053454</v>
      </c>
      <c r="P14" s="74">
        <f>(O14/P$44)</f>
        <v>244.81849872182198</v>
      </c>
      <c r="Q14" s="75"/>
    </row>
    <row r="15" spans="1:134">
      <c r="A15" s="63"/>
      <c r="B15" s="64">
        <v>335.125</v>
      </c>
      <c r="C15" s="65" t="s">
        <v>129</v>
      </c>
      <c r="D15" s="66">
        <v>151697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2">SUM(D15:N15)</f>
        <v>151697</v>
      </c>
      <c r="P15" s="67">
        <f>(O15/P$44)</f>
        <v>35.253776435045317</v>
      </c>
      <c r="Q15" s="68"/>
    </row>
    <row r="16" spans="1:134">
      <c r="A16" s="63"/>
      <c r="B16" s="64">
        <v>335.15</v>
      </c>
      <c r="C16" s="65" t="s">
        <v>79</v>
      </c>
      <c r="D16" s="66">
        <v>636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2"/>
        <v>636</v>
      </c>
      <c r="P16" s="67">
        <f>(O16/P$44)</f>
        <v>0.1478038577736463</v>
      </c>
      <c r="Q16" s="68"/>
    </row>
    <row r="17" spans="1:17">
      <c r="A17" s="63"/>
      <c r="B17" s="64">
        <v>335.18</v>
      </c>
      <c r="C17" s="65" t="s">
        <v>130</v>
      </c>
      <c r="D17" s="66">
        <v>443870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2"/>
        <v>443870</v>
      </c>
      <c r="P17" s="67">
        <f>(O17/P$44)</f>
        <v>103.15361375784336</v>
      </c>
      <c r="Q17" s="68"/>
    </row>
    <row r="18" spans="1:17">
      <c r="A18" s="63"/>
      <c r="B18" s="64">
        <v>335.29</v>
      </c>
      <c r="C18" s="65" t="s">
        <v>134</v>
      </c>
      <c r="D18" s="66">
        <v>21012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2"/>
        <v>21012</v>
      </c>
      <c r="P18" s="67">
        <f>(O18/P$44)</f>
        <v>4.8831048105972581</v>
      </c>
      <c r="Q18" s="68"/>
    </row>
    <row r="19" spans="1:17">
      <c r="A19" s="63"/>
      <c r="B19" s="64">
        <v>335.45</v>
      </c>
      <c r="C19" s="65" t="s">
        <v>136</v>
      </c>
      <c r="D19" s="66">
        <v>1585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ref="O19:O20" si="3">SUM(D19:N19)</f>
        <v>1585</v>
      </c>
      <c r="P19" s="67">
        <f>(O19/P$44)</f>
        <v>0.36834766442017197</v>
      </c>
      <c r="Q19" s="68"/>
    </row>
    <row r="20" spans="1:17">
      <c r="A20" s="63"/>
      <c r="B20" s="64">
        <v>335.9</v>
      </c>
      <c r="C20" s="65" t="s">
        <v>81</v>
      </c>
      <c r="D20" s="66">
        <v>0</v>
      </c>
      <c r="E20" s="66">
        <v>422736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3"/>
        <v>422736</v>
      </c>
      <c r="P20" s="67">
        <f>(O20/P$44)</f>
        <v>98.242156634905882</v>
      </c>
      <c r="Q20" s="68"/>
    </row>
    <row r="21" spans="1:17">
      <c r="A21" s="63"/>
      <c r="B21" s="64">
        <v>338</v>
      </c>
      <c r="C21" s="65" t="s">
        <v>20</v>
      </c>
      <c r="D21" s="66">
        <v>11918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>SUM(D21:N21)</f>
        <v>11918</v>
      </c>
      <c r="P21" s="67">
        <f>(O21/P$44)</f>
        <v>2.7696955612363467</v>
      </c>
      <c r="Q21" s="68"/>
    </row>
    <row r="22" spans="1:17" ht="15.75">
      <c r="A22" s="69" t="s">
        <v>25</v>
      </c>
      <c r="B22" s="70"/>
      <c r="C22" s="71"/>
      <c r="D22" s="72">
        <f>SUM(D23:D29)</f>
        <v>821754</v>
      </c>
      <c r="E22" s="72">
        <f>SUM(E23:E29)</f>
        <v>147708</v>
      </c>
      <c r="F22" s="72">
        <f>SUM(F23:F29)</f>
        <v>0</v>
      </c>
      <c r="G22" s="72">
        <f>SUM(G23:G29)</f>
        <v>0</v>
      </c>
      <c r="H22" s="72">
        <f>SUM(H23:H29)</f>
        <v>0</v>
      </c>
      <c r="I22" s="72">
        <f>SUM(I23:I29)</f>
        <v>4883289</v>
      </c>
      <c r="J22" s="72">
        <f>SUM(J23:J29)</f>
        <v>0</v>
      </c>
      <c r="K22" s="72">
        <f>SUM(K23:K29)</f>
        <v>0</v>
      </c>
      <c r="L22" s="72">
        <f>SUM(L23:L29)</f>
        <v>0</v>
      </c>
      <c r="M22" s="72">
        <f>SUM(M23:M29)</f>
        <v>0</v>
      </c>
      <c r="N22" s="72">
        <f>SUM(N23:N29)</f>
        <v>0</v>
      </c>
      <c r="O22" s="72">
        <f>SUM(D22:N22)</f>
        <v>5852751</v>
      </c>
      <c r="P22" s="74">
        <f>(O22/P$44)</f>
        <v>1360.1559377178712</v>
      </c>
      <c r="Q22" s="75"/>
    </row>
    <row r="23" spans="1:17">
      <c r="A23" s="63"/>
      <c r="B23" s="64">
        <v>341.1</v>
      </c>
      <c r="C23" s="65" t="s">
        <v>137</v>
      </c>
      <c r="D23" s="66">
        <v>38663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38663</v>
      </c>
      <c r="P23" s="67">
        <f>(O23/P$44)</f>
        <v>8.985126655821519</v>
      </c>
      <c r="Q23" s="68"/>
    </row>
    <row r="24" spans="1:17">
      <c r="A24" s="63"/>
      <c r="B24" s="64">
        <v>342.1</v>
      </c>
      <c r="C24" s="65" t="s">
        <v>138</v>
      </c>
      <c r="D24" s="66">
        <v>265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9" si="4">SUM(D24:N24)</f>
        <v>265</v>
      </c>
      <c r="P24" s="67">
        <f>(O24/P$44)</f>
        <v>6.1584940739019288E-2</v>
      </c>
      <c r="Q24" s="68"/>
    </row>
    <row r="25" spans="1:17">
      <c r="A25" s="63"/>
      <c r="B25" s="64">
        <v>342.5</v>
      </c>
      <c r="C25" s="65" t="s">
        <v>92</v>
      </c>
      <c r="D25" s="66">
        <v>0</v>
      </c>
      <c r="E25" s="66">
        <v>101380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4"/>
        <v>101380</v>
      </c>
      <c r="P25" s="67">
        <f>(O25/P$44)</f>
        <v>23.56030676272368</v>
      </c>
      <c r="Q25" s="68"/>
    </row>
    <row r="26" spans="1:17">
      <c r="A26" s="63"/>
      <c r="B26" s="64">
        <v>342.9</v>
      </c>
      <c r="C26" s="65" t="s">
        <v>139</v>
      </c>
      <c r="D26" s="66">
        <v>0</v>
      </c>
      <c r="E26" s="66">
        <v>46328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4"/>
        <v>46328</v>
      </c>
      <c r="P26" s="67">
        <f>(O26/P$44)</f>
        <v>10.766442017197305</v>
      </c>
      <c r="Q26" s="68"/>
    </row>
    <row r="27" spans="1:17">
      <c r="A27" s="63"/>
      <c r="B27" s="64">
        <v>343.3</v>
      </c>
      <c r="C27" s="65" t="s">
        <v>30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3248004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4"/>
        <v>3248004</v>
      </c>
      <c r="P27" s="67">
        <f>(O27/P$44)</f>
        <v>754.82314664187777</v>
      </c>
      <c r="Q27" s="68"/>
    </row>
    <row r="28" spans="1:17">
      <c r="A28" s="63"/>
      <c r="B28" s="64">
        <v>343.4</v>
      </c>
      <c r="C28" s="65" t="s">
        <v>31</v>
      </c>
      <c r="D28" s="66">
        <v>782826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4"/>
        <v>782826</v>
      </c>
      <c r="P28" s="67">
        <f>(O28/P$44)</f>
        <v>181.92563327910759</v>
      </c>
      <c r="Q28" s="68"/>
    </row>
    <row r="29" spans="1:17">
      <c r="A29" s="63"/>
      <c r="B29" s="64">
        <v>343.5</v>
      </c>
      <c r="C29" s="65" t="s">
        <v>32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1635285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4"/>
        <v>1635285</v>
      </c>
      <c r="P29" s="67">
        <f>(O29/P$44)</f>
        <v>380.03369742040439</v>
      </c>
      <c r="Q29" s="68"/>
    </row>
    <row r="30" spans="1:17" ht="15.75">
      <c r="A30" s="69" t="s">
        <v>26</v>
      </c>
      <c r="B30" s="70"/>
      <c r="C30" s="71"/>
      <c r="D30" s="72">
        <f>SUM(D31:D33)</f>
        <v>50576</v>
      </c>
      <c r="E30" s="72">
        <f>SUM(E31:E33)</f>
        <v>0</v>
      </c>
      <c r="F30" s="72">
        <f>SUM(F31:F33)</f>
        <v>0</v>
      </c>
      <c r="G30" s="72">
        <f>SUM(G31:G33)</f>
        <v>0</v>
      </c>
      <c r="H30" s="72">
        <f>SUM(H31:H33)</f>
        <v>0</v>
      </c>
      <c r="I30" s="72">
        <f>SUM(I31:I33)</f>
        <v>0</v>
      </c>
      <c r="J30" s="72">
        <f>SUM(J31:J33)</f>
        <v>0</v>
      </c>
      <c r="K30" s="72">
        <f>SUM(K31:K33)</f>
        <v>0</v>
      </c>
      <c r="L30" s="72">
        <f>SUM(L31:L33)</f>
        <v>0</v>
      </c>
      <c r="M30" s="72">
        <f>SUM(M31:M33)</f>
        <v>0</v>
      </c>
      <c r="N30" s="72">
        <f>SUM(N31:N33)</f>
        <v>0</v>
      </c>
      <c r="O30" s="72">
        <f>SUM(D30:N30)</f>
        <v>50576</v>
      </c>
      <c r="P30" s="74">
        <f>(O30/P$44)</f>
        <v>11.753660237043922</v>
      </c>
      <c r="Q30" s="75"/>
    </row>
    <row r="31" spans="1:17">
      <c r="A31" s="76"/>
      <c r="B31" s="77">
        <v>351.1</v>
      </c>
      <c r="C31" s="78" t="s">
        <v>72</v>
      </c>
      <c r="D31" s="66">
        <v>1976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1976</v>
      </c>
      <c r="P31" s="67">
        <f>(O31/P$44)</f>
        <v>0.45921450151057402</v>
      </c>
      <c r="Q31" s="68"/>
    </row>
    <row r="32" spans="1:17">
      <c r="A32" s="76"/>
      <c r="B32" s="77">
        <v>352</v>
      </c>
      <c r="C32" s="78" t="s">
        <v>36</v>
      </c>
      <c r="D32" s="66">
        <v>1750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3" si="5">SUM(D32:N32)</f>
        <v>1750</v>
      </c>
      <c r="P32" s="67">
        <f>(O32/P$44)</f>
        <v>0.40669300488031607</v>
      </c>
      <c r="Q32" s="68"/>
    </row>
    <row r="33" spans="1:120">
      <c r="A33" s="76"/>
      <c r="B33" s="77">
        <v>354</v>
      </c>
      <c r="C33" s="78" t="s">
        <v>60</v>
      </c>
      <c r="D33" s="66">
        <v>46850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5"/>
        <v>46850</v>
      </c>
      <c r="P33" s="67">
        <f>(O33/P$44)</f>
        <v>10.887752730653032</v>
      </c>
      <c r="Q33" s="68"/>
    </row>
    <row r="34" spans="1:120" ht="15.75">
      <c r="A34" s="69" t="s">
        <v>3</v>
      </c>
      <c r="B34" s="70"/>
      <c r="C34" s="71"/>
      <c r="D34" s="72">
        <f>SUM(D35:D39)</f>
        <v>1355759</v>
      </c>
      <c r="E34" s="72">
        <f>SUM(E35:E39)</f>
        <v>97359</v>
      </c>
      <c r="F34" s="72">
        <f>SUM(F35:F39)</f>
        <v>0</v>
      </c>
      <c r="G34" s="72">
        <f>SUM(G35:G39)</f>
        <v>0</v>
      </c>
      <c r="H34" s="72">
        <f>SUM(H35:H39)</f>
        <v>0</v>
      </c>
      <c r="I34" s="72">
        <f>SUM(I35:I39)</f>
        <v>244627</v>
      </c>
      <c r="J34" s="72">
        <f>SUM(J35:J39)</f>
        <v>0</v>
      </c>
      <c r="K34" s="72">
        <f>SUM(K35:K39)</f>
        <v>0</v>
      </c>
      <c r="L34" s="72">
        <f>SUM(L35:L39)</f>
        <v>0</v>
      </c>
      <c r="M34" s="72">
        <f>SUM(M35:M39)</f>
        <v>0</v>
      </c>
      <c r="N34" s="72">
        <f>SUM(N35:N39)</f>
        <v>0</v>
      </c>
      <c r="O34" s="72">
        <f>SUM(D34:N34)</f>
        <v>1697745</v>
      </c>
      <c r="P34" s="74">
        <f>(O34/P$44)</f>
        <v>394.54915175458984</v>
      </c>
      <c r="Q34" s="75"/>
    </row>
    <row r="35" spans="1:120">
      <c r="A35" s="63"/>
      <c r="B35" s="64">
        <v>361.1</v>
      </c>
      <c r="C35" s="65" t="s">
        <v>38</v>
      </c>
      <c r="D35" s="66">
        <v>345064</v>
      </c>
      <c r="E35" s="66">
        <v>97045</v>
      </c>
      <c r="F35" s="66">
        <v>0</v>
      </c>
      <c r="G35" s="66">
        <v>0</v>
      </c>
      <c r="H35" s="66">
        <v>0</v>
      </c>
      <c r="I35" s="66">
        <v>239441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681550</v>
      </c>
      <c r="P35" s="67">
        <f>(O35/P$44)</f>
        <v>158.38949570067396</v>
      </c>
      <c r="Q35" s="68"/>
    </row>
    <row r="36" spans="1:120">
      <c r="A36" s="63"/>
      <c r="B36" s="64">
        <v>362</v>
      </c>
      <c r="C36" s="65" t="s">
        <v>40</v>
      </c>
      <c r="D36" s="66">
        <v>77207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41" si="6">SUM(D36:N36)</f>
        <v>77207</v>
      </c>
      <c r="P36" s="67">
        <f>(O36/P$44)</f>
        <v>17.942598187311177</v>
      </c>
      <c r="Q36" s="68"/>
    </row>
    <row r="37" spans="1:120">
      <c r="A37" s="63"/>
      <c r="B37" s="64">
        <v>364</v>
      </c>
      <c r="C37" s="65" t="s">
        <v>86</v>
      </c>
      <c r="D37" s="66">
        <v>9047</v>
      </c>
      <c r="E37" s="66">
        <v>0</v>
      </c>
      <c r="F37" s="66">
        <v>0</v>
      </c>
      <c r="G37" s="66">
        <v>0</v>
      </c>
      <c r="H37" s="66">
        <v>0</v>
      </c>
      <c r="I37" s="66">
        <v>5186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14233</v>
      </c>
      <c r="P37" s="67">
        <f>(O37/P$44)</f>
        <v>3.3076923076923075</v>
      </c>
      <c r="Q37" s="68"/>
    </row>
    <row r="38" spans="1:120">
      <c r="A38" s="63"/>
      <c r="B38" s="64">
        <v>366</v>
      </c>
      <c r="C38" s="65" t="s">
        <v>42</v>
      </c>
      <c r="D38" s="66">
        <v>2000</v>
      </c>
      <c r="E38" s="66">
        <v>314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2314</v>
      </c>
      <c r="P38" s="67">
        <f>(O38/P$44)</f>
        <v>0.53776435045317217</v>
      </c>
      <c r="Q38" s="68"/>
    </row>
    <row r="39" spans="1:120">
      <c r="A39" s="63"/>
      <c r="B39" s="64">
        <v>369.9</v>
      </c>
      <c r="C39" s="65" t="s">
        <v>45</v>
      </c>
      <c r="D39" s="66">
        <v>922441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922441</v>
      </c>
      <c r="P39" s="67">
        <f>(O39/P$44)</f>
        <v>214.37160120845923</v>
      </c>
      <c r="Q39" s="68"/>
    </row>
    <row r="40" spans="1:120" ht="15.75">
      <c r="A40" s="69" t="s">
        <v>27</v>
      </c>
      <c r="B40" s="70"/>
      <c r="C40" s="71"/>
      <c r="D40" s="72">
        <f>SUM(D41:D41)</f>
        <v>0</v>
      </c>
      <c r="E40" s="72">
        <f>SUM(E41:E41)</f>
        <v>54998</v>
      </c>
      <c r="F40" s="72">
        <f>SUM(F41:F41)</f>
        <v>0</v>
      </c>
      <c r="G40" s="72">
        <f>SUM(G41:G41)</f>
        <v>0</v>
      </c>
      <c r="H40" s="72">
        <f>SUM(H41:H41)</f>
        <v>0</v>
      </c>
      <c r="I40" s="72">
        <f>SUM(I41:I41)</f>
        <v>945519</v>
      </c>
      <c r="J40" s="72">
        <f>SUM(J41:J41)</f>
        <v>0</v>
      </c>
      <c r="K40" s="72">
        <f>SUM(K41:K41)</f>
        <v>0</v>
      </c>
      <c r="L40" s="72">
        <f>SUM(L41:L41)</f>
        <v>0</v>
      </c>
      <c r="M40" s="72">
        <f>SUM(M41:M41)</f>
        <v>0</v>
      </c>
      <c r="N40" s="72">
        <f>SUM(N41:N41)</f>
        <v>0</v>
      </c>
      <c r="O40" s="72">
        <f t="shared" si="6"/>
        <v>1000517</v>
      </c>
      <c r="P40" s="74">
        <f>(O40/P$44)</f>
        <v>232.51615152219381</v>
      </c>
      <c r="Q40" s="68"/>
    </row>
    <row r="41" spans="1:120" ht="15.75" thickBot="1">
      <c r="A41" s="63"/>
      <c r="B41" s="64">
        <v>381</v>
      </c>
      <c r="C41" s="65" t="s">
        <v>46</v>
      </c>
      <c r="D41" s="66">
        <v>0</v>
      </c>
      <c r="E41" s="66">
        <v>54998</v>
      </c>
      <c r="F41" s="66">
        <v>0</v>
      </c>
      <c r="G41" s="66">
        <v>0</v>
      </c>
      <c r="H41" s="66">
        <v>0</v>
      </c>
      <c r="I41" s="66">
        <v>945519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1000517</v>
      </c>
      <c r="P41" s="67">
        <f>(O41/P$44)</f>
        <v>232.51615152219381</v>
      </c>
      <c r="Q41" s="68"/>
    </row>
    <row r="42" spans="1:120" ht="16.5" thickBot="1">
      <c r="A42" s="79" t="s">
        <v>33</v>
      </c>
      <c r="B42" s="80"/>
      <c r="C42" s="81"/>
      <c r="D42" s="82">
        <f>SUM(D5,D10,D14,D22,D30,D34,D40)</f>
        <v>14860729</v>
      </c>
      <c r="E42" s="82">
        <f>SUM(E5,E10,E14,E22,E30,E34,E40)</f>
        <v>2973938</v>
      </c>
      <c r="F42" s="82">
        <f>SUM(F5,F10,F14,F22,F30,F34,F40)</f>
        <v>0</v>
      </c>
      <c r="G42" s="82">
        <f>SUM(G5,G10,G14,G22,G30,G34,G40)</f>
        <v>0</v>
      </c>
      <c r="H42" s="82">
        <f>SUM(H5,H10,H14,H22,H30,H34,H40)</f>
        <v>0</v>
      </c>
      <c r="I42" s="82">
        <f>SUM(I5,I10,I14,I22,I30,I34,I40)</f>
        <v>6073435</v>
      </c>
      <c r="J42" s="82">
        <f>SUM(J5,J10,J14,J22,J30,J34,J40)</f>
        <v>0</v>
      </c>
      <c r="K42" s="82">
        <f>SUM(K5,K10,K14,K22,K30,K34,K40)</f>
        <v>0</v>
      </c>
      <c r="L42" s="82">
        <f>SUM(L5,L10,L14,L22,L30,L34,L40)</f>
        <v>0</v>
      </c>
      <c r="M42" s="82">
        <f>SUM(M5,M10,M14,M22,M30,M34,M40)</f>
        <v>0</v>
      </c>
      <c r="N42" s="82">
        <f>SUM(N5,N10,N14,N22,N30,N34,N40)</f>
        <v>0</v>
      </c>
      <c r="O42" s="82">
        <f>SUM(D42:N42)</f>
        <v>23908102</v>
      </c>
      <c r="P42" s="83">
        <f>(O42/P$44)</f>
        <v>5556.1473390657684</v>
      </c>
      <c r="Q42" s="61"/>
      <c r="R42" s="84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  <c r="CO42" s="51"/>
      <c r="CP42" s="51"/>
      <c r="CQ42" s="51"/>
      <c r="CR42" s="51"/>
      <c r="CS42" s="51"/>
      <c r="CT42" s="51"/>
      <c r="CU42" s="51"/>
      <c r="CV42" s="51"/>
      <c r="CW42" s="51"/>
      <c r="CX42" s="51"/>
      <c r="CY42" s="51"/>
      <c r="CZ42" s="51"/>
      <c r="DA42" s="51"/>
      <c r="DB42" s="51"/>
      <c r="DC42" s="51"/>
      <c r="DD42" s="51"/>
      <c r="DE42" s="51"/>
      <c r="DF42" s="51"/>
      <c r="DG42" s="51"/>
      <c r="DH42" s="51"/>
      <c r="DI42" s="51"/>
      <c r="DJ42" s="51"/>
      <c r="DK42" s="51"/>
      <c r="DL42" s="51"/>
      <c r="DM42" s="51"/>
      <c r="DN42" s="51"/>
      <c r="DO42" s="51"/>
      <c r="DP42" s="51"/>
    </row>
    <row r="43" spans="1:120">
      <c r="A43" s="85"/>
      <c r="B43" s="86"/>
      <c r="C43" s="86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8"/>
    </row>
    <row r="44" spans="1:120">
      <c r="A44" s="89"/>
      <c r="B44" s="90"/>
      <c r="C44" s="90"/>
      <c r="D44" s="91"/>
      <c r="E44" s="91"/>
      <c r="F44" s="91"/>
      <c r="G44" s="91"/>
      <c r="H44" s="91"/>
      <c r="I44" s="91"/>
      <c r="J44" s="91"/>
      <c r="K44" s="91"/>
      <c r="L44" s="91"/>
      <c r="M44" s="94" t="s">
        <v>144</v>
      </c>
      <c r="N44" s="94"/>
      <c r="O44" s="94"/>
      <c r="P44" s="92">
        <v>4303</v>
      </c>
    </row>
    <row r="45" spans="1:120">
      <c r="A45" s="95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7"/>
    </row>
    <row r="46" spans="1:120" ht="15.75" customHeight="1" thickBot="1">
      <c r="A46" s="98" t="s">
        <v>63</v>
      </c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100"/>
    </row>
  </sheetData>
  <mergeCells count="10">
    <mergeCell ref="M44:O44"/>
    <mergeCell ref="A45:P45"/>
    <mergeCell ref="A46:P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8775709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8775709</v>
      </c>
      <c r="O5" s="33">
        <f t="shared" ref="O5:O41" si="2">(N5/O$43)</f>
        <v>2450.630829377269</v>
      </c>
      <c r="P5" s="6"/>
    </row>
    <row r="6" spans="1:133">
      <c r="A6" s="12"/>
      <c r="B6" s="25">
        <v>311</v>
      </c>
      <c r="C6" s="20" t="s">
        <v>2</v>
      </c>
      <c r="D6" s="46">
        <v>8452116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8452116</v>
      </c>
      <c r="O6" s="47">
        <f t="shared" si="2"/>
        <v>2360.2669645350461</v>
      </c>
      <c r="P6" s="9"/>
    </row>
    <row r="7" spans="1:133">
      <c r="A7" s="12"/>
      <c r="B7" s="25">
        <v>312.10000000000002</v>
      </c>
      <c r="C7" s="20" t="s">
        <v>10</v>
      </c>
      <c r="D7" s="46">
        <v>31229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31229</v>
      </c>
      <c r="O7" s="47">
        <f t="shared" si="2"/>
        <v>8.7207483943032678</v>
      </c>
      <c r="P7" s="9"/>
    </row>
    <row r="8" spans="1:133">
      <c r="A8" s="12"/>
      <c r="B8" s="25">
        <v>315</v>
      </c>
      <c r="C8" s="20" t="s">
        <v>75</v>
      </c>
      <c r="D8" s="46">
        <v>290625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290625</v>
      </c>
      <c r="O8" s="47">
        <f t="shared" si="2"/>
        <v>81.157497905612956</v>
      </c>
      <c r="P8" s="9"/>
    </row>
    <row r="9" spans="1:133">
      <c r="A9" s="12"/>
      <c r="B9" s="25">
        <v>316</v>
      </c>
      <c r="C9" s="20" t="s">
        <v>76</v>
      </c>
      <c r="D9" s="46">
        <v>1739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1739</v>
      </c>
      <c r="O9" s="47">
        <f t="shared" si="2"/>
        <v>0.48561854230661827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872586</v>
      </c>
      <c r="E10" s="32">
        <f t="shared" si="3"/>
        <v>1000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3000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876586</v>
      </c>
      <c r="O10" s="45">
        <f t="shared" si="2"/>
        <v>244.78804803127619</v>
      </c>
      <c r="P10" s="10"/>
    </row>
    <row r="11" spans="1:133">
      <c r="A11" s="12"/>
      <c r="B11" s="25">
        <v>322</v>
      </c>
      <c r="C11" s="20" t="s">
        <v>0</v>
      </c>
      <c r="D11" s="46">
        <v>432962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432962</v>
      </c>
      <c r="O11" s="47">
        <f t="shared" si="2"/>
        <v>120.90533370566881</v>
      </c>
      <c r="P11" s="9"/>
    </row>
    <row r="12" spans="1:133">
      <c r="A12" s="12"/>
      <c r="B12" s="25">
        <v>323.10000000000002</v>
      </c>
      <c r="C12" s="20" t="s">
        <v>14</v>
      </c>
      <c r="D12" s="46">
        <v>439624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439624</v>
      </c>
      <c r="O12" s="47">
        <f t="shared" si="2"/>
        <v>122.76570790282044</v>
      </c>
      <c r="P12" s="9"/>
    </row>
    <row r="13" spans="1:133">
      <c r="A13" s="12"/>
      <c r="B13" s="25">
        <v>324.70999999999998</v>
      </c>
      <c r="C13" s="20" t="s">
        <v>59</v>
      </c>
      <c r="D13" s="46">
        <v>0</v>
      </c>
      <c r="E13" s="46">
        <v>1000</v>
      </c>
      <c r="F13" s="46">
        <v>0</v>
      </c>
      <c r="G13" s="46">
        <v>0</v>
      </c>
      <c r="H13" s="46">
        <v>0</v>
      </c>
      <c r="I13" s="46">
        <v>3000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4000</v>
      </c>
      <c r="O13" s="47">
        <f t="shared" si="2"/>
        <v>1.117006422786931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SUM(D15:D20)</f>
        <v>387021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387021</v>
      </c>
      <c r="O14" s="45">
        <f t="shared" si="2"/>
        <v>108.07623568835521</v>
      </c>
      <c r="P14" s="10"/>
    </row>
    <row r="15" spans="1:133">
      <c r="A15" s="12"/>
      <c r="B15" s="25">
        <v>331.9</v>
      </c>
      <c r="C15" s="20" t="s">
        <v>97</v>
      </c>
      <c r="D15" s="46">
        <v>13702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13702</v>
      </c>
      <c r="O15" s="47">
        <f t="shared" si="2"/>
        <v>3.8263055012566323</v>
      </c>
      <c r="P15" s="9"/>
    </row>
    <row r="16" spans="1:133">
      <c r="A16" s="12"/>
      <c r="B16" s="25">
        <v>335.12</v>
      </c>
      <c r="C16" s="20" t="s">
        <v>78</v>
      </c>
      <c r="D16" s="46">
        <v>82742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82742</v>
      </c>
      <c r="O16" s="47">
        <f t="shared" si="2"/>
        <v>23.105836358559063</v>
      </c>
      <c r="P16" s="9"/>
    </row>
    <row r="17" spans="1:16">
      <c r="A17" s="12"/>
      <c r="B17" s="25">
        <v>335.15</v>
      </c>
      <c r="C17" s="20" t="s">
        <v>79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</v>
      </c>
      <c r="O17" s="47">
        <f t="shared" si="2"/>
        <v>0.17760402122312202</v>
      </c>
      <c r="P17" s="9"/>
    </row>
    <row r="18" spans="1:16">
      <c r="A18" s="12"/>
      <c r="B18" s="25">
        <v>335.18</v>
      </c>
      <c r="C18" s="20" t="s">
        <v>80</v>
      </c>
      <c r="D18" s="46">
        <v>265030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265030</v>
      </c>
      <c r="O18" s="47">
        <f t="shared" si="2"/>
        <v>74.010053057805081</v>
      </c>
      <c r="P18" s="9"/>
    </row>
    <row r="19" spans="1:16">
      <c r="A19" s="12"/>
      <c r="B19" s="25">
        <v>335.19</v>
      </c>
      <c r="C19" s="20" t="s">
        <v>98</v>
      </c>
      <c r="D19" s="46">
        <v>936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936</v>
      </c>
      <c r="O19" s="47">
        <f t="shared" si="2"/>
        <v>0.26137950293214185</v>
      </c>
      <c r="P19" s="9"/>
    </row>
    <row r="20" spans="1:16">
      <c r="A20" s="12"/>
      <c r="B20" s="25">
        <v>338</v>
      </c>
      <c r="C20" s="20" t="s">
        <v>20</v>
      </c>
      <c r="D20" s="46">
        <v>23975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23975</v>
      </c>
      <c r="O20" s="47">
        <f t="shared" si="2"/>
        <v>6.695057246579168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SUM(D22:D27)</f>
        <v>815385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3192810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4008195</v>
      </c>
      <c r="O21" s="45">
        <f t="shared" si="2"/>
        <v>1119.2948896956157</v>
      </c>
      <c r="P21" s="10"/>
    </row>
    <row r="22" spans="1:16">
      <c r="A22" s="12"/>
      <c r="B22" s="25">
        <v>341.3</v>
      </c>
      <c r="C22" s="20" t="s">
        <v>82</v>
      </c>
      <c r="D22" s="46">
        <v>298550</v>
      </c>
      <c r="E22" s="46">
        <v>0</v>
      </c>
      <c r="F22" s="46">
        <v>0</v>
      </c>
      <c r="G22" s="46">
        <v>0</v>
      </c>
      <c r="H22" s="46">
        <v>0</v>
      </c>
      <c r="I22" s="46">
        <v>139279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437829</v>
      </c>
      <c r="O22" s="47">
        <f t="shared" si="2"/>
        <v>122.2644512705948</v>
      </c>
      <c r="P22" s="9"/>
    </row>
    <row r="23" spans="1:16">
      <c r="A23" s="12"/>
      <c r="B23" s="25">
        <v>341.9</v>
      </c>
      <c r="C23" s="20" t="s">
        <v>84</v>
      </c>
      <c r="D23" s="46">
        <v>48827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48827</v>
      </c>
      <c r="O23" s="47">
        <f t="shared" si="2"/>
        <v>13.63501815135437</v>
      </c>
      <c r="P23" s="9"/>
    </row>
    <row r="24" spans="1:16">
      <c r="A24" s="12"/>
      <c r="B24" s="25">
        <v>342.2</v>
      </c>
      <c r="C24" s="20" t="s">
        <v>85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30720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30720</v>
      </c>
      <c r="O24" s="47">
        <f t="shared" si="2"/>
        <v>8.5786093270036297</v>
      </c>
      <c r="P24" s="9"/>
    </row>
    <row r="25" spans="1:16">
      <c r="A25" s="12"/>
      <c r="B25" s="25">
        <v>343.3</v>
      </c>
      <c r="C25" s="20" t="s">
        <v>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2017380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2017380</v>
      </c>
      <c r="O25" s="47">
        <f t="shared" si="2"/>
        <v>563.35660430047471</v>
      </c>
      <c r="P25" s="9"/>
    </row>
    <row r="26" spans="1:16">
      <c r="A26" s="12"/>
      <c r="B26" s="25">
        <v>343.4</v>
      </c>
      <c r="C26" s="20" t="s">
        <v>31</v>
      </c>
      <c r="D26" s="46">
        <v>468008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468008</v>
      </c>
      <c r="O26" s="47">
        <f t="shared" si="2"/>
        <v>130.69198547891651</v>
      </c>
      <c r="P26" s="9"/>
    </row>
    <row r="27" spans="1:16">
      <c r="A27" s="12"/>
      <c r="B27" s="25">
        <v>343.5</v>
      </c>
      <c r="C27" s="20" t="s">
        <v>32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1005431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1005431</v>
      </c>
      <c r="O27" s="47">
        <f t="shared" si="2"/>
        <v>280.76822116727169</v>
      </c>
      <c r="P27" s="9"/>
    </row>
    <row r="28" spans="1:16" ht="15.75">
      <c r="A28" s="29" t="s">
        <v>26</v>
      </c>
      <c r="B28" s="30"/>
      <c r="C28" s="31"/>
      <c r="D28" s="32">
        <f t="shared" ref="D28:M28" si="7">SUM(D29:D31)</f>
        <v>9979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ref="N28:N41" si="8">SUM(D28:M28)</f>
        <v>9979</v>
      </c>
      <c r="O28" s="45">
        <f t="shared" si="2"/>
        <v>2.7866517732476961</v>
      </c>
      <c r="P28" s="10"/>
    </row>
    <row r="29" spans="1:16">
      <c r="A29" s="13"/>
      <c r="B29" s="39">
        <v>351.1</v>
      </c>
      <c r="C29" s="21" t="s">
        <v>72</v>
      </c>
      <c r="D29" s="46">
        <v>3978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3978</v>
      </c>
      <c r="O29" s="47">
        <f t="shared" si="2"/>
        <v>1.1108628874616029</v>
      </c>
      <c r="P29" s="9"/>
    </row>
    <row r="30" spans="1:16">
      <c r="A30" s="13"/>
      <c r="B30" s="39">
        <v>352</v>
      </c>
      <c r="C30" s="21" t="s">
        <v>36</v>
      </c>
      <c r="D30" s="46">
        <v>4904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4904</v>
      </c>
      <c r="O30" s="47">
        <f t="shared" si="2"/>
        <v>1.3694498743367773</v>
      </c>
      <c r="P30" s="9"/>
    </row>
    <row r="31" spans="1:16">
      <c r="A31" s="13"/>
      <c r="B31" s="39">
        <v>354</v>
      </c>
      <c r="C31" s="21" t="s">
        <v>60</v>
      </c>
      <c r="D31" s="46">
        <v>1097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1097</v>
      </c>
      <c r="O31" s="47">
        <f t="shared" si="2"/>
        <v>0.30633901144931586</v>
      </c>
      <c r="P31" s="9"/>
    </row>
    <row r="32" spans="1:16" ht="15.75">
      <c r="A32" s="29" t="s">
        <v>3</v>
      </c>
      <c r="B32" s="30"/>
      <c r="C32" s="31"/>
      <c r="D32" s="32">
        <f t="shared" ref="D32:M32" si="9">SUM(D33:D38)</f>
        <v>125860</v>
      </c>
      <c r="E32" s="32">
        <f t="shared" si="9"/>
        <v>280</v>
      </c>
      <c r="F32" s="32">
        <f t="shared" si="9"/>
        <v>0</v>
      </c>
      <c r="G32" s="32">
        <f t="shared" si="9"/>
        <v>0</v>
      </c>
      <c r="H32" s="32">
        <f t="shared" si="9"/>
        <v>0</v>
      </c>
      <c r="I32" s="32">
        <f t="shared" si="9"/>
        <v>2250992</v>
      </c>
      <c r="J32" s="32">
        <f t="shared" si="9"/>
        <v>0</v>
      </c>
      <c r="K32" s="32">
        <f t="shared" si="9"/>
        <v>0</v>
      </c>
      <c r="L32" s="32">
        <f t="shared" si="9"/>
        <v>0</v>
      </c>
      <c r="M32" s="32">
        <f t="shared" si="9"/>
        <v>0</v>
      </c>
      <c r="N32" s="32">
        <f t="shared" si="8"/>
        <v>2377132</v>
      </c>
      <c r="O32" s="45">
        <f t="shared" si="2"/>
        <v>663.8179279530857</v>
      </c>
      <c r="P32" s="10"/>
    </row>
    <row r="33" spans="1:119">
      <c r="A33" s="12"/>
      <c r="B33" s="25">
        <v>361.1</v>
      </c>
      <c r="C33" s="20" t="s">
        <v>38</v>
      </c>
      <c r="D33" s="46">
        <v>18835</v>
      </c>
      <c r="E33" s="46">
        <v>432</v>
      </c>
      <c r="F33" s="46">
        <v>0</v>
      </c>
      <c r="G33" s="46">
        <v>0</v>
      </c>
      <c r="H33" s="46">
        <v>0</v>
      </c>
      <c r="I33" s="46">
        <v>8029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27296</v>
      </c>
      <c r="O33" s="47">
        <f t="shared" si="2"/>
        <v>7.6224518290980177</v>
      </c>
      <c r="P33" s="9"/>
    </row>
    <row r="34" spans="1:119">
      <c r="A34" s="12"/>
      <c r="B34" s="25">
        <v>361.3</v>
      </c>
      <c r="C34" s="20" t="s">
        <v>39</v>
      </c>
      <c r="D34" s="46">
        <v>-4494</v>
      </c>
      <c r="E34" s="46">
        <v>-152</v>
      </c>
      <c r="F34" s="46">
        <v>0</v>
      </c>
      <c r="G34" s="46">
        <v>0</v>
      </c>
      <c r="H34" s="46">
        <v>0</v>
      </c>
      <c r="I34" s="46">
        <v>-764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-5410</v>
      </c>
      <c r="O34" s="47">
        <f t="shared" si="2"/>
        <v>-1.5107511868193242</v>
      </c>
      <c r="P34" s="9"/>
    </row>
    <row r="35" spans="1:119">
      <c r="A35" s="12"/>
      <c r="B35" s="25">
        <v>361.4</v>
      </c>
      <c r="C35" s="20" t="s">
        <v>99</v>
      </c>
      <c r="D35" s="46">
        <v>3700</v>
      </c>
      <c r="E35" s="46">
        <v>0</v>
      </c>
      <c r="F35" s="46">
        <v>0</v>
      </c>
      <c r="G35" s="46">
        <v>0</v>
      </c>
      <c r="H35" s="46">
        <v>0</v>
      </c>
      <c r="I35" s="46">
        <v>2228176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2231876</v>
      </c>
      <c r="O35" s="47">
        <f t="shared" si="2"/>
        <v>623.25495671600106</v>
      </c>
      <c r="P35" s="9"/>
    </row>
    <row r="36" spans="1:119">
      <c r="A36" s="12"/>
      <c r="B36" s="25">
        <v>362</v>
      </c>
      <c r="C36" s="20" t="s">
        <v>40</v>
      </c>
      <c r="D36" s="46">
        <v>55900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55900</v>
      </c>
      <c r="O36" s="47">
        <f t="shared" si="2"/>
        <v>15.610164758447361</v>
      </c>
      <c r="P36" s="9"/>
    </row>
    <row r="37" spans="1:119">
      <c r="A37" s="12"/>
      <c r="B37" s="25">
        <v>369.3</v>
      </c>
      <c r="C37" s="20" t="s">
        <v>61</v>
      </c>
      <c r="D37" s="46">
        <v>49794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49794</v>
      </c>
      <c r="O37" s="47">
        <f t="shared" si="2"/>
        <v>13.90505445406311</v>
      </c>
      <c r="P37" s="9"/>
    </row>
    <row r="38" spans="1:119">
      <c r="A38" s="12"/>
      <c r="B38" s="25">
        <v>369.9</v>
      </c>
      <c r="C38" s="20" t="s">
        <v>45</v>
      </c>
      <c r="D38" s="46">
        <v>2125</v>
      </c>
      <c r="E38" s="46">
        <v>0</v>
      </c>
      <c r="F38" s="46">
        <v>0</v>
      </c>
      <c r="G38" s="46">
        <v>0</v>
      </c>
      <c r="H38" s="46">
        <v>0</v>
      </c>
      <c r="I38" s="46">
        <v>15551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17676</v>
      </c>
      <c r="O38" s="47">
        <f t="shared" si="2"/>
        <v>4.9360513822954486</v>
      </c>
      <c r="P38" s="9"/>
    </row>
    <row r="39" spans="1:119" ht="15.75">
      <c r="A39" s="29" t="s">
        <v>27</v>
      </c>
      <c r="B39" s="30"/>
      <c r="C39" s="31"/>
      <c r="D39" s="32">
        <f t="shared" ref="D39:M39" si="10">SUM(D40:D40)</f>
        <v>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1286000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1286000</v>
      </c>
      <c r="O39" s="45">
        <f t="shared" si="2"/>
        <v>359.11756492599835</v>
      </c>
      <c r="P39" s="9"/>
    </row>
    <row r="40" spans="1:119" ht="15.75" thickBot="1">
      <c r="A40" s="12"/>
      <c r="B40" s="25">
        <v>381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1286000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1286000</v>
      </c>
      <c r="O40" s="47">
        <f t="shared" si="2"/>
        <v>359.11756492599835</v>
      </c>
      <c r="P40" s="9"/>
    </row>
    <row r="41" spans="1:119" ht="16.5" thickBot="1">
      <c r="A41" s="14" t="s">
        <v>33</v>
      </c>
      <c r="B41" s="23"/>
      <c r="C41" s="22"/>
      <c r="D41" s="15">
        <f t="shared" ref="D41:M41" si="11">SUM(D5,D10,D14,D21,D28,D32,D39)</f>
        <v>10986540</v>
      </c>
      <c r="E41" s="15">
        <f t="shared" si="11"/>
        <v>1280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6732802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8"/>
        <v>17720622</v>
      </c>
      <c r="O41" s="38">
        <f t="shared" si="2"/>
        <v>4948.5121474448479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100</v>
      </c>
      <c r="M43" s="118"/>
      <c r="N43" s="118"/>
      <c r="O43" s="43">
        <v>3581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8584777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8584777</v>
      </c>
      <c r="O5" s="33">
        <f t="shared" ref="O5:O40" si="2">(N5/O$42)</f>
        <v>2403.3530235162375</v>
      </c>
      <c r="P5" s="6"/>
    </row>
    <row r="6" spans="1:133">
      <c r="A6" s="12"/>
      <c r="B6" s="25">
        <v>311</v>
      </c>
      <c r="C6" s="20" t="s">
        <v>2</v>
      </c>
      <c r="D6" s="46">
        <v>8246672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8246672</v>
      </c>
      <c r="O6" s="47">
        <f t="shared" si="2"/>
        <v>2308.6987681970886</v>
      </c>
      <c r="P6" s="9"/>
    </row>
    <row r="7" spans="1:133">
      <c r="A7" s="12"/>
      <c r="B7" s="25">
        <v>312.10000000000002</v>
      </c>
      <c r="C7" s="20" t="s">
        <v>10</v>
      </c>
      <c r="D7" s="46">
        <v>29782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29782</v>
      </c>
      <c r="O7" s="47">
        <f t="shared" si="2"/>
        <v>8.3376259798432244</v>
      </c>
      <c r="P7" s="9"/>
    </row>
    <row r="8" spans="1:133">
      <c r="A8" s="12"/>
      <c r="B8" s="25">
        <v>315</v>
      </c>
      <c r="C8" s="20" t="s">
        <v>75</v>
      </c>
      <c r="D8" s="46">
        <v>306747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306747</v>
      </c>
      <c r="O8" s="47">
        <f t="shared" si="2"/>
        <v>85.875419932810743</v>
      </c>
      <c r="P8" s="9"/>
    </row>
    <row r="9" spans="1:133">
      <c r="A9" s="12"/>
      <c r="B9" s="25">
        <v>316</v>
      </c>
      <c r="C9" s="20" t="s">
        <v>76</v>
      </c>
      <c r="D9" s="46">
        <v>1576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1576</v>
      </c>
      <c r="O9" s="47">
        <f t="shared" si="2"/>
        <v>0.44120940649496082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SUM(D11:D13)</f>
        <v>854123</v>
      </c>
      <c r="E10" s="32">
        <f t="shared" si="3"/>
        <v>1000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4000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859123</v>
      </c>
      <c r="O10" s="45">
        <f t="shared" si="2"/>
        <v>240.5159574468085</v>
      </c>
      <c r="P10" s="10"/>
    </row>
    <row r="11" spans="1:133">
      <c r="A11" s="12"/>
      <c r="B11" s="25">
        <v>322</v>
      </c>
      <c r="C11" s="20" t="s">
        <v>0</v>
      </c>
      <c r="D11" s="46">
        <v>444402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444402</v>
      </c>
      <c r="O11" s="47">
        <f t="shared" si="2"/>
        <v>124.41265397536394</v>
      </c>
      <c r="P11" s="9"/>
    </row>
    <row r="12" spans="1:133">
      <c r="A12" s="12"/>
      <c r="B12" s="25">
        <v>323.10000000000002</v>
      </c>
      <c r="C12" s="20" t="s">
        <v>14</v>
      </c>
      <c r="D12" s="46">
        <v>409721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409721</v>
      </c>
      <c r="O12" s="47">
        <f t="shared" si="2"/>
        <v>114.7035274356103</v>
      </c>
      <c r="P12" s="9"/>
    </row>
    <row r="13" spans="1:133">
      <c r="A13" s="12"/>
      <c r="B13" s="25">
        <v>324.70999999999998</v>
      </c>
      <c r="C13" s="20" t="s">
        <v>59</v>
      </c>
      <c r="D13" s="46">
        <v>0</v>
      </c>
      <c r="E13" s="46">
        <v>1000</v>
      </c>
      <c r="F13" s="46">
        <v>0</v>
      </c>
      <c r="G13" s="46">
        <v>0</v>
      </c>
      <c r="H13" s="46">
        <v>0</v>
      </c>
      <c r="I13" s="46">
        <v>4000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5000</v>
      </c>
      <c r="O13" s="47">
        <f t="shared" si="2"/>
        <v>1.3997760358342666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SUM(D15:D20)</f>
        <v>361367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361367</v>
      </c>
      <c r="O14" s="45">
        <f t="shared" si="2"/>
        <v>101.16657334826428</v>
      </c>
      <c r="P14" s="10"/>
    </row>
    <row r="15" spans="1:133">
      <c r="A15" s="12"/>
      <c r="B15" s="25">
        <v>334.32</v>
      </c>
      <c r="C15" s="20" t="s">
        <v>77</v>
      </c>
      <c r="D15" s="46">
        <v>13304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13304</v>
      </c>
      <c r="O15" s="47">
        <f t="shared" si="2"/>
        <v>3.7245240761478162</v>
      </c>
      <c r="P15" s="9"/>
    </row>
    <row r="16" spans="1:133">
      <c r="A16" s="12"/>
      <c r="B16" s="25">
        <v>335.12</v>
      </c>
      <c r="C16" s="20" t="s">
        <v>78</v>
      </c>
      <c r="D16" s="46">
        <v>79012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79012</v>
      </c>
      <c r="O16" s="47">
        <f t="shared" si="2"/>
        <v>22.119820828667415</v>
      </c>
      <c r="P16" s="9"/>
    </row>
    <row r="17" spans="1:16">
      <c r="A17" s="12"/>
      <c r="B17" s="25">
        <v>335.15</v>
      </c>
      <c r="C17" s="20" t="s">
        <v>79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636</v>
      </c>
      <c r="O17" s="47">
        <f t="shared" si="2"/>
        <v>0.1780515117581187</v>
      </c>
      <c r="P17" s="9"/>
    </row>
    <row r="18" spans="1:16">
      <c r="A18" s="12"/>
      <c r="B18" s="25">
        <v>335.18</v>
      </c>
      <c r="C18" s="20" t="s">
        <v>80</v>
      </c>
      <c r="D18" s="46">
        <v>243843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243843</v>
      </c>
      <c r="O18" s="47">
        <f t="shared" si="2"/>
        <v>68.265117581187013</v>
      </c>
      <c r="P18" s="9"/>
    </row>
    <row r="19" spans="1:16">
      <c r="A19" s="12"/>
      <c r="B19" s="25">
        <v>335.9</v>
      </c>
      <c r="C19" s="20" t="s">
        <v>81</v>
      </c>
      <c r="D19" s="46">
        <v>1318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1318</v>
      </c>
      <c r="O19" s="47">
        <f t="shared" si="2"/>
        <v>0.36898096304591266</v>
      </c>
      <c r="P19" s="9"/>
    </row>
    <row r="20" spans="1:16">
      <c r="A20" s="12"/>
      <c r="B20" s="25">
        <v>338</v>
      </c>
      <c r="C20" s="20" t="s">
        <v>20</v>
      </c>
      <c r="D20" s="46">
        <v>23254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23254</v>
      </c>
      <c r="O20" s="47">
        <f t="shared" si="2"/>
        <v>6.510078387458007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862821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3133806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3996627</v>
      </c>
      <c r="O21" s="45">
        <f t="shared" si="2"/>
        <v>1118.8765397536395</v>
      </c>
      <c r="P21" s="10"/>
    </row>
    <row r="22" spans="1:16">
      <c r="A22" s="12"/>
      <c r="B22" s="25">
        <v>341.3</v>
      </c>
      <c r="C22" s="20" t="s">
        <v>82</v>
      </c>
      <c r="D22" s="46">
        <v>298548</v>
      </c>
      <c r="E22" s="46">
        <v>0</v>
      </c>
      <c r="F22" s="46">
        <v>0</v>
      </c>
      <c r="G22" s="46">
        <v>0</v>
      </c>
      <c r="H22" s="46">
        <v>0</v>
      </c>
      <c r="I22" s="46">
        <v>131352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429900</v>
      </c>
      <c r="O22" s="47">
        <f t="shared" si="2"/>
        <v>120.35274356103024</v>
      </c>
      <c r="P22" s="9"/>
    </row>
    <row r="23" spans="1:16">
      <c r="A23" s="12"/>
      <c r="B23" s="25">
        <v>341.54</v>
      </c>
      <c r="C23" s="20" t="s">
        <v>83</v>
      </c>
      <c r="D23" s="46">
        <v>4493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4493</v>
      </c>
      <c r="O23" s="47">
        <f t="shared" si="2"/>
        <v>1.2578387458006719</v>
      </c>
      <c r="P23" s="9"/>
    </row>
    <row r="24" spans="1:16">
      <c r="A24" s="12"/>
      <c r="B24" s="25">
        <v>341.9</v>
      </c>
      <c r="C24" s="20" t="s">
        <v>84</v>
      </c>
      <c r="D24" s="46">
        <v>53377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53377</v>
      </c>
      <c r="O24" s="47">
        <f t="shared" si="2"/>
        <v>14.943169092945128</v>
      </c>
      <c r="P24" s="9"/>
    </row>
    <row r="25" spans="1:16">
      <c r="A25" s="12"/>
      <c r="B25" s="25">
        <v>342.2</v>
      </c>
      <c r="C25" s="20" t="s">
        <v>85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30720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30720</v>
      </c>
      <c r="O25" s="47">
        <f t="shared" si="2"/>
        <v>8.6002239641657336</v>
      </c>
      <c r="P25" s="9"/>
    </row>
    <row r="26" spans="1:16">
      <c r="A26" s="12"/>
      <c r="B26" s="25">
        <v>343.3</v>
      </c>
      <c r="C26" s="20" t="s">
        <v>30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1950502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1950502</v>
      </c>
      <c r="O26" s="47">
        <f t="shared" si="2"/>
        <v>546.05319148936167</v>
      </c>
      <c r="P26" s="9"/>
    </row>
    <row r="27" spans="1:16">
      <c r="A27" s="12"/>
      <c r="B27" s="25">
        <v>343.4</v>
      </c>
      <c r="C27" s="20" t="s">
        <v>31</v>
      </c>
      <c r="D27" s="46">
        <v>467051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467051</v>
      </c>
      <c r="O27" s="47">
        <f t="shared" si="2"/>
        <v>130.753359462486</v>
      </c>
      <c r="P27" s="9"/>
    </row>
    <row r="28" spans="1:16">
      <c r="A28" s="12"/>
      <c r="B28" s="25">
        <v>343.5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1021232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1021232</v>
      </c>
      <c r="O28" s="47">
        <f t="shared" si="2"/>
        <v>285.89921612541991</v>
      </c>
      <c r="P28" s="9"/>
    </row>
    <row r="29" spans="1:16">
      <c r="A29" s="12"/>
      <c r="B29" s="25">
        <v>349</v>
      </c>
      <c r="C29" s="20" t="s">
        <v>71</v>
      </c>
      <c r="D29" s="46">
        <v>39352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39352</v>
      </c>
      <c r="O29" s="47">
        <f t="shared" si="2"/>
        <v>11.016797312430011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SUM(D31:D37)</f>
        <v>266877</v>
      </c>
      <c r="E30" s="32">
        <f t="shared" si="7"/>
        <v>676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7681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275234</v>
      </c>
      <c r="O30" s="45">
        <f t="shared" si="2"/>
        <v>77.053191489361708</v>
      </c>
      <c r="P30" s="10"/>
    </row>
    <row r="31" spans="1:16">
      <c r="A31" s="12"/>
      <c r="B31" s="25">
        <v>361.1</v>
      </c>
      <c r="C31" s="20" t="s">
        <v>38</v>
      </c>
      <c r="D31" s="46">
        <v>16419</v>
      </c>
      <c r="E31" s="46">
        <v>434</v>
      </c>
      <c r="F31" s="46">
        <v>0</v>
      </c>
      <c r="G31" s="46">
        <v>0</v>
      </c>
      <c r="H31" s="46">
        <v>0</v>
      </c>
      <c r="I31" s="46">
        <v>6082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22935</v>
      </c>
      <c r="O31" s="47">
        <f t="shared" si="2"/>
        <v>6.4207726763717803</v>
      </c>
      <c r="P31" s="9"/>
    </row>
    <row r="32" spans="1:16">
      <c r="A32" s="12"/>
      <c r="B32" s="25">
        <v>361.3</v>
      </c>
      <c r="C32" s="20" t="s">
        <v>39</v>
      </c>
      <c r="D32" s="46">
        <v>7046</v>
      </c>
      <c r="E32" s="46">
        <v>242</v>
      </c>
      <c r="F32" s="46">
        <v>0</v>
      </c>
      <c r="G32" s="46">
        <v>0</v>
      </c>
      <c r="H32" s="46">
        <v>0</v>
      </c>
      <c r="I32" s="46">
        <v>1199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8">SUM(D32:M32)</f>
        <v>8487</v>
      </c>
      <c r="O32" s="47">
        <f t="shared" si="2"/>
        <v>2.375979843225084</v>
      </c>
      <c r="P32" s="9"/>
    </row>
    <row r="33" spans="1:119">
      <c r="A33" s="12"/>
      <c r="B33" s="25">
        <v>362</v>
      </c>
      <c r="C33" s="20" t="s">
        <v>40</v>
      </c>
      <c r="D33" s="46">
        <v>53580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53580</v>
      </c>
      <c r="O33" s="47">
        <f t="shared" si="2"/>
        <v>15</v>
      </c>
      <c r="P33" s="9"/>
    </row>
    <row r="34" spans="1:119">
      <c r="A34" s="12"/>
      <c r="B34" s="25">
        <v>364</v>
      </c>
      <c r="C34" s="20" t="s">
        <v>86</v>
      </c>
      <c r="D34" s="46">
        <v>3295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3295</v>
      </c>
      <c r="O34" s="47">
        <f t="shared" si="2"/>
        <v>0.92245240761478164</v>
      </c>
      <c r="P34" s="9"/>
    </row>
    <row r="35" spans="1:119">
      <c r="A35" s="12"/>
      <c r="B35" s="25">
        <v>366</v>
      </c>
      <c r="C35" s="20" t="s">
        <v>42</v>
      </c>
      <c r="D35" s="46">
        <v>2105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2105</v>
      </c>
      <c r="O35" s="47">
        <f t="shared" si="2"/>
        <v>0.5893057110862262</v>
      </c>
      <c r="P35" s="9"/>
    </row>
    <row r="36" spans="1:119">
      <c r="A36" s="12"/>
      <c r="B36" s="25">
        <v>369.3</v>
      </c>
      <c r="C36" s="20" t="s">
        <v>61</v>
      </c>
      <c r="D36" s="46">
        <v>181333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181333</v>
      </c>
      <c r="O36" s="47">
        <f t="shared" si="2"/>
        <v>50.765117581187013</v>
      </c>
      <c r="P36" s="9"/>
    </row>
    <row r="37" spans="1:119">
      <c r="A37" s="12"/>
      <c r="B37" s="25">
        <v>369.9</v>
      </c>
      <c r="C37" s="20" t="s">
        <v>45</v>
      </c>
      <c r="D37" s="46">
        <v>3099</v>
      </c>
      <c r="E37" s="46">
        <v>0</v>
      </c>
      <c r="F37" s="46">
        <v>0</v>
      </c>
      <c r="G37" s="46">
        <v>0</v>
      </c>
      <c r="H37" s="46">
        <v>0</v>
      </c>
      <c r="I37" s="46">
        <v>400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3499</v>
      </c>
      <c r="O37" s="47">
        <f t="shared" si="2"/>
        <v>0.97956326987681974</v>
      </c>
      <c r="P37" s="9"/>
    </row>
    <row r="38" spans="1:119" ht="15.75">
      <c r="A38" s="29" t="s">
        <v>27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1286000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1286000</v>
      </c>
      <c r="O38" s="45">
        <f t="shared" si="2"/>
        <v>360.02239641657337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1286000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1286000</v>
      </c>
      <c r="O39" s="47">
        <f t="shared" si="2"/>
        <v>360.02239641657337</v>
      </c>
      <c r="P39" s="9"/>
    </row>
    <row r="40" spans="1:119" ht="16.5" thickBot="1">
      <c r="A40" s="14" t="s">
        <v>33</v>
      </c>
      <c r="B40" s="23"/>
      <c r="C40" s="22"/>
      <c r="D40" s="15">
        <f>SUM(D5,D10,D14,D21,D30,D38)</f>
        <v>10929965</v>
      </c>
      <c r="E40" s="15">
        <f t="shared" ref="E40:M40" si="10">SUM(E5,E10,E14,E21,E30,E38)</f>
        <v>1676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4431487</v>
      </c>
      <c r="J40" s="15">
        <f t="shared" si="10"/>
        <v>0</v>
      </c>
      <c r="K40" s="15">
        <f t="shared" si="10"/>
        <v>0</v>
      </c>
      <c r="L40" s="15">
        <f t="shared" si="10"/>
        <v>0</v>
      </c>
      <c r="M40" s="15">
        <f t="shared" si="10"/>
        <v>0</v>
      </c>
      <c r="N40" s="15">
        <f>SUM(D40:M40)</f>
        <v>15363128</v>
      </c>
      <c r="O40" s="38">
        <f t="shared" si="2"/>
        <v>4300.9876819708843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87</v>
      </c>
      <c r="M42" s="118"/>
      <c r="N42" s="118"/>
      <c r="O42" s="43">
        <v>3572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7593593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7593593</v>
      </c>
      <c r="O5" s="33">
        <f t="shared" ref="O5:O38" si="2">(N5/O$40)</f>
        <v>2092.475337558556</v>
      </c>
      <c r="P5" s="6"/>
    </row>
    <row r="6" spans="1:133">
      <c r="A6" s="12"/>
      <c r="B6" s="25">
        <v>311</v>
      </c>
      <c r="C6" s="20" t="s">
        <v>2</v>
      </c>
      <c r="D6" s="46">
        <v>7285358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7285358</v>
      </c>
      <c r="O6" s="47">
        <f t="shared" si="2"/>
        <v>2007.5387158996969</v>
      </c>
      <c r="P6" s="9"/>
    </row>
    <row r="7" spans="1:133">
      <c r="A7" s="12"/>
      <c r="B7" s="25">
        <v>312.10000000000002</v>
      </c>
      <c r="C7" s="20" t="s">
        <v>10</v>
      </c>
      <c r="D7" s="46">
        <v>29852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29852</v>
      </c>
      <c r="O7" s="47">
        <f t="shared" si="2"/>
        <v>8.2259575640672367</v>
      </c>
      <c r="P7" s="9"/>
    </row>
    <row r="8" spans="1:133">
      <c r="A8" s="12"/>
      <c r="B8" s="25">
        <v>315</v>
      </c>
      <c r="C8" s="20" t="s">
        <v>12</v>
      </c>
      <c r="D8" s="46">
        <v>276844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276844</v>
      </c>
      <c r="O8" s="47">
        <f t="shared" si="2"/>
        <v>76.28658032515844</v>
      </c>
      <c r="P8" s="9"/>
    </row>
    <row r="9" spans="1:133">
      <c r="A9" s="12"/>
      <c r="B9" s="25">
        <v>316</v>
      </c>
      <c r="C9" s="20" t="s">
        <v>58</v>
      </c>
      <c r="D9" s="46">
        <v>1539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1539</v>
      </c>
      <c r="O9" s="47">
        <f t="shared" si="2"/>
        <v>0.42408376963350786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809022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809022</v>
      </c>
      <c r="O10" s="45">
        <f t="shared" si="2"/>
        <v>222.93248828878478</v>
      </c>
      <c r="P10" s="10"/>
    </row>
    <row r="11" spans="1:133">
      <c r="A11" s="12"/>
      <c r="B11" s="25">
        <v>322</v>
      </c>
      <c r="C11" s="20" t="s">
        <v>0</v>
      </c>
      <c r="D11" s="46">
        <v>397588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397588</v>
      </c>
      <c r="O11" s="47">
        <f t="shared" si="2"/>
        <v>109.558556076054</v>
      </c>
      <c r="P11" s="9"/>
    </row>
    <row r="12" spans="1:133">
      <c r="A12" s="12"/>
      <c r="B12" s="25">
        <v>323.10000000000002</v>
      </c>
      <c r="C12" s="20" t="s">
        <v>14</v>
      </c>
      <c r="D12" s="46">
        <v>411434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411434</v>
      </c>
      <c r="O12" s="47">
        <f t="shared" si="2"/>
        <v>113.37393221273078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SUM(D14:D19)</f>
        <v>358103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358103</v>
      </c>
      <c r="O13" s="45">
        <f t="shared" si="2"/>
        <v>98.678148250206675</v>
      </c>
      <c r="P13" s="10"/>
    </row>
    <row r="14" spans="1:133">
      <c r="A14" s="12"/>
      <c r="B14" s="25">
        <v>335.12</v>
      </c>
      <c r="C14" s="20" t="s">
        <v>17</v>
      </c>
      <c r="D14" s="46">
        <v>77105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77105</v>
      </c>
      <c r="O14" s="47">
        <f t="shared" si="2"/>
        <v>21.246899972444201</v>
      </c>
      <c r="P14" s="9"/>
    </row>
    <row r="15" spans="1:133">
      <c r="A15" s="12"/>
      <c r="B15" s="25">
        <v>335.15</v>
      </c>
      <c r="C15" s="20" t="s">
        <v>18</v>
      </c>
      <c r="D15" s="46">
        <v>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636</v>
      </c>
      <c r="O15" s="47">
        <f t="shared" si="2"/>
        <v>0.17525489115458803</v>
      </c>
      <c r="P15" s="9"/>
    </row>
    <row r="16" spans="1:133">
      <c r="A16" s="12"/>
      <c r="B16" s="25">
        <v>335.18</v>
      </c>
      <c r="C16" s="20" t="s">
        <v>19</v>
      </c>
      <c r="D16" s="46">
        <v>231487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231487</v>
      </c>
      <c r="O16" s="47">
        <f t="shared" si="2"/>
        <v>63.788095894185723</v>
      </c>
      <c r="P16" s="9"/>
    </row>
    <row r="17" spans="1:16">
      <c r="A17" s="12"/>
      <c r="B17" s="25">
        <v>335.49</v>
      </c>
      <c r="C17" s="20" t="s">
        <v>69</v>
      </c>
      <c r="D17" s="46">
        <v>1223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1223</v>
      </c>
      <c r="O17" s="47">
        <f t="shared" si="2"/>
        <v>0.33700744006613392</v>
      </c>
      <c r="P17" s="9"/>
    </row>
    <row r="18" spans="1:16">
      <c r="A18" s="12"/>
      <c r="B18" s="25">
        <v>337.9</v>
      </c>
      <c r="C18" s="20" t="s">
        <v>70</v>
      </c>
      <c r="D18" s="46">
        <v>13134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13134</v>
      </c>
      <c r="O18" s="47">
        <f t="shared" si="2"/>
        <v>3.6191788371452192</v>
      </c>
      <c r="P18" s="9"/>
    </row>
    <row r="19" spans="1:16">
      <c r="A19" s="12"/>
      <c r="B19" s="25">
        <v>338</v>
      </c>
      <c r="C19" s="20" t="s">
        <v>20</v>
      </c>
      <c r="D19" s="46">
        <v>34518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34518</v>
      </c>
      <c r="O19" s="47">
        <f t="shared" si="2"/>
        <v>9.5117112152108021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SUM(D21:D25)</f>
        <v>733777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3133205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3866982</v>
      </c>
      <c r="O20" s="45">
        <f t="shared" si="2"/>
        <v>1065.5778451364013</v>
      </c>
      <c r="P20" s="10"/>
    </row>
    <row r="21" spans="1:16">
      <c r="A21" s="12"/>
      <c r="B21" s="25">
        <v>341.9</v>
      </c>
      <c r="C21" s="20" t="s">
        <v>29</v>
      </c>
      <c r="D21" s="46">
        <v>9141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9141</v>
      </c>
      <c r="O21" s="47">
        <f t="shared" si="2"/>
        <v>2.5188757233397632</v>
      </c>
      <c r="P21" s="9"/>
    </row>
    <row r="22" spans="1:16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1992304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1992304</v>
      </c>
      <c r="O22" s="47">
        <f t="shared" si="2"/>
        <v>548.99531551391567</v>
      </c>
      <c r="P22" s="9"/>
    </row>
    <row r="23" spans="1:16">
      <c r="A23" s="12"/>
      <c r="B23" s="25">
        <v>343.4</v>
      </c>
      <c r="C23" s="20" t="s">
        <v>31</v>
      </c>
      <c r="D23" s="46">
        <v>467004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467004</v>
      </c>
      <c r="O23" s="47">
        <f t="shared" si="2"/>
        <v>128.68669054836042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1002973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1002973</v>
      </c>
      <c r="O24" s="47">
        <f t="shared" si="2"/>
        <v>276.37723890879028</v>
      </c>
      <c r="P24" s="9"/>
    </row>
    <row r="25" spans="1:16">
      <c r="A25" s="12"/>
      <c r="B25" s="25">
        <v>349</v>
      </c>
      <c r="C25" s="20" t="s">
        <v>71</v>
      </c>
      <c r="D25" s="46">
        <v>257632</v>
      </c>
      <c r="E25" s="46">
        <v>0</v>
      </c>
      <c r="F25" s="46">
        <v>0</v>
      </c>
      <c r="G25" s="46">
        <v>0</v>
      </c>
      <c r="H25" s="46">
        <v>0</v>
      </c>
      <c r="I25" s="46">
        <v>137928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395560</v>
      </c>
      <c r="O25" s="47">
        <f t="shared" si="2"/>
        <v>108.99972444199504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SUM(D27:D29)</f>
        <v>17733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17733</v>
      </c>
      <c r="O26" s="45">
        <f t="shared" si="2"/>
        <v>4.886470101956462</v>
      </c>
      <c r="P26" s="10"/>
    </row>
    <row r="27" spans="1:16">
      <c r="A27" s="13"/>
      <c r="B27" s="39">
        <v>351.1</v>
      </c>
      <c r="C27" s="21" t="s">
        <v>72</v>
      </c>
      <c r="D27" s="46">
        <v>11761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11761</v>
      </c>
      <c r="O27" s="47">
        <f t="shared" si="2"/>
        <v>3.2408376963350785</v>
      </c>
      <c r="P27" s="9"/>
    </row>
    <row r="28" spans="1:16">
      <c r="A28" s="13"/>
      <c r="B28" s="39">
        <v>352</v>
      </c>
      <c r="C28" s="21" t="s">
        <v>36</v>
      </c>
      <c r="D28" s="46">
        <v>5106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5106</v>
      </c>
      <c r="O28" s="47">
        <f t="shared" si="2"/>
        <v>1.4069991733259852</v>
      </c>
      <c r="P28" s="9"/>
    </row>
    <row r="29" spans="1:16">
      <c r="A29" s="13"/>
      <c r="B29" s="39">
        <v>354</v>
      </c>
      <c r="C29" s="21" t="s">
        <v>60</v>
      </c>
      <c r="D29" s="46">
        <v>866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866</v>
      </c>
      <c r="O29" s="47">
        <f t="shared" si="2"/>
        <v>0.23863323229539818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SUM(D31:D35)</f>
        <v>94136</v>
      </c>
      <c r="E30" s="32">
        <f t="shared" si="7"/>
        <v>921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11740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106797</v>
      </c>
      <c r="O30" s="45">
        <f t="shared" si="2"/>
        <v>29.428768255717827</v>
      </c>
      <c r="P30" s="10"/>
    </row>
    <row r="31" spans="1:16">
      <c r="A31" s="12"/>
      <c r="B31" s="25">
        <v>361.1</v>
      </c>
      <c r="C31" s="20" t="s">
        <v>38</v>
      </c>
      <c r="D31" s="46">
        <v>17140</v>
      </c>
      <c r="E31" s="46">
        <v>371</v>
      </c>
      <c r="F31" s="46">
        <v>0</v>
      </c>
      <c r="G31" s="46">
        <v>0</v>
      </c>
      <c r="H31" s="46">
        <v>0</v>
      </c>
      <c r="I31" s="46">
        <v>5025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22536</v>
      </c>
      <c r="O31" s="47">
        <f t="shared" si="2"/>
        <v>6.2099751997795538</v>
      </c>
      <c r="P31" s="9"/>
    </row>
    <row r="32" spans="1:16">
      <c r="A32" s="12"/>
      <c r="B32" s="25">
        <v>361.3</v>
      </c>
      <c r="C32" s="20" t="s">
        <v>39</v>
      </c>
      <c r="D32" s="46">
        <v>16075</v>
      </c>
      <c r="E32" s="46">
        <v>550</v>
      </c>
      <c r="F32" s="46">
        <v>0</v>
      </c>
      <c r="G32" s="46">
        <v>0</v>
      </c>
      <c r="H32" s="46">
        <v>0</v>
      </c>
      <c r="I32" s="46">
        <v>2736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19361</v>
      </c>
      <c r="O32" s="47">
        <f t="shared" si="2"/>
        <v>5.335078534031414</v>
      </c>
      <c r="P32" s="9"/>
    </row>
    <row r="33" spans="1:119">
      <c r="A33" s="12"/>
      <c r="B33" s="25">
        <v>362</v>
      </c>
      <c r="C33" s="20" t="s">
        <v>40</v>
      </c>
      <c r="D33" s="46">
        <v>50200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50200</v>
      </c>
      <c r="O33" s="47">
        <f t="shared" si="2"/>
        <v>13.833011848994213</v>
      </c>
      <c r="P33" s="9"/>
    </row>
    <row r="34" spans="1:119">
      <c r="A34" s="12"/>
      <c r="B34" s="25">
        <v>369.3</v>
      </c>
      <c r="C34" s="20" t="s">
        <v>61</v>
      </c>
      <c r="D34" s="46">
        <v>782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782</v>
      </c>
      <c r="O34" s="47">
        <f t="shared" si="2"/>
        <v>0.21548635987875447</v>
      </c>
      <c r="P34" s="9"/>
    </row>
    <row r="35" spans="1:119">
      <c r="A35" s="12"/>
      <c r="B35" s="25">
        <v>369.9</v>
      </c>
      <c r="C35" s="20" t="s">
        <v>45</v>
      </c>
      <c r="D35" s="46">
        <v>9939</v>
      </c>
      <c r="E35" s="46">
        <v>0</v>
      </c>
      <c r="F35" s="46">
        <v>0</v>
      </c>
      <c r="G35" s="46">
        <v>0</v>
      </c>
      <c r="H35" s="46">
        <v>0</v>
      </c>
      <c r="I35" s="46">
        <v>3979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13918</v>
      </c>
      <c r="O35" s="47">
        <f t="shared" si="2"/>
        <v>3.8352163130338934</v>
      </c>
      <c r="P35" s="9"/>
    </row>
    <row r="36" spans="1:119" ht="15.75">
      <c r="A36" s="29" t="s">
        <v>27</v>
      </c>
      <c r="B36" s="30"/>
      <c r="C36" s="31"/>
      <c r="D36" s="32">
        <f t="shared" ref="D36:M36" si="8">SUM(D37:D37)</f>
        <v>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1288400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1288400</v>
      </c>
      <c r="O36" s="45">
        <f t="shared" si="2"/>
        <v>355.02893359052081</v>
      </c>
      <c r="P36" s="9"/>
    </row>
    <row r="37" spans="1:119" ht="15.75" thickBot="1">
      <c r="A37" s="12"/>
      <c r="B37" s="25">
        <v>381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1288400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1288400</v>
      </c>
      <c r="O37" s="47">
        <f t="shared" si="2"/>
        <v>355.02893359052081</v>
      </c>
      <c r="P37" s="9"/>
    </row>
    <row r="38" spans="1:119" ht="16.5" thickBot="1">
      <c r="A38" s="14" t="s">
        <v>33</v>
      </c>
      <c r="B38" s="23"/>
      <c r="C38" s="22"/>
      <c r="D38" s="15">
        <f t="shared" ref="D38:M38" si="9">SUM(D5,D10,D13,D20,D26,D30,D36)</f>
        <v>9606364</v>
      </c>
      <c r="E38" s="15">
        <f t="shared" si="9"/>
        <v>921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4433345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14040630</v>
      </c>
      <c r="O38" s="38">
        <f t="shared" si="2"/>
        <v>3869.007991182144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73</v>
      </c>
      <c r="M40" s="118"/>
      <c r="N40" s="118"/>
      <c r="O40" s="43">
        <v>3629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63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8097076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8097076</v>
      </c>
      <c r="O5" s="33">
        <f t="shared" ref="O5:O39" si="2">(N5/O$41)</f>
        <v>2286.0180688876339</v>
      </c>
      <c r="P5" s="6"/>
    </row>
    <row r="6" spans="1:133">
      <c r="A6" s="12"/>
      <c r="B6" s="25">
        <v>311</v>
      </c>
      <c r="C6" s="20" t="s">
        <v>2</v>
      </c>
      <c r="D6" s="46">
        <v>7338543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7338543</v>
      </c>
      <c r="O6" s="47">
        <f t="shared" si="2"/>
        <v>2071.8642010163749</v>
      </c>
      <c r="P6" s="9"/>
    </row>
    <row r="7" spans="1:133">
      <c r="A7" s="12"/>
      <c r="B7" s="25">
        <v>312.10000000000002</v>
      </c>
      <c r="C7" s="20" t="s">
        <v>10</v>
      </c>
      <c r="D7" s="46">
        <v>33386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33386</v>
      </c>
      <c r="O7" s="47">
        <f t="shared" si="2"/>
        <v>9.4257481648786001</v>
      </c>
      <c r="P7" s="9"/>
    </row>
    <row r="8" spans="1:133">
      <c r="A8" s="12"/>
      <c r="B8" s="25">
        <v>314.10000000000002</v>
      </c>
      <c r="C8" s="20" t="s">
        <v>56</v>
      </c>
      <c r="D8" s="46">
        <v>424682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424682</v>
      </c>
      <c r="O8" s="47">
        <f t="shared" si="2"/>
        <v>119.89892715979673</v>
      </c>
      <c r="P8" s="9"/>
    </row>
    <row r="9" spans="1:133">
      <c r="A9" s="12"/>
      <c r="B9" s="25">
        <v>314.39999999999998</v>
      </c>
      <c r="C9" s="20" t="s">
        <v>11</v>
      </c>
      <c r="D9" s="46">
        <v>5603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5603</v>
      </c>
      <c r="O9" s="47">
        <f t="shared" si="2"/>
        <v>1.5818746470920384</v>
      </c>
      <c r="P9" s="9"/>
    </row>
    <row r="10" spans="1:133">
      <c r="A10" s="12"/>
      <c r="B10" s="25">
        <v>315</v>
      </c>
      <c r="C10" s="20" t="s">
        <v>12</v>
      </c>
      <c r="D10" s="46">
        <v>293523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293523</v>
      </c>
      <c r="O10" s="47">
        <f t="shared" si="2"/>
        <v>82.869282891022024</v>
      </c>
      <c r="P10" s="9"/>
    </row>
    <row r="11" spans="1:133">
      <c r="A11" s="12"/>
      <c r="B11" s="25">
        <v>316</v>
      </c>
      <c r="C11" s="20" t="s">
        <v>58</v>
      </c>
      <c r="D11" s="46">
        <v>1339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1339</v>
      </c>
      <c r="O11" s="47">
        <f t="shared" si="2"/>
        <v>0.3780350084697911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320428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2214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322642</v>
      </c>
      <c r="O12" s="45">
        <f t="shared" si="2"/>
        <v>91.090344438170519</v>
      </c>
      <c r="P12" s="10"/>
    </row>
    <row r="13" spans="1:133">
      <c r="A13" s="12"/>
      <c r="B13" s="25">
        <v>322</v>
      </c>
      <c r="C13" s="20" t="s">
        <v>0</v>
      </c>
      <c r="D13" s="46">
        <v>320428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320428</v>
      </c>
      <c r="O13" s="47">
        <f t="shared" si="2"/>
        <v>90.465273856578207</v>
      </c>
      <c r="P13" s="9"/>
    </row>
    <row r="14" spans="1:133">
      <c r="A14" s="12"/>
      <c r="B14" s="25">
        <v>324.70999999999998</v>
      </c>
      <c r="C14" s="20" t="s">
        <v>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2214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2214</v>
      </c>
      <c r="O14" s="47">
        <f t="shared" si="2"/>
        <v>0.62507058159232076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SUM(D16:D21)</f>
        <v>391225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1033147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1424372</v>
      </c>
      <c r="O15" s="45">
        <f t="shared" si="2"/>
        <v>402.13777526821008</v>
      </c>
      <c r="P15" s="10"/>
    </row>
    <row r="16" spans="1:133">
      <c r="A16" s="12"/>
      <c r="B16" s="25">
        <v>334.35</v>
      </c>
      <c r="C16" s="20" t="s">
        <v>65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1033147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1033147</v>
      </c>
      <c r="O16" s="47">
        <f t="shared" si="2"/>
        <v>291.68464144551103</v>
      </c>
      <c r="P16" s="9"/>
    </row>
    <row r="17" spans="1:16">
      <c r="A17" s="12"/>
      <c r="B17" s="25">
        <v>334.39</v>
      </c>
      <c r="C17" s="20" t="s">
        <v>16</v>
      </c>
      <c r="D17" s="46">
        <v>5000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5000</v>
      </c>
      <c r="O17" s="47">
        <f t="shared" si="2"/>
        <v>1.411631846414455</v>
      </c>
      <c r="P17" s="9"/>
    </row>
    <row r="18" spans="1:16">
      <c r="A18" s="12"/>
      <c r="B18" s="25">
        <v>335.12</v>
      </c>
      <c r="C18" s="20" t="s">
        <v>17</v>
      </c>
      <c r="D18" s="46">
        <v>76425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76425</v>
      </c>
      <c r="O18" s="47">
        <f t="shared" si="2"/>
        <v>21.576792772444946</v>
      </c>
      <c r="P18" s="9"/>
    </row>
    <row r="19" spans="1:16">
      <c r="A19" s="12"/>
      <c r="B19" s="25">
        <v>335.15</v>
      </c>
      <c r="C19" s="20" t="s">
        <v>18</v>
      </c>
      <c r="D19" s="46">
        <v>636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636</v>
      </c>
      <c r="O19" s="47">
        <f t="shared" si="2"/>
        <v>0.17955957086391869</v>
      </c>
      <c r="P19" s="9"/>
    </row>
    <row r="20" spans="1:16">
      <c r="A20" s="12"/>
      <c r="B20" s="25">
        <v>335.18</v>
      </c>
      <c r="C20" s="20" t="s">
        <v>19</v>
      </c>
      <c r="D20" s="46">
        <v>264157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264157</v>
      </c>
      <c r="O20" s="47">
        <f t="shared" si="2"/>
        <v>74.578486730660643</v>
      </c>
      <c r="P20" s="9"/>
    </row>
    <row r="21" spans="1:16">
      <c r="A21" s="12"/>
      <c r="B21" s="25">
        <v>338</v>
      </c>
      <c r="C21" s="20" t="s">
        <v>20</v>
      </c>
      <c r="D21" s="46">
        <v>45007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45007</v>
      </c>
      <c r="O21" s="47">
        <f t="shared" si="2"/>
        <v>12.706662902315076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SUM(D23:D24)</f>
        <v>466732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2123564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2590296</v>
      </c>
      <c r="O22" s="45">
        <f t="shared" si="2"/>
        <v>731.30886504799548</v>
      </c>
      <c r="P22" s="10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2123564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2123564</v>
      </c>
      <c r="O23" s="47">
        <f t="shared" si="2"/>
        <v>599.53811405985323</v>
      </c>
      <c r="P23" s="9"/>
    </row>
    <row r="24" spans="1:16">
      <c r="A24" s="12"/>
      <c r="B24" s="25">
        <v>343.4</v>
      </c>
      <c r="C24" s="20" t="s">
        <v>31</v>
      </c>
      <c r="D24" s="46">
        <v>466732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466732</v>
      </c>
      <c r="O24" s="47">
        <f t="shared" si="2"/>
        <v>131.77075098814228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SUM(D26:D28)</f>
        <v>18295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18295</v>
      </c>
      <c r="O25" s="45">
        <f t="shared" si="2"/>
        <v>5.1651609260304916</v>
      </c>
      <c r="P25" s="10"/>
    </row>
    <row r="26" spans="1:16">
      <c r="A26" s="13"/>
      <c r="B26" s="39">
        <v>351.5</v>
      </c>
      <c r="C26" s="21" t="s">
        <v>35</v>
      </c>
      <c r="D26" s="46">
        <v>10893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10893</v>
      </c>
      <c r="O26" s="47">
        <f t="shared" si="2"/>
        <v>3.0753811405985321</v>
      </c>
      <c r="P26" s="9"/>
    </row>
    <row r="27" spans="1:16">
      <c r="A27" s="13"/>
      <c r="B27" s="39">
        <v>352</v>
      </c>
      <c r="C27" s="21" t="s">
        <v>36</v>
      </c>
      <c r="D27" s="46">
        <v>4780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4780</v>
      </c>
      <c r="O27" s="47">
        <f t="shared" si="2"/>
        <v>1.3495200451722191</v>
      </c>
      <c r="P27" s="9"/>
    </row>
    <row r="28" spans="1:16">
      <c r="A28" s="13"/>
      <c r="B28" s="39">
        <v>354</v>
      </c>
      <c r="C28" s="21" t="s">
        <v>60</v>
      </c>
      <c r="D28" s="46">
        <v>2622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2622</v>
      </c>
      <c r="O28" s="47">
        <f t="shared" si="2"/>
        <v>0.74025974025974028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SUM(D30:D35)</f>
        <v>355624</v>
      </c>
      <c r="E29" s="32">
        <f t="shared" si="7"/>
        <v>1209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144359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501192</v>
      </c>
      <c r="O29" s="45">
        <f t="shared" si="2"/>
        <v>141.49971767363073</v>
      </c>
      <c r="P29" s="10"/>
    </row>
    <row r="30" spans="1:16">
      <c r="A30" s="12"/>
      <c r="B30" s="25">
        <v>361.1</v>
      </c>
      <c r="C30" s="20" t="s">
        <v>38</v>
      </c>
      <c r="D30" s="46">
        <v>31491</v>
      </c>
      <c r="E30" s="46">
        <v>777</v>
      </c>
      <c r="F30" s="46">
        <v>0</v>
      </c>
      <c r="G30" s="46">
        <v>0</v>
      </c>
      <c r="H30" s="46">
        <v>0</v>
      </c>
      <c r="I30" s="46">
        <v>8453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40721</v>
      </c>
      <c r="O30" s="47">
        <f t="shared" si="2"/>
        <v>11.496612083568605</v>
      </c>
      <c r="P30" s="9"/>
    </row>
    <row r="31" spans="1:16">
      <c r="A31" s="12"/>
      <c r="B31" s="25">
        <v>361.3</v>
      </c>
      <c r="C31" s="20" t="s">
        <v>39</v>
      </c>
      <c r="D31" s="46">
        <v>9630</v>
      </c>
      <c r="E31" s="46">
        <v>332</v>
      </c>
      <c r="F31" s="46">
        <v>0</v>
      </c>
      <c r="G31" s="46">
        <v>0</v>
      </c>
      <c r="H31" s="46">
        <v>0</v>
      </c>
      <c r="I31" s="46">
        <v>1638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11600</v>
      </c>
      <c r="O31" s="47">
        <f t="shared" si="2"/>
        <v>3.274985883681536</v>
      </c>
      <c r="P31" s="9"/>
    </row>
    <row r="32" spans="1:16">
      <c r="A32" s="12"/>
      <c r="B32" s="25">
        <v>362</v>
      </c>
      <c r="C32" s="20" t="s">
        <v>40</v>
      </c>
      <c r="D32" s="46">
        <v>50200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50200</v>
      </c>
      <c r="O32" s="47">
        <f t="shared" si="2"/>
        <v>14.172783738001129</v>
      </c>
      <c r="P32" s="9"/>
    </row>
    <row r="33" spans="1:119">
      <c r="A33" s="12"/>
      <c r="B33" s="25">
        <v>366</v>
      </c>
      <c r="C33" s="20" t="s">
        <v>42</v>
      </c>
      <c r="D33" s="46">
        <v>0</v>
      </c>
      <c r="E33" s="46">
        <v>100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100</v>
      </c>
      <c r="O33" s="47">
        <f t="shared" si="2"/>
        <v>2.8232636928289104E-2</v>
      </c>
      <c r="P33" s="9"/>
    </row>
    <row r="34" spans="1:119">
      <c r="A34" s="12"/>
      <c r="B34" s="25">
        <v>369.3</v>
      </c>
      <c r="C34" s="20" t="s">
        <v>61</v>
      </c>
      <c r="D34" s="46">
        <v>1408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1408</v>
      </c>
      <c r="O34" s="47">
        <f t="shared" si="2"/>
        <v>0.39751552795031053</v>
      </c>
      <c r="P34" s="9"/>
    </row>
    <row r="35" spans="1:119">
      <c r="A35" s="12"/>
      <c r="B35" s="25">
        <v>369.9</v>
      </c>
      <c r="C35" s="20" t="s">
        <v>45</v>
      </c>
      <c r="D35" s="46">
        <v>262895</v>
      </c>
      <c r="E35" s="46">
        <v>0</v>
      </c>
      <c r="F35" s="46">
        <v>0</v>
      </c>
      <c r="G35" s="46">
        <v>0</v>
      </c>
      <c r="H35" s="46">
        <v>0</v>
      </c>
      <c r="I35" s="46">
        <v>134268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397163</v>
      </c>
      <c r="O35" s="47">
        <f t="shared" si="2"/>
        <v>112.12958780350084</v>
      </c>
      <c r="P35" s="9"/>
    </row>
    <row r="36" spans="1:119" ht="15.75">
      <c r="A36" s="29" t="s">
        <v>27</v>
      </c>
      <c r="B36" s="30"/>
      <c r="C36" s="31"/>
      <c r="D36" s="32">
        <f t="shared" ref="D36:M36" si="8">SUM(D37:D38)</f>
        <v>8121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1360600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1368721</v>
      </c>
      <c r="O36" s="45">
        <f t="shared" si="2"/>
        <v>386.4260304912479</v>
      </c>
      <c r="P36" s="9"/>
    </row>
    <row r="37" spans="1:119">
      <c r="A37" s="12"/>
      <c r="B37" s="25">
        <v>381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1360956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1360956</v>
      </c>
      <c r="O37" s="47">
        <f t="shared" si="2"/>
        <v>384.23376623376623</v>
      </c>
      <c r="P37" s="9"/>
    </row>
    <row r="38" spans="1:119" ht="15.75" thickBot="1">
      <c r="A38" s="12"/>
      <c r="B38" s="25">
        <v>388.1</v>
      </c>
      <c r="C38" s="20" t="s">
        <v>66</v>
      </c>
      <c r="D38" s="46">
        <v>8121</v>
      </c>
      <c r="E38" s="46">
        <v>0</v>
      </c>
      <c r="F38" s="46">
        <v>0</v>
      </c>
      <c r="G38" s="46">
        <v>0</v>
      </c>
      <c r="H38" s="46">
        <v>0</v>
      </c>
      <c r="I38" s="46">
        <v>-356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7765</v>
      </c>
      <c r="O38" s="47">
        <f t="shared" si="2"/>
        <v>2.1922642574816487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9">SUM(D5,D12,D15,D22,D25,D29,D36)</f>
        <v>9657501</v>
      </c>
      <c r="E39" s="15">
        <f t="shared" si="9"/>
        <v>1209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4663884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14322594</v>
      </c>
      <c r="O39" s="38">
        <f t="shared" si="2"/>
        <v>4043.6459627329191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67</v>
      </c>
      <c r="M41" s="118"/>
      <c r="N41" s="118"/>
      <c r="O41" s="43">
        <v>3542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8809320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8809320</v>
      </c>
      <c r="O5" s="33">
        <f t="shared" ref="O5:O40" si="2">(N5/O$42)</f>
        <v>2489.2116417066968</v>
      </c>
      <c r="P5" s="6"/>
    </row>
    <row r="6" spans="1:133">
      <c r="A6" s="12"/>
      <c r="B6" s="25">
        <v>311</v>
      </c>
      <c r="C6" s="20" t="s">
        <v>2</v>
      </c>
      <c r="D6" s="46">
        <v>7999103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7999103</v>
      </c>
      <c r="O6" s="47">
        <f t="shared" si="2"/>
        <v>2260.272110765753</v>
      </c>
      <c r="P6" s="9"/>
    </row>
    <row r="7" spans="1:133">
      <c r="A7" s="12"/>
      <c r="B7" s="25">
        <v>312.10000000000002</v>
      </c>
      <c r="C7" s="20" t="s">
        <v>10</v>
      </c>
      <c r="D7" s="46">
        <v>33651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33651</v>
      </c>
      <c r="O7" s="47">
        <f t="shared" si="2"/>
        <v>9.5086182537439949</v>
      </c>
      <c r="P7" s="9"/>
    </row>
    <row r="8" spans="1:133">
      <c r="A8" s="12"/>
      <c r="B8" s="25">
        <v>314.10000000000002</v>
      </c>
      <c r="C8" s="20" t="s">
        <v>56</v>
      </c>
      <c r="D8" s="46">
        <v>438391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438391</v>
      </c>
      <c r="O8" s="47">
        <f t="shared" si="2"/>
        <v>123.87425826504662</v>
      </c>
      <c r="P8" s="9"/>
    </row>
    <row r="9" spans="1:133">
      <c r="A9" s="12"/>
      <c r="B9" s="25">
        <v>314.2</v>
      </c>
      <c r="C9" s="20" t="s">
        <v>57</v>
      </c>
      <c r="D9" s="46">
        <v>315658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315658</v>
      </c>
      <c r="O9" s="47">
        <f t="shared" si="2"/>
        <v>89.194122633512293</v>
      </c>
      <c r="P9" s="9"/>
    </row>
    <row r="10" spans="1:133">
      <c r="A10" s="12"/>
      <c r="B10" s="25">
        <v>314.39999999999998</v>
      </c>
      <c r="C10" s="20" t="s">
        <v>11</v>
      </c>
      <c r="D10" s="46">
        <v>21215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21215</v>
      </c>
      <c r="O10" s="47">
        <f t="shared" si="2"/>
        <v>5.9946312517660356</v>
      </c>
      <c r="P10" s="9"/>
    </row>
    <row r="11" spans="1:133">
      <c r="A11" s="12"/>
      <c r="B11" s="25">
        <v>316</v>
      </c>
      <c r="C11" s="20" t="s">
        <v>58</v>
      </c>
      <c r="D11" s="46">
        <v>1302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1302</v>
      </c>
      <c r="O11" s="47">
        <f t="shared" si="2"/>
        <v>0.36790053687482338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281905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4940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286845</v>
      </c>
      <c r="O12" s="45">
        <f t="shared" si="2"/>
        <v>81.052557219553549</v>
      </c>
      <c r="P12" s="10"/>
    </row>
    <row r="13" spans="1:133">
      <c r="A13" s="12"/>
      <c r="B13" s="25">
        <v>322</v>
      </c>
      <c r="C13" s="20" t="s">
        <v>0</v>
      </c>
      <c r="D13" s="46">
        <v>281905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281905</v>
      </c>
      <c r="O13" s="47">
        <f t="shared" si="2"/>
        <v>79.656682678722802</v>
      </c>
      <c r="P13" s="9"/>
    </row>
    <row r="14" spans="1:133">
      <c r="A14" s="12"/>
      <c r="B14" s="25">
        <v>324.70999999999998</v>
      </c>
      <c r="C14" s="20" t="s">
        <v>59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4940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4940</v>
      </c>
      <c r="O14" s="47">
        <f t="shared" si="2"/>
        <v>1.3958745408307431</v>
      </c>
      <c r="P14" s="9"/>
    </row>
    <row r="15" spans="1:133" ht="15.75">
      <c r="A15" s="29" t="s">
        <v>15</v>
      </c>
      <c r="B15" s="30"/>
      <c r="C15" s="31"/>
      <c r="D15" s="32">
        <f t="shared" ref="D15:M15" si="4">SUM(D16:D21)</f>
        <v>366110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366110</v>
      </c>
      <c r="O15" s="45">
        <f t="shared" si="2"/>
        <v>103.45012715456343</v>
      </c>
      <c r="P15" s="10"/>
    </row>
    <row r="16" spans="1:133">
      <c r="A16" s="12"/>
      <c r="B16" s="25">
        <v>334.39</v>
      </c>
      <c r="C16" s="20" t="s">
        <v>16</v>
      </c>
      <c r="D16" s="46">
        <v>7316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7316</v>
      </c>
      <c r="O16" s="47">
        <f t="shared" si="2"/>
        <v>2.0672506357728171</v>
      </c>
      <c r="P16" s="9"/>
    </row>
    <row r="17" spans="1:16">
      <c r="A17" s="12"/>
      <c r="B17" s="25">
        <v>335.12</v>
      </c>
      <c r="C17" s="20" t="s">
        <v>17</v>
      </c>
      <c r="D17" s="46">
        <v>75563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75563</v>
      </c>
      <c r="O17" s="47">
        <f t="shared" si="2"/>
        <v>21.351511726476406</v>
      </c>
      <c r="P17" s="9"/>
    </row>
    <row r="18" spans="1:16">
      <c r="A18" s="12"/>
      <c r="B18" s="25">
        <v>335.15</v>
      </c>
      <c r="C18" s="20" t="s">
        <v>18</v>
      </c>
      <c r="D18" s="46">
        <v>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636</v>
      </c>
      <c r="O18" s="47">
        <f t="shared" si="2"/>
        <v>0.17971178298954507</v>
      </c>
      <c r="P18" s="9"/>
    </row>
    <row r="19" spans="1:16">
      <c r="A19" s="12"/>
      <c r="B19" s="25">
        <v>335.18</v>
      </c>
      <c r="C19" s="20" t="s">
        <v>19</v>
      </c>
      <c r="D19" s="46">
        <v>255597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255597</v>
      </c>
      <c r="O19" s="47">
        <f t="shared" si="2"/>
        <v>72.222944334557781</v>
      </c>
      <c r="P19" s="9"/>
    </row>
    <row r="20" spans="1:16">
      <c r="A20" s="12"/>
      <c r="B20" s="25">
        <v>335.19</v>
      </c>
      <c r="C20" s="20" t="s">
        <v>28</v>
      </c>
      <c r="D20" s="46">
        <v>13497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13497</v>
      </c>
      <c r="O20" s="47">
        <f t="shared" si="2"/>
        <v>3.8137892059903926</v>
      </c>
      <c r="P20" s="9"/>
    </row>
    <row r="21" spans="1:16">
      <c r="A21" s="12"/>
      <c r="B21" s="25">
        <v>338</v>
      </c>
      <c r="C21" s="20" t="s">
        <v>20</v>
      </c>
      <c r="D21" s="46">
        <v>13501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13501</v>
      </c>
      <c r="O21" s="47">
        <f t="shared" si="2"/>
        <v>3.8149194687764907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SUM(D23:D26)</f>
        <v>484117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3041728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3525845</v>
      </c>
      <c r="O22" s="45">
        <f t="shared" si="2"/>
        <v>996.28284826222102</v>
      </c>
      <c r="P22" s="10"/>
    </row>
    <row r="23" spans="1:16">
      <c r="A23" s="12"/>
      <c r="B23" s="25">
        <v>341.9</v>
      </c>
      <c r="C23" s="20" t="s">
        <v>29</v>
      </c>
      <c r="D23" s="46">
        <v>5186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5186</v>
      </c>
      <c r="O23" s="47">
        <f t="shared" si="2"/>
        <v>1.4653857021757559</v>
      </c>
      <c r="P23" s="9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2059032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2059032</v>
      </c>
      <c r="O24" s="47">
        <f t="shared" si="2"/>
        <v>581.81181124611476</v>
      </c>
      <c r="P24" s="9"/>
    </row>
    <row r="25" spans="1:16">
      <c r="A25" s="12"/>
      <c r="B25" s="25">
        <v>343.4</v>
      </c>
      <c r="C25" s="20" t="s">
        <v>31</v>
      </c>
      <c r="D25" s="46">
        <v>478931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478931</v>
      </c>
      <c r="O25" s="47">
        <f t="shared" si="2"/>
        <v>135.32947160214749</v>
      </c>
      <c r="P25" s="9"/>
    </row>
    <row r="26" spans="1:16">
      <c r="A26" s="12"/>
      <c r="B26" s="25">
        <v>343.5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982696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982696</v>
      </c>
      <c r="O26" s="47">
        <f t="shared" si="2"/>
        <v>277.67617971178299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SUM(D28:D30)</f>
        <v>18873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18873</v>
      </c>
      <c r="O27" s="45">
        <f t="shared" si="2"/>
        <v>5.3328623905057926</v>
      </c>
      <c r="P27" s="10"/>
    </row>
    <row r="28" spans="1:16">
      <c r="A28" s="13"/>
      <c r="B28" s="39">
        <v>351.5</v>
      </c>
      <c r="C28" s="21" t="s">
        <v>35</v>
      </c>
      <c r="D28" s="46">
        <v>8064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8064</v>
      </c>
      <c r="O28" s="47">
        <f t="shared" si="2"/>
        <v>2.2786097767730999</v>
      </c>
      <c r="P28" s="9"/>
    </row>
    <row r="29" spans="1:16">
      <c r="A29" s="13"/>
      <c r="B29" s="39">
        <v>352</v>
      </c>
      <c r="C29" s="21" t="s">
        <v>36</v>
      </c>
      <c r="D29" s="46">
        <v>6160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6160</v>
      </c>
      <c r="O29" s="47">
        <f t="shared" si="2"/>
        <v>1.7406046905905623</v>
      </c>
      <c r="P29" s="9"/>
    </row>
    <row r="30" spans="1:16">
      <c r="A30" s="13"/>
      <c r="B30" s="39">
        <v>354</v>
      </c>
      <c r="C30" s="21" t="s">
        <v>60</v>
      </c>
      <c r="D30" s="46">
        <v>4649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4649</v>
      </c>
      <c r="O30" s="47">
        <f t="shared" si="2"/>
        <v>1.3136479231421305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SUM(D32:D37)</f>
        <v>368996</v>
      </c>
      <c r="E31" s="32">
        <f t="shared" si="7"/>
        <v>4758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140104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513858</v>
      </c>
      <c r="O31" s="45">
        <f t="shared" si="2"/>
        <v>145.19864368465667</v>
      </c>
      <c r="P31" s="10"/>
    </row>
    <row r="32" spans="1:16">
      <c r="A32" s="12"/>
      <c r="B32" s="25">
        <v>361.1</v>
      </c>
      <c r="C32" s="20" t="s">
        <v>38</v>
      </c>
      <c r="D32" s="46">
        <v>55880</v>
      </c>
      <c r="E32" s="46">
        <v>1362</v>
      </c>
      <c r="F32" s="46">
        <v>0</v>
      </c>
      <c r="G32" s="46">
        <v>0</v>
      </c>
      <c r="H32" s="46">
        <v>0</v>
      </c>
      <c r="I32" s="46">
        <v>9641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66883</v>
      </c>
      <c r="O32" s="47">
        <f t="shared" si="2"/>
        <v>18.898841480644251</v>
      </c>
      <c r="P32" s="9"/>
    </row>
    <row r="33" spans="1:119">
      <c r="A33" s="12"/>
      <c r="B33" s="25">
        <v>361.3</v>
      </c>
      <c r="C33" s="20" t="s">
        <v>39</v>
      </c>
      <c r="D33" s="46">
        <v>28351</v>
      </c>
      <c r="E33" s="46">
        <v>797</v>
      </c>
      <c r="F33" s="46">
        <v>0</v>
      </c>
      <c r="G33" s="46">
        <v>0</v>
      </c>
      <c r="H33" s="46">
        <v>0</v>
      </c>
      <c r="I33" s="46">
        <v>4537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33685</v>
      </c>
      <c r="O33" s="47">
        <f t="shared" si="2"/>
        <v>9.518225487425827</v>
      </c>
      <c r="P33" s="9"/>
    </row>
    <row r="34" spans="1:119">
      <c r="A34" s="12"/>
      <c r="B34" s="25">
        <v>362</v>
      </c>
      <c r="C34" s="20" t="s">
        <v>40</v>
      </c>
      <c r="D34" s="46">
        <v>50200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50200</v>
      </c>
      <c r="O34" s="47">
        <f t="shared" si="2"/>
        <v>14.184797965526984</v>
      </c>
      <c r="P34" s="9"/>
    </row>
    <row r="35" spans="1:119">
      <c r="A35" s="12"/>
      <c r="B35" s="25">
        <v>366</v>
      </c>
      <c r="C35" s="20" t="s">
        <v>42</v>
      </c>
      <c r="D35" s="46">
        <v>0</v>
      </c>
      <c r="E35" s="46">
        <v>2599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2599</v>
      </c>
      <c r="O35" s="47">
        <f t="shared" si="2"/>
        <v>0.73438824526702462</v>
      </c>
      <c r="P35" s="9"/>
    </row>
    <row r="36" spans="1:119">
      <c r="A36" s="12"/>
      <c r="B36" s="25">
        <v>369.3</v>
      </c>
      <c r="C36" s="20" t="s">
        <v>61</v>
      </c>
      <c r="D36" s="46">
        <v>13677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13677</v>
      </c>
      <c r="O36" s="47">
        <f t="shared" si="2"/>
        <v>3.8646510313647924</v>
      </c>
      <c r="P36" s="9"/>
    </row>
    <row r="37" spans="1:119">
      <c r="A37" s="12"/>
      <c r="B37" s="25">
        <v>369.9</v>
      </c>
      <c r="C37" s="20" t="s">
        <v>45</v>
      </c>
      <c r="D37" s="46">
        <v>220888</v>
      </c>
      <c r="E37" s="46">
        <v>0</v>
      </c>
      <c r="F37" s="46">
        <v>0</v>
      </c>
      <c r="G37" s="46">
        <v>0</v>
      </c>
      <c r="H37" s="46">
        <v>0</v>
      </c>
      <c r="I37" s="46">
        <v>125926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346814</v>
      </c>
      <c r="O37" s="47">
        <f t="shared" si="2"/>
        <v>97.997739474427803</v>
      </c>
      <c r="P37" s="9"/>
    </row>
    <row r="38" spans="1:119" ht="15.75">
      <c r="A38" s="29" t="s">
        <v>27</v>
      </c>
      <c r="B38" s="30"/>
      <c r="C38" s="31"/>
      <c r="D38" s="32">
        <f t="shared" ref="D38:M38" si="8">SUM(D39:D39)</f>
        <v>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1605416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1605416</v>
      </c>
      <c r="O38" s="45">
        <f t="shared" si="2"/>
        <v>453.63549025148347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1605416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1605416</v>
      </c>
      <c r="O39" s="47">
        <f t="shared" si="2"/>
        <v>453.63549025148347</v>
      </c>
      <c r="P39" s="9"/>
    </row>
    <row r="40" spans="1:119" ht="16.5" thickBot="1">
      <c r="A40" s="14" t="s">
        <v>33</v>
      </c>
      <c r="B40" s="23"/>
      <c r="C40" s="22"/>
      <c r="D40" s="15">
        <f t="shared" ref="D40:M40" si="9">SUM(D5,D12,D15,D22,D27,D31,D38)</f>
        <v>10329321</v>
      </c>
      <c r="E40" s="15">
        <f t="shared" si="9"/>
        <v>4758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4792188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15126267</v>
      </c>
      <c r="O40" s="38">
        <f t="shared" si="2"/>
        <v>4274.164170669681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62</v>
      </c>
      <c r="M42" s="118"/>
      <c r="N42" s="118"/>
      <c r="O42" s="43">
        <v>3539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SUM(D6:D9)</f>
        <v>8308651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8308651</v>
      </c>
      <c r="O5" s="33">
        <f t="shared" ref="O5:O40" si="2">(N5/O$42)</f>
        <v>1996.3121095627102</v>
      </c>
      <c r="P5" s="6"/>
    </row>
    <row r="6" spans="1:133">
      <c r="A6" s="12"/>
      <c r="B6" s="25">
        <v>311</v>
      </c>
      <c r="C6" s="20" t="s">
        <v>2</v>
      </c>
      <c r="D6" s="46">
        <v>7938812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7938812</v>
      </c>
      <c r="O6" s="47">
        <f t="shared" si="2"/>
        <v>1907.4512253724172</v>
      </c>
      <c r="P6" s="9"/>
    </row>
    <row r="7" spans="1:133">
      <c r="A7" s="12"/>
      <c r="B7" s="25">
        <v>312.10000000000002</v>
      </c>
      <c r="C7" s="20" t="s">
        <v>10</v>
      </c>
      <c r="D7" s="46">
        <v>33967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33967</v>
      </c>
      <c r="O7" s="47">
        <f t="shared" si="2"/>
        <v>8.1612205670350786</v>
      </c>
      <c r="P7" s="9"/>
    </row>
    <row r="8" spans="1:133">
      <c r="A8" s="12"/>
      <c r="B8" s="25">
        <v>314.39999999999998</v>
      </c>
      <c r="C8" s="20" t="s">
        <v>11</v>
      </c>
      <c r="D8" s="46">
        <v>5039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5039</v>
      </c>
      <c r="O8" s="47">
        <f t="shared" si="2"/>
        <v>1.2107160019221528</v>
      </c>
      <c r="P8" s="9"/>
    </row>
    <row r="9" spans="1:133">
      <c r="A9" s="12"/>
      <c r="B9" s="25">
        <v>315</v>
      </c>
      <c r="C9" s="20" t="s">
        <v>12</v>
      </c>
      <c r="D9" s="46">
        <v>330833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330833</v>
      </c>
      <c r="O9" s="47">
        <f t="shared" si="2"/>
        <v>79.488947621335896</v>
      </c>
      <c r="P9" s="9"/>
    </row>
    <row r="10" spans="1:133" ht="15.75">
      <c r="A10" s="29" t="s">
        <v>13</v>
      </c>
      <c r="B10" s="30"/>
      <c r="C10" s="31"/>
      <c r="D10" s="32">
        <f t="shared" ref="D10:M10" si="3">SUM(D11:D12)</f>
        <v>737454</v>
      </c>
      <c r="E10" s="32">
        <f t="shared" si="3"/>
        <v>0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44">
        <f t="shared" si="1"/>
        <v>737454</v>
      </c>
      <c r="O10" s="45">
        <f t="shared" si="2"/>
        <v>177.18740989908699</v>
      </c>
      <c r="P10" s="10"/>
    </row>
    <row r="11" spans="1:133">
      <c r="A11" s="12"/>
      <c r="B11" s="25">
        <v>322</v>
      </c>
      <c r="C11" s="20" t="s">
        <v>0</v>
      </c>
      <c r="D11" s="46">
        <v>248399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248399</v>
      </c>
      <c r="O11" s="47">
        <f t="shared" si="2"/>
        <v>59.682604517059104</v>
      </c>
      <c r="P11" s="9"/>
    </row>
    <row r="12" spans="1:133">
      <c r="A12" s="12"/>
      <c r="B12" s="25">
        <v>323.10000000000002</v>
      </c>
      <c r="C12" s="20" t="s">
        <v>14</v>
      </c>
      <c r="D12" s="46">
        <v>489055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489055</v>
      </c>
      <c r="O12" s="47">
        <f t="shared" si="2"/>
        <v>117.50480538202787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SUM(D14:D19)</f>
        <v>530054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530054</v>
      </c>
      <c r="O13" s="45">
        <f t="shared" si="2"/>
        <v>127.35559827006247</v>
      </c>
      <c r="P13" s="10"/>
    </row>
    <row r="14" spans="1:133">
      <c r="A14" s="12"/>
      <c r="B14" s="25">
        <v>334.39</v>
      </c>
      <c r="C14" s="20" t="s">
        <v>16</v>
      </c>
      <c r="D14" s="46">
        <v>184387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184387</v>
      </c>
      <c r="O14" s="47">
        <f t="shared" si="2"/>
        <v>44.30249879865449</v>
      </c>
      <c r="P14" s="9"/>
    </row>
    <row r="15" spans="1:133">
      <c r="A15" s="12"/>
      <c r="B15" s="25">
        <v>335.12</v>
      </c>
      <c r="C15" s="20" t="s">
        <v>17</v>
      </c>
      <c r="D15" s="46">
        <v>73924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73924</v>
      </c>
      <c r="O15" s="47">
        <f t="shared" si="2"/>
        <v>17.761653051417589</v>
      </c>
      <c r="P15" s="9"/>
    </row>
    <row r="16" spans="1:133">
      <c r="A16" s="12"/>
      <c r="B16" s="25">
        <v>335.15</v>
      </c>
      <c r="C16" s="20" t="s">
        <v>18</v>
      </c>
      <c r="D16" s="46">
        <v>641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641</v>
      </c>
      <c r="O16" s="47">
        <f t="shared" si="2"/>
        <v>0.15401249399327246</v>
      </c>
      <c r="P16" s="9"/>
    </row>
    <row r="17" spans="1:16">
      <c r="A17" s="12"/>
      <c r="B17" s="25">
        <v>335.18</v>
      </c>
      <c r="C17" s="20" t="s">
        <v>19</v>
      </c>
      <c r="D17" s="46">
        <v>256521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256521</v>
      </c>
      <c r="O17" s="47">
        <f t="shared" si="2"/>
        <v>61.634070158577607</v>
      </c>
      <c r="P17" s="9"/>
    </row>
    <row r="18" spans="1:16">
      <c r="A18" s="12"/>
      <c r="B18" s="25">
        <v>335.19</v>
      </c>
      <c r="C18" s="20" t="s">
        <v>28</v>
      </c>
      <c r="D18" s="46">
        <v>1369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1369</v>
      </c>
      <c r="O18" s="47">
        <f t="shared" si="2"/>
        <v>0.32892839980778471</v>
      </c>
      <c r="P18" s="9"/>
    </row>
    <row r="19" spans="1:16">
      <c r="A19" s="12"/>
      <c r="B19" s="25">
        <v>338</v>
      </c>
      <c r="C19" s="20" t="s">
        <v>20</v>
      </c>
      <c r="D19" s="46">
        <v>13212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13212</v>
      </c>
      <c r="O19" s="47">
        <f t="shared" si="2"/>
        <v>3.174435367611725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SUM(D21:D24)</f>
        <v>479887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2999512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3479399</v>
      </c>
      <c r="O20" s="45">
        <f t="shared" si="2"/>
        <v>835.99207111965404</v>
      </c>
      <c r="P20" s="10"/>
    </row>
    <row r="21" spans="1:16">
      <c r="A21" s="12"/>
      <c r="B21" s="25">
        <v>341.9</v>
      </c>
      <c r="C21" s="20" t="s">
        <v>29</v>
      </c>
      <c r="D21" s="46">
        <v>3309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3309</v>
      </c>
      <c r="O21" s="47">
        <f t="shared" si="2"/>
        <v>0.79505045651129269</v>
      </c>
      <c r="P21" s="9"/>
    </row>
    <row r="22" spans="1:16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2147620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2147620</v>
      </c>
      <c r="O22" s="47">
        <f t="shared" si="2"/>
        <v>516.006727534839</v>
      </c>
      <c r="P22" s="9"/>
    </row>
    <row r="23" spans="1:16">
      <c r="A23" s="12"/>
      <c r="B23" s="25">
        <v>343.4</v>
      </c>
      <c r="C23" s="20" t="s">
        <v>31</v>
      </c>
      <c r="D23" s="46">
        <v>476578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476578</v>
      </c>
      <c r="O23" s="47">
        <f t="shared" si="2"/>
        <v>114.50696780394041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851892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851892</v>
      </c>
      <c r="O24" s="47">
        <f t="shared" si="2"/>
        <v>204.6833253243633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SUM(D26:D28)</f>
        <v>19603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19603</v>
      </c>
      <c r="O25" s="45">
        <f t="shared" si="2"/>
        <v>4.7099951946179726</v>
      </c>
      <c r="P25" s="10"/>
    </row>
    <row r="26" spans="1:16">
      <c r="A26" s="13"/>
      <c r="B26" s="39">
        <v>351.5</v>
      </c>
      <c r="C26" s="21" t="s">
        <v>35</v>
      </c>
      <c r="D26" s="46">
        <v>11109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11109</v>
      </c>
      <c r="O26" s="47">
        <f t="shared" si="2"/>
        <v>2.6691494473810669</v>
      </c>
      <c r="P26" s="9"/>
    </row>
    <row r="27" spans="1:16">
      <c r="A27" s="13"/>
      <c r="B27" s="39">
        <v>351.9</v>
      </c>
      <c r="C27" s="21" t="s">
        <v>37</v>
      </c>
      <c r="D27" s="46">
        <v>2221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2221</v>
      </c>
      <c r="O27" s="47">
        <f t="shared" si="2"/>
        <v>0.53363767419509855</v>
      </c>
      <c r="P27" s="9"/>
    </row>
    <row r="28" spans="1:16">
      <c r="A28" s="13"/>
      <c r="B28" s="39">
        <v>352</v>
      </c>
      <c r="C28" s="21" t="s">
        <v>36</v>
      </c>
      <c r="D28" s="46">
        <v>6273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6273</v>
      </c>
      <c r="O28" s="47">
        <f t="shared" si="2"/>
        <v>1.5072080730418069</v>
      </c>
      <c r="P28" s="9"/>
    </row>
    <row r="29" spans="1:16" ht="15.75">
      <c r="A29" s="29" t="s">
        <v>3</v>
      </c>
      <c r="B29" s="30"/>
      <c r="C29" s="31"/>
      <c r="D29" s="32">
        <f t="shared" ref="D29:M29" si="7">SUM(D30:D37)</f>
        <v>395752</v>
      </c>
      <c r="E29" s="32">
        <f t="shared" si="7"/>
        <v>9850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76743</v>
      </c>
      <c r="J29" s="32">
        <f t="shared" si="7"/>
        <v>0</v>
      </c>
      <c r="K29" s="32">
        <f t="shared" si="7"/>
        <v>421497</v>
      </c>
      <c r="L29" s="32">
        <f t="shared" si="7"/>
        <v>0</v>
      </c>
      <c r="M29" s="32">
        <f t="shared" si="7"/>
        <v>0</v>
      </c>
      <c r="N29" s="32">
        <f t="shared" si="1"/>
        <v>903842</v>
      </c>
      <c r="O29" s="45">
        <f t="shared" si="2"/>
        <v>217.16530514175878</v>
      </c>
      <c r="P29" s="10"/>
    </row>
    <row r="30" spans="1:16">
      <c r="A30" s="12"/>
      <c r="B30" s="25">
        <v>361.1</v>
      </c>
      <c r="C30" s="20" t="s">
        <v>38</v>
      </c>
      <c r="D30" s="46">
        <v>107040</v>
      </c>
      <c r="E30" s="46">
        <v>2918</v>
      </c>
      <c r="F30" s="46">
        <v>0</v>
      </c>
      <c r="G30" s="46">
        <v>0</v>
      </c>
      <c r="H30" s="46">
        <v>0</v>
      </c>
      <c r="I30" s="46">
        <v>16342</v>
      </c>
      <c r="J30" s="46">
        <v>0</v>
      </c>
      <c r="K30" s="46">
        <v>24538</v>
      </c>
      <c r="L30" s="46">
        <v>0</v>
      </c>
      <c r="M30" s="46">
        <v>0</v>
      </c>
      <c r="N30" s="46">
        <f t="shared" si="1"/>
        <v>150838</v>
      </c>
      <c r="O30" s="47">
        <f t="shared" si="2"/>
        <v>36.241710716001926</v>
      </c>
      <c r="P30" s="9"/>
    </row>
    <row r="31" spans="1:16">
      <c r="A31" s="12"/>
      <c r="B31" s="25">
        <v>361.3</v>
      </c>
      <c r="C31" s="20" t="s">
        <v>39</v>
      </c>
      <c r="D31" s="46">
        <v>-26628</v>
      </c>
      <c r="E31" s="46">
        <v>-673</v>
      </c>
      <c r="F31" s="46">
        <v>0</v>
      </c>
      <c r="G31" s="46">
        <v>0</v>
      </c>
      <c r="H31" s="46">
        <v>0</v>
      </c>
      <c r="I31" s="46">
        <v>-3781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-31082</v>
      </c>
      <c r="O31" s="47">
        <f t="shared" si="2"/>
        <v>-7.4680442095146562</v>
      </c>
      <c r="P31" s="9"/>
    </row>
    <row r="32" spans="1:16">
      <c r="A32" s="12"/>
      <c r="B32" s="25">
        <v>362</v>
      </c>
      <c r="C32" s="20" t="s">
        <v>40</v>
      </c>
      <c r="D32" s="46">
        <v>50200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50200</v>
      </c>
      <c r="O32" s="47">
        <f t="shared" si="2"/>
        <v>12.061508889956752</v>
      </c>
      <c r="P32" s="9"/>
    </row>
    <row r="33" spans="1:119">
      <c r="A33" s="12"/>
      <c r="B33" s="25">
        <v>364</v>
      </c>
      <c r="C33" s="20" t="s">
        <v>41</v>
      </c>
      <c r="D33" s="46">
        <v>4416</v>
      </c>
      <c r="E33" s="46">
        <v>0</v>
      </c>
      <c r="F33" s="46">
        <v>0</v>
      </c>
      <c r="G33" s="46">
        <v>0</v>
      </c>
      <c r="H33" s="46">
        <v>0</v>
      </c>
      <c r="I33" s="46">
        <v>-31706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-27290</v>
      </c>
      <c r="O33" s="47">
        <f t="shared" si="2"/>
        <v>-6.5569437770302743</v>
      </c>
      <c r="P33" s="9"/>
    </row>
    <row r="34" spans="1:119">
      <c r="A34" s="12"/>
      <c r="B34" s="25">
        <v>366</v>
      </c>
      <c r="C34" s="20" t="s">
        <v>42</v>
      </c>
      <c r="D34" s="46">
        <v>0</v>
      </c>
      <c r="E34" s="46">
        <v>7605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7605</v>
      </c>
      <c r="O34" s="47">
        <f t="shared" si="2"/>
        <v>1.8272465160980298</v>
      </c>
      <c r="P34" s="9"/>
    </row>
    <row r="35" spans="1:119">
      <c r="A35" s="12"/>
      <c r="B35" s="25">
        <v>367</v>
      </c>
      <c r="C35" s="20" t="s">
        <v>43</v>
      </c>
      <c r="D35" s="46">
        <v>1030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1030</v>
      </c>
      <c r="O35" s="47">
        <f t="shared" si="2"/>
        <v>0.24747717443536763</v>
      </c>
      <c r="P35" s="9"/>
    </row>
    <row r="36" spans="1:119">
      <c r="A36" s="12"/>
      <c r="B36" s="25">
        <v>368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396959</v>
      </c>
      <c r="L36" s="46">
        <v>0</v>
      </c>
      <c r="M36" s="46">
        <v>0</v>
      </c>
      <c r="N36" s="46">
        <f t="shared" si="8"/>
        <v>396959</v>
      </c>
      <c r="O36" s="47">
        <f t="shared" si="2"/>
        <v>95.376982220086504</v>
      </c>
      <c r="P36" s="9"/>
    </row>
    <row r="37" spans="1:119">
      <c r="A37" s="12"/>
      <c r="B37" s="25">
        <v>369.9</v>
      </c>
      <c r="C37" s="20" t="s">
        <v>45</v>
      </c>
      <c r="D37" s="46">
        <v>259694</v>
      </c>
      <c r="E37" s="46">
        <v>0</v>
      </c>
      <c r="F37" s="46">
        <v>0</v>
      </c>
      <c r="G37" s="46">
        <v>0</v>
      </c>
      <c r="H37" s="46">
        <v>0</v>
      </c>
      <c r="I37" s="46">
        <v>95888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355582</v>
      </c>
      <c r="O37" s="47">
        <f t="shared" si="2"/>
        <v>85.435367611725127</v>
      </c>
      <c r="P37" s="9"/>
    </row>
    <row r="38" spans="1:119" ht="15.75">
      <c r="A38" s="29" t="s">
        <v>27</v>
      </c>
      <c r="B38" s="30"/>
      <c r="C38" s="31"/>
      <c r="D38" s="32">
        <f t="shared" ref="D38:M38" si="9">SUM(D39:D39)</f>
        <v>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1056737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1056737</v>
      </c>
      <c r="O38" s="45">
        <f t="shared" si="2"/>
        <v>253.90124939932724</v>
      </c>
      <c r="P38" s="9"/>
    </row>
    <row r="39" spans="1:119" ht="15.75" thickBot="1">
      <c r="A39" s="12"/>
      <c r="B39" s="25">
        <v>381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1056737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1056737</v>
      </c>
      <c r="O39" s="47">
        <f t="shared" si="2"/>
        <v>253.90124939932724</v>
      </c>
      <c r="P39" s="9"/>
    </row>
    <row r="40" spans="1:119" ht="16.5" thickBot="1">
      <c r="A40" s="14" t="s">
        <v>33</v>
      </c>
      <c r="B40" s="23"/>
      <c r="C40" s="22"/>
      <c r="D40" s="15">
        <f t="shared" ref="D40:M40" si="10">SUM(D5,D10,D13,D20,D25,D29,D38)</f>
        <v>10471401</v>
      </c>
      <c r="E40" s="15">
        <f t="shared" si="10"/>
        <v>9850</v>
      </c>
      <c r="F40" s="15">
        <f t="shared" si="10"/>
        <v>0</v>
      </c>
      <c r="G40" s="15">
        <f t="shared" si="10"/>
        <v>0</v>
      </c>
      <c r="H40" s="15">
        <f t="shared" si="10"/>
        <v>0</v>
      </c>
      <c r="I40" s="15">
        <f t="shared" si="10"/>
        <v>4132992</v>
      </c>
      <c r="J40" s="15">
        <f t="shared" si="10"/>
        <v>0</v>
      </c>
      <c r="K40" s="15">
        <f t="shared" si="10"/>
        <v>421497</v>
      </c>
      <c r="L40" s="15">
        <f t="shared" si="10"/>
        <v>0</v>
      </c>
      <c r="M40" s="15">
        <f t="shared" si="10"/>
        <v>0</v>
      </c>
      <c r="N40" s="15">
        <f>SUM(D40:M40)</f>
        <v>15035740</v>
      </c>
      <c r="O40" s="38">
        <f t="shared" si="2"/>
        <v>3612.6237385872178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53</v>
      </c>
      <c r="M42" s="118"/>
      <c r="N42" s="118"/>
      <c r="O42" s="43">
        <v>4162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thickBot="1">
      <c r="A44" s="120" t="s">
        <v>63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8867731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8867731</v>
      </c>
      <c r="O5" s="33">
        <f t="shared" ref="O5:O41" si="2">(N5/O$43)</f>
        <v>2129.6183957732951</v>
      </c>
      <c r="P5" s="6"/>
    </row>
    <row r="6" spans="1:133">
      <c r="A6" s="12"/>
      <c r="B6" s="25">
        <v>311</v>
      </c>
      <c r="C6" s="20" t="s">
        <v>2</v>
      </c>
      <c r="D6" s="46">
        <v>8553333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8553333</v>
      </c>
      <c r="O6" s="47">
        <f t="shared" si="2"/>
        <v>2054.1145533141212</v>
      </c>
      <c r="P6" s="9"/>
    </row>
    <row r="7" spans="1:133">
      <c r="A7" s="12"/>
      <c r="B7" s="25">
        <v>312.10000000000002</v>
      </c>
      <c r="C7" s="20" t="s">
        <v>10</v>
      </c>
      <c r="D7" s="46">
        <v>34811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34811</v>
      </c>
      <c r="O7" s="47">
        <f t="shared" si="2"/>
        <v>8.3599903938520654</v>
      </c>
      <c r="P7" s="9"/>
    </row>
    <row r="8" spans="1:133">
      <c r="A8" s="12"/>
      <c r="B8" s="25">
        <v>315</v>
      </c>
      <c r="C8" s="20" t="s">
        <v>12</v>
      </c>
      <c r="D8" s="46">
        <v>279587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279587</v>
      </c>
      <c r="O8" s="47">
        <f t="shared" si="2"/>
        <v>67.143852065321809</v>
      </c>
      <c r="P8" s="9"/>
    </row>
    <row r="9" spans="1:133" ht="15.75">
      <c r="A9" s="29" t="s">
        <v>89</v>
      </c>
      <c r="B9" s="30"/>
      <c r="C9" s="31"/>
      <c r="D9" s="32">
        <f t="shared" ref="D9:M9" si="3">SUM(D10:D12)</f>
        <v>957048</v>
      </c>
      <c r="E9" s="32">
        <f t="shared" si="3"/>
        <v>0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957048</v>
      </c>
      <c r="O9" s="45">
        <f t="shared" si="2"/>
        <v>229.83861671469739</v>
      </c>
      <c r="P9" s="10"/>
    </row>
    <row r="10" spans="1:133">
      <c r="A10" s="12"/>
      <c r="B10" s="25">
        <v>322</v>
      </c>
      <c r="C10" s="20" t="s">
        <v>0</v>
      </c>
      <c r="D10" s="46">
        <v>454886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454886</v>
      </c>
      <c r="O10" s="47">
        <f t="shared" si="2"/>
        <v>109.24255523535062</v>
      </c>
      <c r="P10" s="9"/>
    </row>
    <row r="11" spans="1:133">
      <c r="A11" s="12"/>
      <c r="B11" s="25">
        <v>323.10000000000002</v>
      </c>
      <c r="C11" s="20" t="s">
        <v>14</v>
      </c>
      <c r="D11" s="46">
        <v>497727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497727</v>
      </c>
      <c r="O11" s="47">
        <f t="shared" si="2"/>
        <v>119.53097982708934</v>
      </c>
      <c r="P11" s="9"/>
    </row>
    <row r="12" spans="1:133">
      <c r="A12" s="12"/>
      <c r="B12" s="25">
        <v>323.39999999999998</v>
      </c>
      <c r="C12" s="20" t="s">
        <v>90</v>
      </c>
      <c r="D12" s="46">
        <v>4435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4435</v>
      </c>
      <c r="O12" s="47">
        <f t="shared" si="2"/>
        <v>1.0650816522574447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SUM(D14:D20)</f>
        <v>470173</v>
      </c>
      <c r="E13" s="32">
        <f t="shared" si="4"/>
        <v>2417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472590</v>
      </c>
      <c r="O13" s="45">
        <f t="shared" si="2"/>
        <v>113.49423631123919</v>
      </c>
      <c r="P13" s="10"/>
    </row>
    <row r="14" spans="1:133">
      <c r="A14" s="12"/>
      <c r="B14" s="25">
        <v>331.2</v>
      </c>
      <c r="C14" s="20" t="s">
        <v>91</v>
      </c>
      <c r="D14" s="46">
        <v>0</v>
      </c>
      <c r="E14" s="46">
        <v>2417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5">SUM(D14:M14)</f>
        <v>2417</v>
      </c>
      <c r="O14" s="47">
        <f t="shared" si="2"/>
        <v>0.58045148895292986</v>
      </c>
      <c r="P14" s="9"/>
    </row>
    <row r="15" spans="1:133">
      <c r="A15" s="12"/>
      <c r="B15" s="25">
        <v>334.39</v>
      </c>
      <c r="C15" s="20" t="s">
        <v>16</v>
      </c>
      <c r="D15" s="46">
        <v>75435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5"/>
        <v>75435</v>
      </c>
      <c r="O15" s="47">
        <f t="shared" si="2"/>
        <v>18.115994236311238</v>
      </c>
      <c r="P15" s="9"/>
    </row>
    <row r="16" spans="1:133">
      <c r="A16" s="12"/>
      <c r="B16" s="25">
        <v>335.12</v>
      </c>
      <c r="C16" s="20" t="s">
        <v>17</v>
      </c>
      <c r="D16" s="46">
        <v>88678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5"/>
        <v>88678</v>
      </c>
      <c r="O16" s="47">
        <f t="shared" si="2"/>
        <v>21.296349663784824</v>
      </c>
      <c r="P16" s="9"/>
    </row>
    <row r="17" spans="1:16">
      <c r="A17" s="12"/>
      <c r="B17" s="25">
        <v>335.15</v>
      </c>
      <c r="C17" s="20" t="s">
        <v>18</v>
      </c>
      <c r="D17" s="46">
        <v>641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641</v>
      </c>
      <c r="O17" s="47">
        <f t="shared" si="2"/>
        <v>0.15393852065321806</v>
      </c>
      <c r="P17" s="9"/>
    </row>
    <row r="18" spans="1:16">
      <c r="A18" s="12"/>
      <c r="B18" s="25">
        <v>335.18</v>
      </c>
      <c r="C18" s="20" t="s">
        <v>19</v>
      </c>
      <c r="D18" s="46">
        <v>288775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288775</v>
      </c>
      <c r="O18" s="47">
        <f t="shared" si="2"/>
        <v>69.350384245917382</v>
      </c>
      <c r="P18" s="9"/>
    </row>
    <row r="19" spans="1:16">
      <c r="A19" s="12"/>
      <c r="B19" s="25">
        <v>335.19</v>
      </c>
      <c r="C19" s="20" t="s">
        <v>28</v>
      </c>
      <c r="D19" s="46">
        <v>1159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1159</v>
      </c>
      <c r="O19" s="47">
        <f t="shared" si="2"/>
        <v>0.27833813640730065</v>
      </c>
      <c r="P19" s="9"/>
    </row>
    <row r="20" spans="1:16">
      <c r="A20" s="12"/>
      <c r="B20" s="25">
        <v>338</v>
      </c>
      <c r="C20" s="20" t="s">
        <v>20</v>
      </c>
      <c r="D20" s="46">
        <v>15485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15485</v>
      </c>
      <c r="O20" s="47">
        <f t="shared" si="2"/>
        <v>3.718780019212296</v>
      </c>
      <c r="P20" s="9"/>
    </row>
    <row r="21" spans="1:16" ht="15.75">
      <c r="A21" s="29" t="s">
        <v>25</v>
      </c>
      <c r="B21" s="30"/>
      <c r="C21" s="31"/>
      <c r="D21" s="32">
        <f t="shared" ref="D21:M21" si="6">SUM(D22:D27)</f>
        <v>418218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2692331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>SUM(D21:M21)</f>
        <v>3110549</v>
      </c>
      <c r="O21" s="45">
        <f t="shared" si="2"/>
        <v>747.00984630163305</v>
      </c>
      <c r="P21" s="10"/>
    </row>
    <row r="22" spans="1:16">
      <c r="A22" s="12"/>
      <c r="B22" s="25">
        <v>341.9</v>
      </c>
      <c r="C22" s="20" t="s">
        <v>29</v>
      </c>
      <c r="D22" s="46">
        <v>3005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0" si="7">SUM(D22:M22)</f>
        <v>3005</v>
      </c>
      <c r="O22" s="47">
        <f t="shared" si="2"/>
        <v>0.72166186359269935</v>
      </c>
      <c r="P22" s="9"/>
    </row>
    <row r="23" spans="1:16">
      <c r="A23" s="12"/>
      <c r="B23" s="25">
        <v>342.5</v>
      </c>
      <c r="C23" s="20" t="s">
        <v>92</v>
      </c>
      <c r="D23" s="46">
        <v>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900</v>
      </c>
      <c r="O23" s="47">
        <f t="shared" si="2"/>
        <v>0.21613832853025935</v>
      </c>
      <c r="P23" s="9"/>
    </row>
    <row r="24" spans="1:16">
      <c r="A24" s="12"/>
      <c r="B24" s="25">
        <v>343.3</v>
      </c>
      <c r="C24" s="20" t="s">
        <v>30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1849494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1849494</v>
      </c>
      <c r="O24" s="47">
        <f t="shared" si="2"/>
        <v>444.1628242074928</v>
      </c>
      <c r="P24" s="9"/>
    </row>
    <row r="25" spans="1:16">
      <c r="A25" s="12"/>
      <c r="B25" s="25">
        <v>343.4</v>
      </c>
      <c r="C25" s="20" t="s">
        <v>31</v>
      </c>
      <c r="D25" s="46">
        <v>412813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412813</v>
      </c>
      <c r="O25" s="47">
        <f t="shared" si="2"/>
        <v>99.138568683957729</v>
      </c>
      <c r="P25" s="9"/>
    </row>
    <row r="26" spans="1:16">
      <c r="A26" s="12"/>
      <c r="B26" s="25">
        <v>343.5</v>
      </c>
      <c r="C26" s="20" t="s">
        <v>32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842837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842837</v>
      </c>
      <c r="O26" s="47">
        <f t="shared" si="2"/>
        <v>202.41042267050912</v>
      </c>
      <c r="P26" s="9"/>
    </row>
    <row r="27" spans="1:16">
      <c r="A27" s="12"/>
      <c r="B27" s="25">
        <v>343.9</v>
      </c>
      <c r="C27" s="20" t="s">
        <v>93</v>
      </c>
      <c r="D27" s="46">
        <v>1500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1500</v>
      </c>
      <c r="O27" s="47">
        <f t="shared" si="2"/>
        <v>0.36023054755043227</v>
      </c>
      <c r="P27" s="9"/>
    </row>
    <row r="28" spans="1:16" ht="15.75">
      <c r="A28" s="29" t="s">
        <v>26</v>
      </c>
      <c r="B28" s="30"/>
      <c r="C28" s="31"/>
      <c r="D28" s="32">
        <f t="shared" ref="D28:M28" si="8">SUM(D29:D30)</f>
        <v>11563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7"/>
        <v>11563</v>
      </c>
      <c r="O28" s="45">
        <f t="shared" si="2"/>
        <v>2.7768972142170991</v>
      </c>
      <c r="P28" s="10"/>
    </row>
    <row r="29" spans="1:16">
      <c r="A29" s="13"/>
      <c r="B29" s="39">
        <v>351.5</v>
      </c>
      <c r="C29" s="21" t="s">
        <v>35</v>
      </c>
      <c r="D29" s="46">
        <v>7516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7516</v>
      </c>
      <c r="O29" s="47">
        <f t="shared" si="2"/>
        <v>1.8049951969260327</v>
      </c>
      <c r="P29" s="9"/>
    </row>
    <row r="30" spans="1:16">
      <c r="A30" s="13"/>
      <c r="B30" s="39">
        <v>352</v>
      </c>
      <c r="C30" s="21" t="s">
        <v>36</v>
      </c>
      <c r="D30" s="46">
        <v>4047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4047</v>
      </c>
      <c r="O30" s="47">
        <f t="shared" si="2"/>
        <v>0.97190201729106629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SUM(D32:D37)</f>
        <v>340425</v>
      </c>
      <c r="E31" s="32">
        <f t="shared" si="9"/>
        <v>15174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119431</v>
      </c>
      <c r="J31" s="32">
        <f t="shared" si="9"/>
        <v>0</v>
      </c>
      <c r="K31" s="32">
        <f t="shared" si="9"/>
        <v>88552</v>
      </c>
      <c r="L31" s="32">
        <f t="shared" si="9"/>
        <v>0</v>
      </c>
      <c r="M31" s="32">
        <f t="shared" si="9"/>
        <v>0</v>
      </c>
      <c r="N31" s="32">
        <f t="shared" ref="N31:N41" si="10">SUM(D31:M31)</f>
        <v>563582</v>
      </c>
      <c r="O31" s="45">
        <f t="shared" si="2"/>
        <v>135.34630163304516</v>
      </c>
      <c r="P31" s="10"/>
    </row>
    <row r="32" spans="1:16">
      <c r="A32" s="12"/>
      <c r="B32" s="25">
        <v>361.1</v>
      </c>
      <c r="C32" s="20" t="s">
        <v>38</v>
      </c>
      <c r="D32" s="46">
        <v>192786</v>
      </c>
      <c r="E32" s="46">
        <v>5358</v>
      </c>
      <c r="F32" s="46">
        <v>0</v>
      </c>
      <c r="G32" s="46">
        <v>0</v>
      </c>
      <c r="H32" s="46">
        <v>0</v>
      </c>
      <c r="I32" s="46">
        <v>31015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229159</v>
      </c>
      <c r="O32" s="47">
        <f t="shared" si="2"/>
        <v>55.033381364073009</v>
      </c>
      <c r="P32" s="9"/>
    </row>
    <row r="33" spans="1:119">
      <c r="A33" s="12"/>
      <c r="B33" s="25">
        <v>361.3</v>
      </c>
      <c r="C33" s="20" t="s">
        <v>39</v>
      </c>
      <c r="D33" s="46">
        <v>-29186</v>
      </c>
      <c r="E33" s="46">
        <v>-1169</v>
      </c>
      <c r="F33" s="46">
        <v>0</v>
      </c>
      <c r="G33" s="46">
        <v>0</v>
      </c>
      <c r="H33" s="46">
        <v>0</v>
      </c>
      <c r="I33" s="46">
        <v>-6284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-36639</v>
      </c>
      <c r="O33" s="47">
        <f t="shared" si="2"/>
        <v>-8.7989913544668585</v>
      </c>
      <c r="P33" s="9"/>
    </row>
    <row r="34" spans="1:119">
      <c r="A34" s="12"/>
      <c r="B34" s="25">
        <v>362</v>
      </c>
      <c r="C34" s="20" t="s">
        <v>40</v>
      </c>
      <c r="D34" s="46">
        <v>48000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48000</v>
      </c>
      <c r="O34" s="47">
        <f t="shared" si="2"/>
        <v>11.527377521613833</v>
      </c>
      <c r="P34" s="9"/>
    </row>
    <row r="35" spans="1:119">
      <c r="A35" s="12"/>
      <c r="B35" s="25">
        <v>366</v>
      </c>
      <c r="C35" s="20" t="s">
        <v>42</v>
      </c>
      <c r="D35" s="46">
        <v>0</v>
      </c>
      <c r="E35" s="46">
        <v>10985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10985</v>
      </c>
      <c r="O35" s="47">
        <f t="shared" si="2"/>
        <v>2.638088376560999</v>
      </c>
      <c r="P35" s="9"/>
    </row>
    <row r="36" spans="1:119">
      <c r="A36" s="12"/>
      <c r="B36" s="25">
        <v>368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88552</v>
      </c>
      <c r="L36" s="46">
        <v>0</v>
      </c>
      <c r="M36" s="46">
        <v>0</v>
      </c>
      <c r="N36" s="46">
        <f t="shared" si="10"/>
        <v>88552</v>
      </c>
      <c r="O36" s="47">
        <f t="shared" si="2"/>
        <v>21.266090297790587</v>
      </c>
      <c r="P36" s="9"/>
    </row>
    <row r="37" spans="1:119">
      <c r="A37" s="12"/>
      <c r="B37" s="25">
        <v>369.9</v>
      </c>
      <c r="C37" s="20" t="s">
        <v>45</v>
      </c>
      <c r="D37" s="46">
        <v>128825</v>
      </c>
      <c r="E37" s="46">
        <v>0</v>
      </c>
      <c r="F37" s="46">
        <v>0</v>
      </c>
      <c r="G37" s="46">
        <v>0</v>
      </c>
      <c r="H37" s="46">
        <v>0</v>
      </c>
      <c r="I37" s="46">
        <v>94700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223525</v>
      </c>
      <c r="O37" s="47">
        <f t="shared" si="2"/>
        <v>53.680355427473586</v>
      </c>
      <c r="P37" s="9"/>
    </row>
    <row r="38" spans="1:119" ht="15.75">
      <c r="A38" s="29" t="s">
        <v>27</v>
      </c>
      <c r="B38" s="30"/>
      <c r="C38" s="31"/>
      <c r="D38" s="32">
        <f t="shared" ref="D38:M38" si="11">SUM(D39:D40)</f>
        <v>0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1104435</v>
      </c>
      <c r="J38" s="32">
        <f t="shared" si="11"/>
        <v>0</v>
      </c>
      <c r="K38" s="32">
        <f t="shared" si="11"/>
        <v>-91420</v>
      </c>
      <c r="L38" s="32">
        <f t="shared" si="11"/>
        <v>0</v>
      </c>
      <c r="M38" s="32">
        <f t="shared" si="11"/>
        <v>0</v>
      </c>
      <c r="N38" s="32">
        <f t="shared" si="10"/>
        <v>1013015</v>
      </c>
      <c r="O38" s="45">
        <f t="shared" si="2"/>
        <v>243.27929875120077</v>
      </c>
      <c r="P38" s="9"/>
    </row>
    <row r="39" spans="1:119">
      <c r="A39" s="12"/>
      <c r="B39" s="25">
        <v>381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1104435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1104435</v>
      </c>
      <c r="O39" s="47">
        <f t="shared" si="2"/>
        <v>265.23414985590779</v>
      </c>
      <c r="P39" s="9"/>
    </row>
    <row r="40" spans="1:119" ht="15.75" thickBot="1">
      <c r="A40" s="12"/>
      <c r="B40" s="25">
        <v>389.1</v>
      </c>
      <c r="C40" s="20" t="s">
        <v>94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-91420</v>
      </c>
      <c r="L40" s="46">
        <v>0</v>
      </c>
      <c r="M40" s="46">
        <v>0</v>
      </c>
      <c r="N40" s="46">
        <f t="shared" si="10"/>
        <v>-91420</v>
      </c>
      <c r="O40" s="47">
        <f t="shared" si="2"/>
        <v>-21.954851104707011</v>
      </c>
      <c r="P40" s="9"/>
    </row>
    <row r="41" spans="1:119" ht="16.5" thickBot="1">
      <c r="A41" s="14" t="s">
        <v>33</v>
      </c>
      <c r="B41" s="23"/>
      <c r="C41" s="22"/>
      <c r="D41" s="15">
        <f t="shared" ref="D41:M41" si="12">SUM(D5,D9,D13,D21,D28,D31,D38)</f>
        <v>11065158</v>
      </c>
      <c r="E41" s="15">
        <f t="shared" si="12"/>
        <v>17591</v>
      </c>
      <c r="F41" s="15">
        <f t="shared" si="12"/>
        <v>0</v>
      </c>
      <c r="G41" s="15">
        <f t="shared" si="12"/>
        <v>0</v>
      </c>
      <c r="H41" s="15">
        <f t="shared" si="12"/>
        <v>0</v>
      </c>
      <c r="I41" s="15">
        <f t="shared" si="12"/>
        <v>3916197</v>
      </c>
      <c r="J41" s="15">
        <f t="shared" si="12"/>
        <v>0</v>
      </c>
      <c r="K41" s="15">
        <f t="shared" si="12"/>
        <v>-2868</v>
      </c>
      <c r="L41" s="15">
        <f t="shared" si="12"/>
        <v>0</v>
      </c>
      <c r="M41" s="15">
        <f t="shared" si="12"/>
        <v>0</v>
      </c>
      <c r="N41" s="15">
        <f t="shared" si="10"/>
        <v>14996078</v>
      </c>
      <c r="O41" s="38">
        <f t="shared" si="2"/>
        <v>3601.3635926993275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95</v>
      </c>
      <c r="M43" s="118"/>
      <c r="N43" s="118"/>
      <c r="O43" s="43">
        <v>4164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63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120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SUM(D6:D9)</f>
        <v>10156631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10156631</v>
      </c>
      <c r="P5" s="33">
        <f t="shared" ref="P5:P46" si="1">(O5/P$48)</f>
        <v>2360.9091120409112</v>
      </c>
      <c r="Q5" s="6"/>
    </row>
    <row r="6" spans="1:134">
      <c r="A6" s="12"/>
      <c r="B6" s="25">
        <v>311</v>
      </c>
      <c r="C6" s="20" t="s">
        <v>2</v>
      </c>
      <c r="D6" s="46">
        <v>9623432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9623432</v>
      </c>
      <c r="P6" s="47">
        <f t="shared" si="1"/>
        <v>2236.9669920966994</v>
      </c>
      <c r="Q6" s="9"/>
    </row>
    <row r="7" spans="1:134">
      <c r="A7" s="12"/>
      <c r="B7" s="25">
        <v>312.41000000000003</v>
      </c>
      <c r="C7" s="20" t="s">
        <v>124</v>
      </c>
      <c r="D7" s="46">
        <v>32382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9" si="2">SUM(D7:N7)</f>
        <v>32382</v>
      </c>
      <c r="P7" s="47">
        <f t="shared" si="1"/>
        <v>7.527196652719665</v>
      </c>
      <c r="Q7" s="9"/>
    </row>
    <row r="8" spans="1:134">
      <c r="A8" s="12"/>
      <c r="B8" s="25">
        <v>314.10000000000002</v>
      </c>
      <c r="C8" s="20" t="s">
        <v>56</v>
      </c>
      <c r="D8" s="46">
        <v>250746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250746</v>
      </c>
      <c r="P8" s="47">
        <f t="shared" si="1"/>
        <v>58.285913528591351</v>
      </c>
      <c r="Q8" s="9"/>
    </row>
    <row r="9" spans="1:134">
      <c r="A9" s="12"/>
      <c r="B9" s="25">
        <v>315.2</v>
      </c>
      <c r="C9" s="20" t="s">
        <v>126</v>
      </c>
      <c r="D9" s="46">
        <v>250071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250071</v>
      </c>
      <c r="P9" s="47">
        <f t="shared" si="1"/>
        <v>58.129009762900978</v>
      </c>
      <c r="Q9" s="9"/>
    </row>
    <row r="10" spans="1:134" ht="15.75">
      <c r="A10" s="29" t="s">
        <v>13</v>
      </c>
      <c r="B10" s="30"/>
      <c r="C10" s="31"/>
      <c r="D10" s="32">
        <f t="shared" ref="D10:N10" si="3">SUM(D11:D13)</f>
        <v>536327</v>
      </c>
      <c r="E10" s="32">
        <f t="shared" si="3"/>
        <v>1551911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4">
        <f>SUM(D10:N10)</f>
        <v>2088238</v>
      </c>
      <c r="P10" s="45">
        <f t="shared" si="1"/>
        <v>485.41097164109715</v>
      </c>
      <c r="Q10" s="10"/>
    </row>
    <row r="11" spans="1:134">
      <c r="A11" s="12"/>
      <c r="B11" s="25">
        <v>322</v>
      </c>
      <c r="C11" s="20" t="s">
        <v>127</v>
      </c>
      <c r="D11" s="46">
        <v>0</v>
      </c>
      <c r="E11" s="46">
        <v>1551911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>SUM(D11:N11)</f>
        <v>1551911</v>
      </c>
      <c r="P11" s="47">
        <f t="shared" si="1"/>
        <v>360.7417480241748</v>
      </c>
      <c r="Q11" s="9"/>
    </row>
    <row r="12" spans="1:134">
      <c r="A12" s="12"/>
      <c r="B12" s="25">
        <v>323.10000000000002</v>
      </c>
      <c r="C12" s="20" t="s">
        <v>14</v>
      </c>
      <c r="D12" s="46">
        <v>510099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ref="O12:O13" si="4">SUM(D12:N12)</f>
        <v>510099</v>
      </c>
      <c r="P12" s="47">
        <f t="shared" si="1"/>
        <v>118.57252440725244</v>
      </c>
      <c r="Q12" s="9"/>
    </row>
    <row r="13" spans="1:134">
      <c r="A13" s="12"/>
      <c r="B13" s="25">
        <v>323.39999999999998</v>
      </c>
      <c r="C13" s="20" t="s">
        <v>90</v>
      </c>
      <c r="D13" s="46">
        <v>26228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4"/>
        <v>26228</v>
      </c>
      <c r="P13" s="47">
        <f t="shared" si="1"/>
        <v>6.0966992096699206</v>
      </c>
      <c r="Q13" s="9"/>
    </row>
    <row r="14" spans="1:134" ht="15.75">
      <c r="A14" s="29" t="s">
        <v>128</v>
      </c>
      <c r="B14" s="30"/>
      <c r="C14" s="31"/>
      <c r="D14" s="32">
        <f t="shared" ref="D14:N14" si="5">SUM(D15:D22)</f>
        <v>546785</v>
      </c>
      <c r="E14" s="32">
        <f t="shared" si="5"/>
        <v>355923</v>
      </c>
      <c r="F14" s="32">
        <f t="shared" si="5"/>
        <v>0</v>
      </c>
      <c r="G14" s="32">
        <f t="shared" si="5"/>
        <v>0</v>
      </c>
      <c r="H14" s="32">
        <f t="shared" si="5"/>
        <v>0</v>
      </c>
      <c r="I14" s="32">
        <f t="shared" si="5"/>
        <v>0</v>
      </c>
      <c r="J14" s="32">
        <f t="shared" si="5"/>
        <v>0</v>
      </c>
      <c r="K14" s="32">
        <f t="shared" si="5"/>
        <v>0</v>
      </c>
      <c r="L14" s="32">
        <f t="shared" si="5"/>
        <v>0</v>
      </c>
      <c r="M14" s="32">
        <f t="shared" si="5"/>
        <v>0</v>
      </c>
      <c r="N14" s="32">
        <f t="shared" si="5"/>
        <v>0</v>
      </c>
      <c r="O14" s="44">
        <f>SUM(D14:N14)</f>
        <v>902708</v>
      </c>
      <c r="P14" s="45">
        <f t="shared" si="1"/>
        <v>209.83449558344955</v>
      </c>
      <c r="Q14" s="10"/>
    </row>
    <row r="15" spans="1:134">
      <c r="A15" s="12"/>
      <c r="B15" s="25">
        <v>335.125</v>
      </c>
      <c r="C15" s="20" t="s">
        <v>129</v>
      </c>
      <c r="D15" s="46">
        <v>131120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9" si="6">SUM(D15:N15)</f>
        <v>131120</v>
      </c>
      <c r="P15" s="47">
        <f t="shared" si="1"/>
        <v>30.478847047884706</v>
      </c>
      <c r="Q15" s="9"/>
    </row>
    <row r="16" spans="1:134">
      <c r="A16" s="12"/>
      <c r="B16" s="25">
        <v>335.15</v>
      </c>
      <c r="C16" s="20" t="s">
        <v>79</v>
      </c>
      <c r="D16" s="46">
        <v>636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6"/>
        <v>636</v>
      </c>
      <c r="P16" s="47">
        <f t="shared" si="1"/>
        <v>0.14783821478382148</v>
      </c>
      <c r="Q16" s="9"/>
    </row>
    <row r="17" spans="1:17">
      <c r="A17" s="12"/>
      <c r="B17" s="25">
        <v>335.18</v>
      </c>
      <c r="C17" s="20" t="s">
        <v>130</v>
      </c>
      <c r="D17" s="46">
        <v>377329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6"/>
        <v>377329</v>
      </c>
      <c r="P17" s="47">
        <f t="shared" si="1"/>
        <v>87.710134821013483</v>
      </c>
      <c r="Q17" s="9"/>
    </row>
    <row r="18" spans="1:17">
      <c r="A18" s="12"/>
      <c r="B18" s="25">
        <v>335.29</v>
      </c>
      <c r="C18" s="20" t="s">
        <v>134</v>
      </c>
      <c r="D18" s="46">
        <v>19230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19230</v>
      </c>
      <c r="P18" s="47">
        <f t="shared" si="1"/>
        <v>4.4700139470013944</v>
      </c>
      <c r="Q18" s="9"/>
    </row>
    <row r="19" spans="1:17">
      <c r="A19" s="12"/>
      <c r="B19" s="25">
        <v>335.34</v>
      </c>
      <c r="C19" s="20" t="s">
        <v>135</v>
      </c>
      <c r="D19" s="46">
        <v>4798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4798</v>
      </c>
      <c r="P19" s="47">
        <f t="shared" si="1"/>
        <v>1.1152952115295212</v>
      </c>
      <c r="Q19" s="9"/>
    </row>
    <row r="20" spans="1:17">
      <c r="A20" s="12"/>
      <c r="B20" s="25">
        <v>335.45</v>
      </c>
      <c r="C20" s="20" t="s">
        <v>136</v>
      </c>
      <c r="D20" s="46">
        <v>1837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21" si="7">SUM(D20:N20)</f>
        <v>1837</v>
      </c>
      <c r="P20" s="47">
        <f t="shared" si="1"/>
        <v>0.42701069270106928</v>
      </c>
      <c r="Q20" s="9"/>
    </row>
    <row r="21" spans="1:17">
      <c r="A21" s="12"/>
      <c r="B21" s="25">
        <v>335.9</v>
      </c>
      <c r="C21" s="20" t="s">
        <v>81</v>
      </c>
      <c r="D21" s="46">
        <v>0</v>
      </c>
      <c r="E21" s="46">
        <v>355923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7"/>
        <v>355923</v>
      </c>
      <c r="P21" s="47">
        <f t="shared" si="1"/>
        <v>82.73430962343096</v>
      </c>
      <c r="Q21" s="9"/>
    </row>
    <row r="22" spans="1:17">
      <c r="A22" s="12"/>
      <c r="B22" s="25">
        <v>338</v>
      </c>
      <c r="C22" s="20" t="s">
        <v>20</v>
      </c>
      <c r="D22" s="46">
        <v>11835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11835</v>
      </c>
      <c r="P22" s="47">
        <f t="shared" si="1"/>
        <v>2.7510460251046025</v>
      </c>
      <c r="Q22" s="9"/>
    </row>
    <row r="23" spans="1:17" ht="15.75">
      <c r="A23" s="29" t="s">
        <v>25</v>
      </c>
      <c r="B23" s="30"/>
      <c r="C23" s="31"/>
      <c r="D23" s="32">
        <f t="shared" ref="D23:N23" si="8">SUM(D24:D30)</f>
        <v>624821</v>
      </c>
      <c r="E23" s="32">
        <f t="shared" si="8"/>
        <v>120490</v>
      </c>
      <c r="F23" s="32">
        <f t="shared" si="8"/>
        <v>0</v>
      </c>
      <c r="G23" s="32">
        <f t="shared" si="8"/>
        <v>0</v>
      </c>
      <c r="H23" s="32">
        <f t="shared" si="8"/>
        <v>0</v>
      </c>
      <c r="I23" s="32">
        <f t="shared" si="8"/>
        <v>4425025</v>
      </c>
      <c r="J23" s="32">
        <f t="shared" si="8"/>
        <v>0</v>
      </c>
      <c r="K23" s="32">
        <f t="shared" si="8"/>
        <v>0</v>
      </c>
      <c r="L23" s="32">
        <f t="shared" si="8"/>
        <v>0</v>
      </c>
      <c r="M23" s="32">
        <f t="shared" si="8"/>
        <v>0</v>
      </c>
      <c r="N23" s="32">
        <f t="shared" si="8"/>
        <v>0</v>
      </c>
      <c r="O23" s="32">
        <f>SUM(D23:N23)</f>
        <v>5170336</v>
      </c>
      <c r="P23" s="45">
        <f t="shared" si="1"/>
        <v>1201.8447233844724</v>
      </c>
      <c r="Q23" s="10"/>
    </row>
    <row r="24" spans="1:17">
      <c r="A24" s="12"/>
      <c r="B24" s="25">
        <v>341.1</v>
      </c>
      <c r="C24" s="20" t="s">
        <v>137</v>
      </c>
      <c r="D24" s="46">
        <v>57379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57379</v>
      </c>
      <c r="P24" s="47">
        <f t="shared" si="1"/>
        <v>13.337749883774988</v>
      </c>
      <c r="Q24" s="9"/>
    </row>
    <row r="25" spans="1:17">
      <c r="A25" s="12"/>
      <c r="B25" s="25">
        <v>342.1</v>
      </c>
      <c r="C25" s="20" t="s">
        <v>138</v>
      </c>
      <c r="D25" s="46">
        <v>550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9">SUM(D25:N25)</f>
        <v>550</v>
      </c>
      <c r="P25" s="47">
        <f t="shared" si="1"/>
        <v>0.12784751278475129</v>
      </c>
      <c r="Q25" s="9"/>
    </row>
    <row r="26" spans="1:17">
      <c r="A26" s="12"/>
      <c r="B26" s="25">
        <v>342.5</v>
      </c>
      <c r="C26" s="20" t="s">
        <v>92</v>
      </c>
      <c r="D26" s="46">
        <v>0</v>
      </c>
      <c r="E26" s="46">
        <v>82250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9"/>
        <v>82250</v>
      </c>
      <c r="P26" s="47">
        <f t="shared" si="1"/>
        <v>19.119014411901443</v>
      </c>
      <c r="Q26" s="9"/>
    </row>
    <row r="27" spans="1:17">
      <c r="A27" s="12"/>
      <c r="B27" s="25">
        <v>342.9</v>
      </c>
      <c r="C27" s="20" t="s">
        <v>139</v>
      </c>
      <c r="D27" s="46">
        <v>2500</v>
      </c>
      <c r="E27" s="46">
        <v>38240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9"/>
        <v>40740</v>
      </c>
      <c r="P27" s="47">
        <f t="shared" si="1"/>
        <v>9.4700139470013944</v>
      </c>
      <c r="Q27" s="9"/>
    </row>
    <row r="28" spans="1:17">
      <c r="A28" s="12"/>
      <c r="B28" s="25">
        <v>343.3</v>
      </c>
      <c r="C28" s="20" t="s">
        <v>30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3054379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9"/>
        <v>3054379</v>
      </c>
      <c r="P28" s="47">
        <f t="shared" si="1"/>
        <v>709.99046954904691</v>
      </c>
      <c r="Q28" s="9"/>
    </row>
    <row r="29" spans="1:17">
      <c r="A29" s="12"/>
      <c r="B29" s="25">
        <v>343.4</v>
      </c>
      <c r="C29" s="20" t="s">
        <v>31</v>
      </c>
      <c r="D29" s="46">
        <v>564392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9"/>
        <v>564392</v>
      </c>
      <c r="P29" s="47">
        <f t="shared" si="1"/>
        <v>131.19293351929335</v>
      </c>
      <c r="Q29" s="9"/>
    </row>
    <row r="30" spans="1:17">
      <c r="A30" s="12"/>
      <c r="B30" s="25">
        <v>343.5</v>
      </c>
      <c r="C30" s="20" t="s">
        <v>32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1370646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1370646</v>
      </c>
      <c r="P30" s="47">
        <f t="shared" si="1"/>
        <v>318.60669456066944</v>
      </c>
      <c r="Q30" s="9"/>
    </row>
    <row r="31" spans="1:17" ht="15.75">
      <c r="A31" s="29" t="s">
        <v>26</v>
      </c>
      <c r="B31" s="30"/>
      <c r="C31" s="31"/>
      <c r="D31" s="32">
        <f t="shared" ref="D31:N31" si="10">SUM(D32:D35)</f>
        <v>6027</v>
      </c>
      <c r="E31" s="32">
        <f t="shared" si="10"/>
        <v>41</v>
      </c>
      <c r="F31" s="32">
        <f t="shared" si="10"/>
        <v>0</v>
      </c>
      <c r="G31" s="32">
        <f t="shared" si="10"/>
        <v>0</v>
      </c>
      <c r="H31" s="32">
        <f t="shared" si="10"/>
        <v>0</v>
      </c>
      <c r="I31" s="32">
        <f t="shared" si="10"/>
        <v>0</v>
      </c>
      <c r="J31" s="32">
        <f t="shared" si="10"/>
        <v>0</v>
      </c>
      <c r="K31" s="32">
        <f t="shared" si="10"/>
        <v>0</v>
      </c>
      <c r="L31" s="32">
        <f t="shared" si="10"/>
        <v>0</v>
      </c>
      <c r="M31" s="32">
        <f t="shared" si="10"/>
        <v>0</v>
      </c>
      <c r="N31" s="32">
        <f t="shared" si="10"/>
        <v>0</v>
      </c>
      <c r="O31" s="32">
        <f>SUM(D31:N31)</f>
        <v>6068</v>
      </c>
      <c r="P31" s="45">
        <f t="shared" si="1"/>
        <v>1.4105067410506742</v>
      </c>
      <c r="Q31" s="10"/>
    </row>
    <row r="32" spans="1:17">
      <c r="A32" s="13"/>
      <c r="B32" s="39">
        <v>351.1</v>
      </c>
      <c r="C32" s="21" t="s">
        <v>72</v>
      </c>
      <c r="D32" s="46">
        <v>2221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2221</v>
      </c>
      <c r="P32" s="47">
        <f t="shared" si="1"/>
        <v>0.51627150162715019</v>
      </c>
      <c r="Q32" s="9"/>
    </row>
    <row r="33" spans="1:120">
      <c r="A33" s="13"/>
      <c r="B33" s="39">
        <v>352</v>
      </c>
      <c r="C33" s="21" t="s">
        <v>36</v>
      </c>
      <c r="D33" s="46">
        <v>1806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11">SUM(D33:N33)</f>
        <v>1806</v>
      </c>
      <c r="P33" s="47">
        <f t="shared" si="1"/>
        <v>0.41980474198047418</v>
      </c>
      <c r="Q33" s="9"/>
    </row>
    <row r="34" spans="1:120">
      <c r="A34" s="13"/>
      <c r="B34" s="39">
        <v>354</v>
      </c>
      <c r="C34" s="21" t="s">
        <v>60</v>
      </c>
      <c r="D34" s="46">
        <v>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2000</v>
      </c>
      <c r="P34" s="47">
        <f t="shared" si="1"/>
        <v>0.46490004649000466</v>
      </c>
      <c r="Q34" s="9"/>
    </row>
    <row r="35" spans="1:120">
      <c r="A35" s="13"/>
      <c r="B35" s="39">
        <v>359</v>
      </c>
      <c r="C35" s="21" t="s">
        <v>105</v>
      </c>
      <c r="D35" s="46">
        <v>0</v>
      </c>
      <c r="E35" s="46">
        <v>41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1"/>
        <v>41</v>
      </c>
      <c r="P35" s="47">
        <f t="shared" si="1"/>
        <v>9.5304509530450953E-3</v>
      </c>
      <c r="Q35" s="9"/>
    </row>
    <row r="36" spans="1:120" ht="15.75">
      <c r="A36" s="29" t="s">
        <v>3</v>
      </c>
      <c r="B36" s="30"/>
      <c r="C36" s="31"/>
      <c r="D36" s="32">
        <f t="shared" ref="D36:N36" si="12">SUM(D37:D41)</f>
        <v>952208</v>
      </c>
      <c r="E36" s="32">
        <f t="shared" si="12"/>
        <v>1904</v>
      </c>
      <c r="F36" s="32">
        <f t="shared" si="12"/>
        <v>0</v>
      </c>
      <c r="G36" s="32">
        <f t="shared" si="12"/>
        <v>0</v>
      </c>
      <c r="H36" s="32">
        <f t="shared" si="12"/>
        <v>0</v>
      </c>
      <c r="I36" s="32">
        <f t="shared" si="12"/>
        <v>3823</v>
      </c>
      <c r="J36" s="32">
        <f t="shared" si="12"/>
        <v>0</v>
      </c>
      <c r="K36" s="32">
        <f t="shared" si="12"/>
        <v>0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>SUM(D36:N36)</f>
        <v>957935</v>
      </c>
      <c r="P36" s="45">
        <f t="shared" si="1"/>
        <v>222.67201301720129</v>
      </c>
      <c r="Q36" s="10"/>
    </row>
    <row r="37" spans="1:120">
      <c r="A37" s="12"/>
      <c r="B37" s="25">
        <v>361.1</v>
      </c>
      <c r="C37" s="20" t="s">
        <v>38</v>
      </c>
      <c r="D37" s="46">
        <v>7291</v>
      </c>
      <c r="E37" s="46">
        <v>1418</v>
      </c>
      <c r="F37" s="46">
        <v>0</v>
      </c>
      <c r="G37" s="46">
        <v>0</v>
      </c>
      <c r="H37" s="46">
        <v>0</v>
      </c>
      <c r="I37" s="46">
        <v>3823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12532</v>
      </c>
      <c r="P37" s="47">
        <f t="shared" si="1"/>
        <v>2.9130636913063692</v>
      </c>
      <c r="Q37" s="9"/>
    </row>
    <row r="38" spans="1:120">
      <c r="A38" s="12"/>
      <c r="B38" s="25">
        <v>362</v>
      </c>
      <c r="C38" s="20" t="s">
        <v>40</v>
      </c>
      <c r="D38" s="46">
        <v>76449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5" si="13">SUM(D38:N38)</f>
        <v>76449</v>
      </c>
      <c r="P38" s="47">
        <f t="shared" si="1"/>
        <v>17.770571827057182</v>
      </c>
      <c r="Q38" s="9"/>
    </row>
    <row r="39" spans="1:120">
      <c r="A39" s="12"/>
      <c r="B39" s="25">
        <v>364</v>
      </c>
      <c r="C39" s="20" t="s">
        <v>86</v>
      </c>
      <c r="D39" s="46">
        <v>14561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14561</v>
      </c>
      <c r="P39" s="47">
        <f t="shared" si="1"/>
        <v>3.3847047884704788</v>
      </c>
      <c r="Q39" s="9"/>
    </row>
    <row r="40" spans="1:120">
      <c r="A40" s="12"/>
      <c r="B40" s="25">
        <v>366</v>
      </c>
      <c r="C40" s="20" t="s">
        <v>42</v>
      </c>
      <c r="D40" s="46">
        <v>2000</v>
      </c>
      <c r="E40" s="46">
        <v>486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3"/>
        <v>2486</v>
      </c>
      <c r="P40" s="47">
        <f t="shared" si="1"/>
        <v>0.57787075778707575</v>
      </c>
      <c r="Q40" s="9"/>
    </row>
    <row r="41" spans="1:120">
      <c r="A41" s="12"/>
      <c r="B41" s="25">
        <v>369.9</v>
      </c>
      <c r="C41" s="20" t="s">
        <v>45</v>
      </c>
      <c r="D41" s="46">
        <v>851907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851907</v>
      </c>
      <c r="P41" s="47">
        <f t="shared" si="1"/>
        <v>198.0258019525802</v>
      </c>
      <c r="Q41" s="9"/>
    </row>
    <row r="42" spans="1:120" ht="15.75">
      <c r="A42" s="29" t="s">
        <v>27</v>
      </c>
      <c r="B42" s="30"/>
      <c r="C42" s="31"/>
      <c r="D42" s="32">
        <f t="shared" ref="D42:N42" si="14">SUM(D43:D45)</f>
        <v>84000</v>
      </c>
      <c r="E42" s="32">
        <f t="shared" si="14"/>
        <v>59039</v>
      </c>
      <c r="F42" s="32">
        <f t="shared" si="14"/>
        <v>0</v>
      </c>
      <c r="G42" s="32">
        <f t="shared" si="14"/>
        <v>0</v>
      </c>
      <c r="H42" s="32">
        <f t="shared" si="14"/>
        <v>0</v>
      </c>
      <c r="I42" s="32">
        <f t="shared" si="14"/>
        <v>1039440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1182479</v>
      </c>
      <c r="P42" s="45">
        <f t="shared" si="1"/>
        <v>274.86727103672712</v>
      </c>
      <c r="Q42" s="9"/>
    </row>
    <row r="43" spans="1:120">
      <c r="A43" s="12"/>
      <c r="B43" s="25">
        <v>381</v>
      </c>
      <c r="C43" s="20" t="s">
        <v>46</v>
      </c>
      <c r="D43" s="46">
        <v>0</v>
      </c>
      <c r="E43" s="46">
        <v>54996</v>
      </c>
      <c r="F43" s="46">
        <v>0</v>
      </c>
      <c r="G43" s="46">
        <v>0</v>
      </c>
      <c r="H43" s="46">
        <v>0</v>
      </c>
      <c r="I43" s="46">
        <v>1039440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1094436</v>
      </c>
      <c r="P43" s="47">
        <f t="shared" si="1"/>
        <v>254.40167364016736</v>
      </c>
      <c r="Q43" s="9"/>
    </row>
    <row r="44" spans="1:120">
      <c r="A44" s="12"/>
      <c r="B44" s="25">
        <v>383.1</v>
      </c>
      <c r="C44" s="20" t="s">
        <v>142</v>
      </c>
      <c r="D44" s="46">
        <v>31900</v>
      </c>
      <c r="E44" s="46">
        <v>4043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35943</v>
      </c>
      <c r="P44" s="47">
        <f t="shared" si="1"/>
        <v>8.3549511854951177</v>
      </c>
      <c r="Q44" s="9"/>
    </row>
    <row r="45" spans="1:120" ht="15.75" thickBot="1">
      <c r="A45" s="12"/>
      <c r="B45" s="25">
        <v>384</v>
      </c>
      <c r="C45" s="20" t="s">
        <v>140</v>
      </c>
      <c r="D45" s="46">
        <v>52100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52100</v>
      </c>
      <c r="P45" s="47">
        <f t="shared" si="1"/>
        <v>12.110646211064621</v>
      </c>
      <c r="Q45" s="9"/>
    </row>
    <row r="46" spans="1:120" ht="16.5" thickBot="1">
      <c r="A46" s="14" t="s">
        <v>33</v>
      </c>
      <c r="B46" s="23"/>
      <c r="C46" s="22"/>
      <c r="D46" s="15">
        <f t="shared" ref="D46:N46" si="15">SUM(D5,D10,D14,D23,D31,D36,D42)</f>
        <v>12906799</v>
      </c>
      <c r="E46" s="15">
        <f t="shared" si="15"/>
        <v>2089308</v>
      </c>
      <c r="F46" s="15">
        <f t="shared" si="15"/>
        <v>0</v>
      </c>
      <c r="G46" s="15">
        <f t="shared" si="15"/>
        <v>0</v>
      </c>
      <c r="H46" s="15">
        <f t="shared" si="15"/>
        <v>0</v>
      </c>
      <c r="I46" s="15">
        <f t="shared" si="15"/>
        <v>5468288</v>
      </c>
      <c r="J46" s="15">
        <f t="shared" si="15"/>
        <v>0</v>
      </c>
      <c r="K46" s="15">
        <f t="shared" si="15"/>
        <v>0</v>
      </c>
      <c r="L46" s="15">
        <f t="shared" si="15"/>
        <v>0</v>
      </c>
      <c r="M46" s="15">
        <f t="shared" si="15"/>
        <v>0</v>
      </c>
      <c r="N46" s="15">
        <f t="shared" si="15"/>
        <v>0</v>
      </c>
      <c r="O46" s="15">
        <f>SUM(D46:N46)</f>
        <v>20464395</v>
      </c>
      <c r="P46" s="38">
        <f t="shared" si="1"/>
        <v>4756.9490934449095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118" t="s">
        <v>141</v>
      </c>
      <c r="N48" s="118"/>
      <c r="O48" s="118"/>
      <c r="P48" s="43">
        <v>4302</v>
      </c>
    </row>
    <row r="49" spans="1:16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7"/>
    </row>
    <row r="50" spans="1:16" ht="15.75" customHeight="1" thickBot="1">
      <c r="A50" s="120" t="s">
        <v>63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100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29"/>
      <c r="M3" s="130"/>
      <c r="N3" s="36"/>
      <c r="O3" s="37"/>
      <c r="P3" s="131" t="s">
        <v>120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121</v>
      </c>
      <c r="N4" s="35" t="s">
        <v>9</v>
      </c>
      <c r="O4" s="35" t="s">
        <v>122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123</v>
      </c>
      <c r="B5" s="26"/>
      <c r="C5" s="26"/>
      <c r="D5" s="27">
        <f t="shared" ref="D5:N5" si="0">SUM(D6:D11)</f>
        <v>10713142</v>
      </c>
      <c r="E5" s="27">
        <f t="shared" si="0"/>
        <v>290822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8" si="1">SUM(D5:N5)</f>
        <v>11003964</v>
      </c>
      <c r="P5" s="33">
        <f t="shared" ref="P5:P35" si="2">(O5/P$37)</f>
        <v>2559.0613953488373</v>
      </c>
      <c r="Q5" s="6"/>
    </row>
    <row r="6" spans="1:134">
      <c r="A6" s="12"/>
      <c r="B6" s="25">
        <v>311</v>
      </c>
      <c r="C6" s="20" t="s">
        <v>2</v>
      </c>
      <c r="D6" s="46">
        <v>9738626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9738626</v>
      </c>
      <c r="P6" s="47">
        <f t="shared" si="2"/>
        <v>2264.7967441860465</v>
      </c>
      <c r="Q6" s="9"/>
    </row>
    <row r="7" spans="1:134">
      <c r="A7" s="12"/>
      <c r="B7" s="25">
        <v>312.41000000000003</v>
      </c>
      <c r="C7" s="20" t="s">
        <v>124</v>
      </c>
      <c r="D7" s="46">
        <v>30655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30655</v>
      </c>
      <c r="P7" s="47">
        <f t="shared" si="2"/>
        <v>7.1290697674418606</v>
      </c>
      <c r="Q7" s="9"/>
    </row>
    <row r="8" spans="1:134">
      <c r="A8" s="12"/>
      <c r="B8" s="25">
        <v>312.63</v>
      </c>
      <c r="C8" s="20" t="s">
        <v>125</v>
      </c>
      <c r="D8" s="46">
        <v>0</v>
      </c>
      <c r="E8" s="46">
        <v>290822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290822</v>
      </c>
      <c r="P8" s="47">
        <f t="shared" si="2"/>
        <v>67.633023255813953</v>
      </c>
      <c r="Q8" s="9"/>
    </row>
    <row r="9" spans="1:134">
      <c r="A9" s="12"/>
      <c r="B9" s="25">
        <v>314.10000000000002</v>
      </c>
      <c r="C9" s="20" t="s">
        <v>56</v>
      </c>
      <c r="D9" s="46">
        <v>672036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672036</v>
      </c>
      <c r="P9" s="47">
        <f t="shared" si="2"/>
        <v>156.28744186046512</v>
      </c>
      <c r="Q9" s="9"/>
    </row>
    <row r="10" spans="1:134">
      <c r="A10" s="12"/>
      <c r="B10" s="25">
        <v>314.39999999999998</v>
      </c>
      <c r="C10" s="20" t="s">
        <v>11</v>
      </c>
      <c r="D10" s="46">
        <v>20460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20460</v>
      </c>
      <c r="P10" s="47">
        <f t="shared" si="2"/>
        <v>4.7581395348837212</v>
      </c>
      <c r="Q10" s="9"/>
    </row>
    <row r="11" spans="1:134">
      <c r="A11" s="12"/>
      <c r="B11" s="25">
        <v>315.2</v>
      </c>
      <c r="C11" s="20" t="s">
        <v>126</v>
      </c>
      <c r="D11" s="46">
        <v>251365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251365</v>
      </c>
      <c r="P11" s="47">
        <f t="shared" si="2"/>
        <v>58.456976744186044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SUM(D13:D13)</f>
        <v>0</v>
      </c>
      <c r="E12" s="32">
        <f t="shared" si="3"/>
        <v>1196380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1196380</v>
      </c>
      <c r="P12" s="45">
        <f t="shared" si="2"/>
        <v>278.22790697674418</v>
      </c>
      <c r="Q12" s="10"/>
    </row>
    <row r="13" spans="1:134">
      <c r="A13" s="12"/>
      <c r="B13" s="25">
        <v>322</v>
      </c>
      <c r="C13" s="20" t="s">
        <v>127</v>
      </c>
      <c r="D13" s="46">
        <v>0</v>
      </c>
      <c r="E13" s="46">
        <v>1196380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1196380</v>
      </c>
      <c r="P13" s="47">
        <f t="shared" si="2"/>
        <v>278.22790697674418</v>
      </c>
      <c r="Q13" s="9"/>
    </row>
    <row r="14" spans="1:134" ht="15.75">
      <c r="A14" s="29" t="s">
        <v>128</v>
      </c>
      <c r="B14" s="30"/>
      <c r="C14" s="31"/>
      <c r="D14" s="32">
        <f t="shared" ref="D14:N14" si="4">SUM(D15:D17)</f>
        <v>419219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32">
        <f t="shared" si="4"/>
        <v>0</v>
      </c>
      <c r="O14" s="44">
        <f t="shared" si="1"/>
        <v>419219</v>
      </c>
      <c r="P14" s="45">
        <f t="shared" si="2"/>
        <v>97.492790697674423</v>
      </c>
      <c r="Q14" s="10"/>
    </row>
    <row r="15" spans="1:134">
      <c r="A15" s="12"/>
      <c r="B15" s="25">
        <v>335.125</v>
      </c>
      <c r="C15" s="20" t="s">
        <v>129</v>
      </c>
      <c r="D15" s="46">
        <v>103127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103127</v>
      </c>
      <c r="P15" s="47">
        <f t="shared" si="2"/>
        <v>23.983023255813954</v>
      </c>
      <c r="Q15" s="9"/>
    </row>
    <row r="16" spans="1:134">
      <c r="A16" s="12"/>
      <c r="B16" s="25">
        <v>335.18</v>
      </c>
      <c r="C16" s="20" t="s">
        <v>130</v>
      </c>
      <c r="D16" s="46">
        <v>315456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315456</v>
      </c>
      <c r="P16" s="47">
        <f t="shared" si="2"/>
        <v>73.36186046511628</v>
      </c>
      <c r="Q16" s="9"/>
    </row>
    <row r="17" spans="1:17">
      <c r="A17" s="12"/>
      <c r="B17" s="25">
        <v>335.19</v>
      </c>
      <c r="C17" s="20" t="s">
        <v>98</v>
      </c>
      <c r="D17" s="46">
        <v>636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636</v>
      </c>
      <c r="P17" s="47">
        <f t="shared" si="2"/>
        <v>0.14790697674418604</v>
      </c>
      <c r="Q17" s="9"/>
    </row>
    <row r="18" spans="1:17" ht="15.75">
      <c r="A18" s="29" t="s">
        <v>25</v>
      </c>
      <c r="B18" s="30"/>
      <c r="C18" s="31"/>
      <c r="D18" s="32">
        <f t="shared" ref="D18:N18" si="5">SUM(D19:D24)</f>
        <v>622248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3555335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32">
        <f t="shared" si="1"/>
        <v>4177583</v>
      </c>
      <c r="P18" s="45">
        <f t="shared" si="2"/>
        <v>971.53093023255815</v>
      </c>
      <c r="Q18" s="10"/>
    </row>
    <row r="19" spans="1:17">
      <c r="A19" s="12"/>
      <c r="B19" s="25">
        <v>341.9</v>
      </c>
      <c r="C19" s="20" t="s">
        <v>84</v>
      </c>
      <c r="D19" s="46">
        <v>10120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4" si="6">SUM(D19:N19)</f>
        <v>10120</v>
      </c>
      <c r="P19" s="47">
        <f t="shared" si="2"/>
        <v>2.3534883720930231</v>
      </c>
      <c r="Q19" s="9"/>
    </row>
    <row r="20" spans="1:17">
      <c r="A20" s="12"/>
      <c r="B20" s="25">
        <v>342.2</v>
      </c>
      <c r="C20" s="20" t="s">
        <v>85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30720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30720</v>
      </c>
      <c r="P20" s="47">
        <f t="shared" si="2"/>
        <v>7.1441860465116278</v>
      </c>
      <c r="Q20" s="9"/>
    </row>
    <row r="21" spans="1:17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2336579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2336579</v>
      </c>
      <c r="P21" s="47">
        <f t="shared" si="2"/>
        <v>543.39046511627907</v>
      </c>
      <c r="Q21" s="9"/>
    </row>
    <row r="22" spans="1:17">
      <c r="A22" s="12"/>
      <c r="B22" s="25">
        <v>343.4</v>
      </c>
      <c r="C22" s="20" t="s">
        <v>31</v>
      </c>
      <c r="D22" s="46">
        <v>533491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533491</v>
      </c>
      <c r="P22" s="47">
        <f t="shared" si="2"/>
        <v>124.06767441860465</v>
      </c>
      <c r="Q22" s="9"/>
    </row>
    <row r="23" spans="1:17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1188036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1188036</v>
      </c>
      <c r="P23" s="47">
        <f t="shared" si="2"/>
        <v>276.28744186046509</v>
      </c>
      <c r="Q23" s="9"/>
    </row>
    <row r="24" spans="1:17">
      <c r="A24" s="12"/>
      <c r="B24" s="25">
        <v>349</v>
      </c>
      <c r="C24" s="20" t="s">
        <v>131</v>
      </c>
      <c r="D24" s="46">
        <v>78637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78637</v>
      </c>
      <c r="P24" s="47">
        <f t="shared" si="2"/>
        <v>18.287674418604652</v>
      </c>
      <c r="Q24" s="9"/>
    </row>
    <row r="25" spans="1:17" ht="15.75">
      <c r="A25" s="29" t="s">
        <v>26</v>
      </c>
      <c r="B25" s="30"/>
      <c r="C25" s="31"/>
      <c r="D25" s="32">
        <f t="shared" ref="D25:N25" si="7">SUM(D26:D27)</f>
        <v>8253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7"/>
        <v>0</v>
      </c>
      <c r="O25" s="32">
        <f t="shared" ref="O25:O35" si="8">SUM(D25:N25)</f>
        <v>8253</v>
      </c>
      <c r="P25" s="45">
        <f t="shared" si="2"/>
        <v>1.9193023255813952</v>
      </c>
      <c r="Q25" s="10"/>
    </row>
    <row r="26" spans="1:17">
      <c r="A26" s="13"/>
      <c r="B26" s="39">
        <v>352</v>
      </c>
      <c r="C26" s="21" t="s">
        <v>36</v>
      </c>
      <c r="D26" s="46">
        <v>1037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1037</v>
      </c>
      <c r="P26" s="47">
        <f t="shared" si="2"/>
        <v>0.24116279069767441</v>
      </c>
      <c r="Q26" s="9"/>
    </row>
    <row r="27" spans="1:17">
      <c r="A27" s="13"/>
      <c r="B27" s="39">
        <v>359</v>
      </c>
      <c r="C27" s="21" t="s">
        <v>105</v>
      </c>
      <c r="D27" s="46">
        <v>7216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7216</v>
      </c>
      <c r="P27" s="47">
        <f t="shared" si="2"/>
        <v>1.6781395348837209</v>
      </c>
      <c r="Q27" s="9"/>
    </row>
    <row r="28" spans="1:17" ht="15.75">
      <c r="A28" s="29" t="s">
        <v>3</v>
      </c>
      <c r="B28" s="30"/>
      <c r="C28" s="31"/>
      <c r="D28" s="32">
        <f t="shared" ref="D28:N28" si="9">SUM(D29:D32)</f>
        <v>631381</v>
      </c>
      <c r="E28" s="32">
        <f t="shared" si="9"/>
        <v>1310</v>
      </c>
      <c r="F28" s="32">
        <f t="shared" si="9"/>
        <v>0</v>
      </c>
      <c r="G28" s="32">
        <f t="shared" si="9"/>
        <v>0</v>
      </c>
      <c r="H28" s="32">
        <f t="shared" si="9"/>
        <v>0</v>
      </c>
      <c r="I28" s="32">
        <f t="shared" si="9"/>
        <v>1163921</v>
      </c>
      <c r="J28" s="32">
        <f t="shared" si="9"/>
        <v>0</v>
      </c>
      <c r="K28" s="32">
        <f t="shared" si="9"/>
        <v>0</v>
      </c>
      <c r="L28" s="32">
        <f t="shared" si="9"/>
        <v>0</v>
      </c>
      <c r="M28" s="32">
        <f t="shared" si="9"/>
        <v>0</v>
      </c>
      <c r="N28" s="32">
        <f t="shared" si="9"/>
        <v>0</v>
      </c>
      <c r="O28" s="32">
        <f t="shared" si="8"/>
        <v>1796612</v>
      </c>
      <c r="P28" s="45">
        <f t="shared" si="2"/>
        <v>417.81674418604649</v>
      </c>
      <c r="Q28" s="10"/>
    </row>
    <row r="29" spans="1:17">
      <c r="A29" s="12"/>
      <c r="B29" s="25">
        <v>361.1</v>
      </c>
      <c r="C29" s="20" t="s">
        <v>38</v>
      </c>
      <c r="D29" s="46">
        <v>5605</v>
      </c>
      <c r="E29" s="46">
        <v>1132</v>
      </c>
      <c r="F29" s="46">
        <v>0</v>
      </c>
      <c r="G29" s="46">
        <v>0</v>
      </c>
      <c r="H29" s="46">
        <v>0</v>
      </c>
      <c r="I29" s="46">
        <v>3007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9744</v>
      </c>
      <c r="P29" s="47">
        <f t="shared" si="2"/>
        <v>2.2660465116279069</v>
      </c>
      <c r="Q29" s="9"/>
    </row>
    <row r="30" spans="1:17">
      <c r="A30" s="12"/>
      <c r="B30" s="25">
        <v>362</v>
      </c>
      <c r="C30" s="20" t="s">
        <v>40</v>
      </c>
      <c r="D30" s="46">
        <v>70021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70021</v>
      </c>
      <c r="P30" s="47">
        <f t="shared" si="2"/>
        <v>16.283953488372092</v>
      </c>
      <c r="Q30" s="9"/>
    </row>
    <row r="31" spans="1:17">
      <c r="A31" s="12"/>
      <c r="B31" s="25">
        <v>364</v>
      </c>
      <c r="C31" s="20" t="s">
        <v>86</v>
      </c>
      <c r="D31" s="46">
        <v>8010</v>
      </c>
      <c r="E31" s="46">
        <v>0</v>
      </c>
      <c r="F31" s="46">
        <v>0</v>
      </c>
      <c r="G31" s="46">
        <v>0</v>
      </c>
      <c r="H31" s="46">
        <v>0</v>
      </c>
      <c r="I31" s="46">
        <v>23601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31611</v>
      </c>
      <c r="P31" s="47">
        <f t="shared" si="2"/>
        <v>7.351395348837209</v>
      </c>
      <c r="Q31" s="9"/>
    </row>
    <row r="32" spans="1:17">
      <c r="A32" s="12"/>
      <c r="B32" s="25">
        <v>369.9</v>
      </c>
      <c r="C32" s="20" t="s">
        <v>45</v>
      </c>
      <c r="D32" s="46">
        <v>547745</v>
      </c>
      <c r="E32" s="46">
        <v>178</v>
      </c>
      <c r="F32" s="46">
        <v>0</v>
      </c>
      <c r="G32" s="46">
        <v>0</v>
      </c>
      <c r="H32" s="46">
        <v>0</v>
      </c>
      <c r="I32" s="46">
        <v>1137313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1685236</v>
      </c>
      <c r="P32" s="47">
        <f t="shared" si="2"/>
        <v>391.91534883720931</v>
      </c>
      <c r="Q32" s="9"/>
    </row>
    <row r="33" spans="1:120" ht="15.75">
      <c r="A33" s="29" t="s">
        <v>27</v>
      </c>
      <c r="B33" s="30"/>
      <c r="C33" s="31"/>
      <c r="D33" s="32">
        <f t="shared" ref="D33:N33" si="10">SUM(D34:D34)</f>
        <v>0</v>
      </c>
      <c r="E33" s="32">
        <f t="shared" si="10"/>
        <v>47666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1430003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 t="shared" si="8"/>
        <v>1477669</v>
      </c>
      <c r="P33" s="45">
        <f t="shared" si="2"/>
        <v>343.64395348837212</v>
      </c>
      <c r="Q33" s="9"/>
    </row>
    <row r="34" spans="1:120" ht="15.75" thickBot="1">
      <c r="A34" s="12"/>
      <c r="B34" s="25">
        <v>381</v>
      </c>
      <c r="C34" s="20" t="s">
        <v>46</v>
      </c>
      <c r="D34" s="46">
        <v>0</v>
      </c>
      <c r="E34" s="46">
        <v>47666</v>
      </c>
      <c r="F34" s="46">
        <v>0</v>
      </c>
      <c r="G34" s="46">
        <v>0</v>
      </c>
      <c r="H34" s="46">
        <v>0</v>
      </c>
      <c r="I34" s="46">
        <v>1430003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1477669</v>
      </c>
      <c r="P34" s="47">
        <f t="shared" si="2"/>
        <v>343.64395348837212</v>
      </c>
      <c r="Q34" s="9"/>
    </row>
    <row r="35" spans="1:120" ht="16.5" thickBot="1">
      <c r="A35" s="14" t="s">
        <v>33</v>
      </c>
      <c r="B35" s="23"/>
      <c r="C35" s="22"/>
      <c r="D35" s="15">
        <f t="shared" ref="D35:N35" si="11">SUM(D5,D12,D14,D18,D25,D28,D33)</f>
        <v>12394243</v>
      </c>
      <c r="E35" s="15">
        <f t="shared" si="11"/>
        <v>1536178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6149259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11"/>
        <v>0</v>
      </c>
      <c r="O35" s="15">
        <f t="shared" si="8"/>
        <v>20079680</v>
      </c>
      <c r="P35" s="38">
        <f t="shared" si="2"/>
        <v>4669.6930232558143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118" t="s">
        <v>132</v>
      </c>
      <c r="N37" s="118"/>
      <c r="O37" s="118"/>
      <c r="P37" s="43">
        <v>4300</v>
      </c>
    </row>
    <row r="38" spans="1:120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7"/>
    </row>
    <row r="39" spans="1:120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100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10526494</v>
      </c>
      <c r="E5" s="27">
        <f t="shared" si="0"/>
        <v>252992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10779486</v>
      </c>
      <c r="O5" s="33">
        <f t="shared" ref="O5:O36" si="2">(N5/O$38)</f>
        <v>2947.630844954881</v>
      </c>
      <c r="P5" s="6"/>
    </row>
    <row r="6" spans="1:133">
      <c r="A6" s="12"/>
      <c r="B6" s="25">
        <v>311</v>
      </c>
      <c r="C6" s="20" t="s">
        <v>2</v>
      </c>
      <c r="D6" s="46">
        <v>9556810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9556810</v>
      </c>
      <c r="O6" s="47">
        <f t="shared" si="2"/>
        <v>2613.292316106098</v>
      </c>
      <c r="P6" s="9"/>
    </row>
    <row r="7" spans="1:133">
      <c r="A7" s="12"/>
      <c r="B7" s="25">
        <v>312.41000000000003</v>
      </c>
      <c r="C7" s="20" t="s">
        <v>116</v>
      </c>
      <c r="D7" s="46">
        <v>24844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24844</v>
      </c>
      <c r="O7" s="47">
        <f t="shared" si="2"/>
        <v>6.7935466229149579</v>
      </c>
      <c r="P7" s="9"/>
    </row>
    <row r="8" spans="1:133">
      <c r="A8" s="12"/>
      <c r="B8" s="25">
        <v>312.60000000000002</v>
      </c>
      <c r="C8" s="20" t="s">
        <v>117</v>
      </c>
      <c r="D8" s="46">
        <v>0</v>
      </c>
      <c r="E8" s="46">
        <v>252992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252992</v>
      </c>
      <c r="O8" s="47">
        <f t="shared" si="2"/>
        <v>69.180202351654358</v>
      </c>
      <c r="P8" s="9"/>
    </row>
    <row r="9" spans="1:133">
      <c r="A9" s="12"/>
      <c r="B9" s="25">
        <v>314.10000000000002</v>
      </c>
      <c r="C9" s="20" t="s">
        <v>56</v>
      </c>
      <c r="D9" s="46">
        <v>656616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656616</v>
      </c>
      <c r="O9" s="47">
        <f t="shared" si="2"/>
        <v>179.5504511894996</v>
      </c>
      <c r="P9" s="9"/>
    </row>
    <row r="10" spans="1:133">
      <c r="A10" s="12"/>
      <c r="B10" s="25">
        <v>314.39999999999998</v>
      </c>
      <c r="C10" s="20" t="s">
        <v>11</v>
      </c>
      <c r="D10" s="46">
        <v>17143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17143</v>
      </c>
      <c r="O10" s="47">
        <f t="shared" si="2"/>
        <v>4.687722176647525</v>
      </c>
      <c r="P10" s="9"/>
    </row>
    <row r="11" spans="1:133">
      <c r="A11" s="12"/>
      <c r="B11" s="25">
        <v>315</v>
      </c>
      <c r="C11" s="20" t="s">
        <v>75</v>
      </c>
      <c r="D11" s="46">
        <v>271081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271081</v>
      </c>
      <c r="O11" s="47">
        <f t="shared" si="2"/>
        <v>74.126606508066715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0</v>
      </c>
      <c r="E12" s="32">
        <f t="shared" si="3"/>
        <v>1228600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1228600</v>
      </c>
      <c r="O12" s="45">
        <f t="shared" si="2"/>
        <v>335.95843587640144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1228600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1228600</v>
      </c>
      <c r="O13" s="47">
        <f t="shared" si="2"/>
        <v>335.95843587640144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SUM(D15:D17)</f>
        <v>367522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367522</v>
      </c>
      <c r="O14" s="45">
        <f t="shared" si="2"/>
        <v>100.49822258681979</v>
      </c>
      <c r="P14" s="10"/>
    </row>
    <row r="15" spans="1:133">
      <c r="A15" s="12"/>
      <c r="B15" s="25">
        <v>335.12</v>
      </c>
      <c r="C15" s="20" t="s">
        <v>78</v>
      </c>
      <c r="D15" s="46">
        <v>90943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90943</v>
      </c>
      <c r="O15" s="47">
        <f t="shared" si="2"/>
        <v>24.868197976483458</v>
      </c>
      <c r="P15" s="9"/>
    </row>
    <row r="16" spans="1:133">
      <c r="A16" s="12"/>
      <c r="B16" s="25">
        <v>335.18</v>
      </c>
      <c r="C16" s="20" t="s">
        <v>80</v>
      </c>
      <c r="D16" s="46">
        <v>275768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275768</v>
      </c>
      <c r="O16" s="47">
        <f t="shared" si="2"/>
        <v>75.4082581350834</v>
      </c>
      <c r="P16" s="9"/>
    </row>
    <row r="17" spans="1:16">
      <c r="A17" s="12"/>
      <c r="B17" s="25">
        <v>335.19</v>
      </c>
      <c r="C17" s="20" t="s">
        <v>98</v>
      </c>
      <c r="D17" s="46">
        <v>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811</v>
      </c>
      <c r="O17" s="47">
        <f t="shared" si="2"/>
        <v>0.22176647525293958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SUM(D19:D24)</f>
        <v>579471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3217930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3797401</v>
      </c>
      <c r="O18" s="45">
        <f t="shared" si="2"/>
        <v>1038.3923981405524</v>
      </c>
      <c r="P18" s="10"/>
    </row>
    <row r="19" spans="1:16">
      <c r="A19" s="12"/>
      <c r="B19" s="25">
        <v>341.9</v>
      </c>
      <c r="C19" s="20" t="s">
        <v>84</v>
      </c>
      <c r="D19" s="46">
        <v>10536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10536</v>
      </c>
      <c r="O19" s="47">
        <f t="shared" si="2"/>
        <v>2.8810500410172271</v>
      </c>
      <c r="P19" s="9"/>
    </row>
    <row r="20" spans="1:16">
      <c r="A20" s="12"/>
      <c r="B20" s="25">
        <v>342.2</v>
      </c>
      <c r="C20" s="20" t="s">
        <v>85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25920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25920</v>
      </c>
      <c r="O20" s="47">
        <f t="shared" si="2"/>
        <v>7.0877768662838392</v>
      </c>
      <c r="P20" s="9"/>
    </row>
    <row r="21" spans="1:16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2036762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2036762</v>
      </c>
      <c r="O21" s="47">
        <f t="shared" si="2"/>
        <v>556.94886519004649</v>
      </c>
      <c r="P21" s="9"/>
    </row>
    <row r="22" spans="1:16">
      <c r="A22" s="12"/>
      <c r="B22" s="25">
        <v>343.4</v>
      </c>
      <c r="C22" s="20" t="s">
        <v>31</v>
      </c>
      <c r="D22" s="46">
        <v>527453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527453</v>
      </c>
      <c r="O22" s="47">
        <f t="shared" si="2"/>
        <v>144.23106371342629</v>
      </c>
      <c r="P22" s="9"/>
    </row>
    <row r="23" spans="1:16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1155248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1155248</v>
      </c>
      <c r="O23" s="47">
        <f t="shared" si="2"/>
        <v>315.90046486190869</v>
      </c>
      <c r="P23" s="9"/>
    </row>
    <row r="24" spans="1:16">
      <c r="A24" s="12"/>
      <c r="B24" s="25">
        <v>349</v>
      </c>
      <c r="C24" s="20" t="s">
        <v>71</v>
      </c>
      <c r="D24" s="46">
        <v>41482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41482</v>
      </c>
      <c r="O24" s="47">
        <f t="shared" si="2"/>
        <v>11.343177467869838</v>
      </c>
      <c r="P24" s="9"/>
    </row>
    <row r="25" spans="1:16" ht="15.75">
      <c r="A25" s="29" t="s">
        <v>26</v>
      </c>
      <c r="B25" s="30"/>
      <c r="C25" s="31"/>
      <c r="D25" s="32">
        <f t="shared" ref="D25:M25" si="7">SUM(D26:D28)</f>
        <v>3251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ref="N25:N36" si="8">SUM(D25:M25)</f>
        <v>3251</v>
      </c>
      <c r="O25" s="45">
        <f t="shared" si="2"/>
        <v>0.88898003828274541</v>
      </c>
      <c r="P25" s="10"/>
    </row>
    <row r="26" spans="1:16">
      <c r="A26" s="13"/>
      <c r="B26" s="39">
        <v>351.5</v>
      </c>
      <c r="C26" s="21" t="s">
        <v>35</v>
      </c>
      <c r="D26" s="46">
        <v>355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355</v>
      </c>
      <c r="O26" s="47">
        <f t="shared" si="2"/>
        <v>9.7074104457205365E-2</v>
      </c>
      <c r="P26" s="9"/>
    </row>
    <row r="27" spans="1:16">
      <c r="A27" s="13"/>
      <c r="B27" s="39">
        <v>352</v>
      </c>
      <c r="C27" s="21" t="s">
        <v>36</v>
      </c>
      <c r="D27" s="46">
        <v>2229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2229</v>
      </c>
      <c r="O27" s="47">
        <f t="shared" si="2"/>
        <v>0.60951599671862178</v>
      </c>
      <c r="P27" s="9"/>
    </row>
    <row r="28" spans="1:16">
      <c r="A28" s="13"/>
      <c r="B28" s="39">
        <v>359</v>
      </c>
      <c r="C28" s="21" t="s">
        <v>105</v>
      </c>
      <c r="D28" s="46">
        <v>667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667</v>
      </c>
      <c r="O28" s="47">
        <f t="shared" si="2"/>
        <v>0.18238993710691823</v>
      </c>
      <c r="P28" s="9"/>
    </row>
    <row r="29" spans="1:16" ht="15.75">
      <c r="A29" s="29" t="s">
        <v>3</v>
      </c>
      <c r="B29" s="30"/>
      <c r="C29" s="31"/>
      <c r="D29" s="32">
        <f t="shared" ref="D29:M29" si="9">SUM(D30:D33)</f>
        <v>835156</v>
      </c>
      <c r="E29" s="32">
        <f t="shared" si="9"/>
        <v>6954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208612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8"/>
        <v>1050722</v>
      </c>
      <c r="O29" s="45">
        <f t="shared" si="2"/>
        <v>287.31802023516542</v>
      </c>
      <c r="P29" s="10"/>
    </row>
    <row r="30" spans="1:16">
      <c r="A30" s="12"/>
      <c r="B30" s="25">
        <v>361.1</v>
      </c>
      <c r="C30" s="20" t="s">
        <v>38</v>
      </c>
      <c r="D30" s="46">
        <v>105178</v>
      </c>
      <c r="E30" s="46">
        <v>6819</v>
      </c>
      <c r="F30" s="46">
        <v>0</v>
      </c>
      <c r="G30" s="46">
        <v>0</v>
      </c>
      <c r="H30" s="46">
        <v>0</v>
      </c>
      <c r="I30" s="46">
        <v>46000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157997</v>
      </c>
      <c r="O30" s="47">
        <f t="shared" si="2"/>
        <v>43.203992343450913</v>
      </c>
      <c r="P30" s="9"/>
    </row>
    <row r="31" spans="1:16">
      <c r="A31" s="12"/>
      <c r="B31" s="25">
        <v>362</v>
      </c>
      <c r="C31" s="20" t="s">
        <v>40</v>
      </c>
      <c r="D31" s="46">
        <v>65830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65830</v>
      </c>
      <c r="O31" s="47">
        <f t="shared" si="2"/>
        <v>18.001093792726277</v>
      </c>
      <c r="P31" s="9"/>
    </row>
    <row r="32" spans="1:16">
      <c r="A32" s="12"/>
      <c r="B32" s="25">
        <v>364</v>
      </c>
      <c r="C32" s="20" t="s">
        <v>86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-8859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-8859</v>
      </c>
      <c r="O32" s="47">
        <f t="shared" si="2"/>
        <v>-2.4224774405250207</v>
      </c>
      <c r="P32" s="9"/>
    </row>
    <row r="33" spans="1:119">
      <c r="A33" s="12"/>
      <c r="B33" s="25">
        <v>369.9</v>
      </c>
      <c r="C33" s="20" t="s">
        <v>45</v>
      </c>
      <c r="D33" s="46">
        <v>664148</v>
      </c>
      <c r="E33" s="46">
        <v>135</v>
      </c>
      <c r="F33" s="46">
        <v>0</v>
      </c>
      <c r="G33" s="46">
        <v>0</v>
      </c>
      <c r="H33" s="46">
        <v>0</v>
      </c>
      <c r="I33" s="46">
        <v>171471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835754</v>
      </c>
      <c r="O33" s="47">
        <f t="shared" si="2"/>
        <v>228.53541153951326</v>
      </c>
      <c r="P33" s="9"/>
    </row>
    <row r="34" spans="1:119" ht="15.75">
      <c r="A34" s="29" t="s">
        <v>27</v>
      </c>
      <c r="B34" s="30"/>
      <c r="C34" s="31"/>
      <c r="D34" s="32">
        <f t="shared" ref="D34:M34" si="10">SUM(D35:D35)</f>
        <v>0</v>
      </c>
      <c r="E34" s="32">
        <f t="shared" si="10"/>
        <v>52000</v>
      </c>
      <c r="F34" s="32">
        <f t="shared" si="10"/>
        <v>0</v>
      </c>
      <c r="G34" s="32">
        <f t="shared" si="10"/>
        <v>0</v>
      </c>
      <c r="H34" s="32">
        <f t="shared" si="10"/>
        <v>0</v>
      </c>
      <c r="I34" s="32">
        <f t="shared" si="10"/>
        <v>1430004</v>
      </c>
      <c r="J34" s="32">
        <f t="shared" si="10"/>
        <v>0</v>
      </c>
      <c r="K34" s="32">
        <f t="shared" si="10"/>
        <v>0</v>
      </c>
      <c r="L34" s="32">
        <f t="shared" si="10"/>
        <v>0</v>
      </c>
      <c r="M34" s="32">
        <f t="shared" si="10"/>
        <v>0</v>
      </c>
      <c r="N34" s="32">
        <f t="shared" si="8"/>
        <v>1482004</v>
      </c>
      <c r="O34" s="45">
        <f t="shared" si="2"/>
        <v>405.25129887886243</v>
      </c>
      <c r="P34" s="9"/>
    </row>
    <row r="35" spans="1:119" ht="15.75" thickBot="1">
      <c r="A35" s="12"/>
      <c r="B35" s="25">
        <v>381</v>
      </c>
      <c r="C35" s="20" t="s">
        <v>46</v>
      </c>
      <c r="D35" s="46">
        <v>0</v>
      </c>
      <c r="E35" s="46">
        <v>52000</v>
      </c>
      <c r="F35" s="46">
        <v>0</v>
      </c>
      <c r="G35" s="46">
        <v>0</v>
      </c>
      <c r="H35" s="46">
        <v>0</v>
      </c>
      <c r="I35" s="46">
        <v>1430004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1482004</v>
      </c>
      <c r="O35" s="47">
        <f t="shared" si="2"/>
        <v>405.25129887886243</v>
      </c>
      <c r="P35" s="9"/>
    </row>
    <row r="36" spans="1:119" ht="16.5" thickBot="1">
      <c r="A36" s="14" t="s">
        <v>33</v>
      </c>
      <c r="B36" s="23"/>
      <c r="C36" s="22"/>
      <c r="D36" s="15">
        <f t="shared" ref="D36:M36" si="11">SUM(D5,D12,D14,D18,D25,D29,D34)</f>
        <v>12311894</v>
      </c>
      <c r="E36" s="15">
        <f t="shared" si="11"/>
        <v>1540546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4856546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8"/>
        <v>18708986</v>
      </c>
      <c r="O36" s="38">
        <f t="shared" si="2"/>
        <v>5115.9382007109652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118</v>
      </c>
      <c r="M38" s="118"/>
      <c r="N38" s="118"/>
      <c r="O38" s="43">
        <v>3657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9930366</v>
      </c>
      <c r="E5" s="27">
        <f t="shared" si="0"/>
        <v>265116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10195482</v>
      </c>
      <c r="O5" s="33">
        <f t="shared" ref="O5:O35" si="2">(N5/O$37)</f>
        <v>2777.3037319531463</v>
      </c>
      <c r="P5" s="6"/>
    </row>
    <row r="6" spans="1:133">
      <c r="A6" s="12"/>
      <c r="B6" s="25">
        <v>311</v>
      </c>
      <c r="C6" s="20" t="s">
        <v>2</v>
      </c>
      <c r="D6" s="46">
        <v>8925672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8925672</v>
      </c>
      <c r="O6" s="47">
        <f t="shared" si="2"/>
        <v>2431.4007082538819</v>
      </c>
      <c r="P6" s="9"/>
    </row>
    <row r="7" spans="1:133">
      <c r="A7" s="12"/>
      <c r="B7" s="25">
        <v>312.10000000000002</v>
      </c>
      <c r="C7" s="20" t="s">
        <v>10</v>
      </c>
      <c r="D7" s="46">
        <v>36299</v>
      </c>
      <c r="E7" s="46">
        <v>265116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301415</v>
      </c>
      <c r="O7" s="47">
        <f t="shared" si="2"/>
        <v>82.107055298283839</v>
      </c>
      <c r="P7" s="9"/>
    </row>
    <row r="8" spans="1:133">
      <c r="A8" s="12"/>
      <c r="B8" s="25">
        <v>314.10000000000002</v>
      </c>
      <c r="C8" s="20" t="s">
        <v>56</v>
      </c>
      <c r="D8" s="46">
        <v>667475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667475</v>
      </c>
      <c r="O8" s="47">
        <f t="shared" si="2"/>
        <v>181.82375374557341</v>
      </c>
      <c r="P8" s="9"/>
    </row>
    <row r="9" spans="1:133">
      <c r="A9" s="12"/>
      <c r="B9" s="25">
        <v>314.39999999999998</v>
      </c>
      <c r="C9" s="20" t="s">
        <v>11</v>
      </c>
      <c r="D9" s="46">
        <v>19641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19641</v>
      </c>
      <c r="O9" s="47">
        <f t="shared" si="2"/>
        <v>5.3503132661400166</v>
      </c>
      <c r="P9" s="9"/>
    </row>
    <row r="10" spans="1:133">
      <c r="A10" s="12"/>
      <c r="B10" s="25">
        <v>315</v>
      </c>
      <c r="C10" s="20" t="s">
        <v>75</v>
      </c>
      <c r="D10" s="46">
        <v>281279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281279</v>
      </c>
      <c r="O10" s="47">
        <f t="shared" si="2"/>
        <v>76.621901389267236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0</v>
      </c>
      <c r="E11" s="32">
        <f t="shared" si="3"/>
        <v>921174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921174</v>
      </c>
      <c r="O11" s="45">
        <f t="shared" si="2"/>
        <v>250.93271588123127</v>
      </c>
      <c r="P11" s="10"/>
    </row>
    <row r="12" spans="1:133">
      <c r="A12" s="12"/>
      <c r="B12" s="25">
        <v>322</v>
      </c>
      <c r="C12" s="20" t="s">
        <v>0</v>
      </c>
      <c r="D12" s="46">
        <v>0</v>
      </c>
      <c r="E12" s="46">
        <v>921174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921174</v>
      </c>
      <c r="O12" s="47">
        <f t="shared" si="2"/>
        <v>250.93271588123127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399099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399099</v>
      </c>
      <c r="O13" s="45">
        <f t="shared" si="2"/>
        <v>108.71669844728957</v>
      </c>
      <c r="P13" s="10"/>
    </row>
    <row r="14" spans="1:133">
      <c r="A14" s="12"/>
      <c r="B14" s="25">
        <v>335.12</v>
      </c>
      <c r="C14" s="20" t="s">
        <v>78</v>
      </c>
      <c r="D14" s="46">
        <v>105626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105626</v>
      </c>
      <c r="O14" s="47">
        <f t="shared" si="2"/>
        <v>28.773086352492509</v>
      </c>
      <c r="P14" s="9"/>
    </row>
    <row r="15" spans="1:133">
      <c r="A15" s="12"/>
      <c r="B15" s="25">
        <v>335.18</v>
      </c>
      <c r="C15" s="20" t="s">
        <v>80</v>
      </c>
      <c r="D15" s="46">
        <v>271314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271314</v>
      </c>
      <c r="O15" s="47">
        <f t="shared" si="2"/>
        <v>73.907382184690817</v>
      </c>
      <c r="P15" s="9"/>
    </row>
    <row r="16" spans="1:133">
      <c r="A16" s="12"/>
      <c r="B16" s="25">
        <v>335.19</v>
      </c>
      <c r="C16" s="20" t="s">
        <v>98</v>
      </c>
      <c r="D16" s="46">
        <v>3490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3490</v>
      </c>
      <c r="O16" s="47">
        <f t="shared" si="2"/>
        <v>0.95069463361481887</v>
      </c>
      <c r="P16" s="9"/>
    </row>
    <row r="17" spans="1:16">
      <c r="A17" s="12"/>
      <c r="B17" s="25">
        <v>335.9</v>
      </c>
      <c r="C17" s="20" t="s">
        <v>81</v>
      </c>
      <c r="D17" s="46">
        <v>18669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18669</v>
      </c>
      <c r="O17" s="47">
        <f t="shared" si="2"/>
        <v>5.0855352764914192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SUM(D19:D24)</f>
        <v>530026</v>
      </c>
      <c r="E18" s="32">
        <f t="shared" si="5"/>
        <v>7316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3173061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3710403</v>
      </c>
      <c r="O18" s="45">
        <f t="shared" si="2"/>
        <v>1010.7335875783166</v>
      </c>
      <c r="P18" s="10"/>
    </row>
    <row r="19" spans="1:16">
      <c r="A19" s="12"/>
      <c r="B19" s="25">
        <v>341.9</v>
      </c>
      <c r="C19" s="20" t="s">
        <v>84</v>
      </c>
      <c r="D19" s="46">
        <v>10407</v>
      </c>
      <c r="E19" s="46">
        <v>7316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17723</v>
      </c>
      <c r="O19" s="47">
        <f t="shared" si="2"/>
        <v>4.8278398256605826</v>
      </c>
      <c r="P19" s="9"/>
    </row>
    <row r="20" spans="1:16">
      <c r="A20" s="12"/>
      <c r="B20" s="25">
        <v>342.2</v>
      </c>
      <c r="C20" s="20" t="s">
        <v>85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30720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30720</v>
      </c>
      <c r="O20" s="47">
        <f t="shared" si="2"/>
        <v>8.3682920185235634</v>
      </c>
      <c r="P20" s="9"/>
    </row>
    <row r="21" spans="1:16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2014193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2014193</v>
      </c>
      <c r="O21" s="47">
        <f t="shared" si="2"/>
        <v>548.67692726777443</v>
      </c>
      <c r="P21" s="9"/>
    </row>
    <row r="22" spans="1:16">
      <c r="A22" s="12"/>
      <c r="B22" s="25">
        <v>343.4</v>
      </c>
      <c r="C22" s="20" t="s">
        <v>31</v>
      </c>
      <c r="D22" s="46">
        <v>470716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470716</v>
      </c>
      <c r="O22" s="47">
        <f t="shared" si="2"/>
        <v>128.22555162081176</v>
      </c>
      <c r="P22" s="9"/>
    </row>
    <row r="23" spans="1:16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1128148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1128148</v>
      </c>
      <c r="O23" s="47">
        <f t="shared" si="2"/>
        <v>307.31353854535547</v>
      </c>
      <c r="P23" s="9"/>
    </row>
    <row r="24" spans="1:16">
      <c r="A24" s="12"/>
      <c r="B24" s="25">
        <v>349</v>
      </c>
      <c r="C24" s="20" t="s">
        <v>71</v>
      </c>
      <c r="D24" s="46">
        <v>48903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48903</v>
      </c>
      <c r="O24" s="47">
        <f t="shared" si="2"/>
        <v>13.321438300190684</v>
      </c>
      <c r="P24" s="9"/>
    </row>
    <row r="25" spans="1:16" ht="15.75">
      <c r="A25" s="29" t="s">
        <v>26</v>
      </c>
      <c r="B25" s="30"/>
      <c r="C25" s="31"/>
      <c r="D25" s="32">
        <f t="shared" ref="D25:M25" si="7">SUM(D26:D28)</f>
        <v>6150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ref="N25:N35" si="8">SUM(D25:M25)</f>
        <v>6150</v>
      </c>
      <c r="O25" s="45">
        <f t="shared" si="2"/>
        <v>1.6752928357395804</v>
      </c>
      <c r="P25" s="10"/>
    </row>
    <row r="26" spans="1:16">
      <c r="A26" s="13"/>
      <c r="B26" s="39">
        <v>351.5</v>
      </c>
      <c r="C26" s="21" t="s">
        <v>35</v>
      </c>
      <c r="D26" s="46">
        <v>1255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1255</v>
      </c>
      <c r="O26" s="47">
        <f t="shared" si="2"/>
        <v>0.3418687006265323</v>
      </c>
      <c r="P26" s="9"/>
    </row>
    <row r="27" spans="1:16">
      <c r="A27" s="13"/>
      <c r="B27" s="39">
        <v>352</v>
      </c>
      <c r="C27" s="21" t="s">
        <v>36</v>
      </c>
      <c r="D27" s="46">
        <v>3900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3900</v>
      </c>
      <c r="O27" s="47">
        <f t="shared" si="2"/>
        <v>1.0623808226641243</v>
      </c>
      <c r="P27" s="9"/>
    </row>
    <row r="28" spans="1:16">
      <c r="A28" s="13"/>
      <c r="B28" s="39">
        <v>359</v>
      </c>
      <c r="C28" s="21" t="s">
        <v>105</v>
      </c>
      <c r="D28" s="46">
        <v>995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995</v>
      </c>
      <c r="O28" s="47">
        <f t="shared" si="2"/>
        <v>0.27104331244892399</v>
      </c>
      <c r="P28" s="9"/>
    </row>
    <row r="29" spans="1:16" ht="15.75">
      <c r="A29" s="29" t="s">
        <v>3</v>
      </c>
      <c r="B29" s="30"/>
      <c r="C29" s="31"/>
      <c r="D29" s="32">
        <f t="shared" ref="D29:M29" si="9">SUM(D30:D32)</f>
        <v>766752</v>
      </c>
      <c r="E29" s="32">
        <f t="shared" si="9"/>
        <v>9891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265676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 t="shared" si="8"/>
        <v>1042319</v>
      </c>
      <c r="O29" s="45">
        <f t="shared" si="2"/>
        <v>283.93326069190954</v>
      </c>
      <c r="P29" s="10"/>
    </row>
    <row r="30" spans="1:16">
      <c r="A30" s="12"/>
      <c r="B30" s="25">
        <v>361.1</v>
      </c>
      <c r="C30" s="20" t="s">
        <v>38</v>
      </c>
      <c r="D30" s="46">
        <v>213967</v>
      </c>
      <c r="E30" s="46">
        <v>9671</v>
      </c>
      <c r="F30" s="46">
        <v>0</v>
      </c>
      <c r="G30" s="46">
        <v>0</v>
      </c>
      <c r="H30" s="46">
        <v>0</v>
      </c>
      <c r="I30" s="46">
        <v>122387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346025</v>
      </c>
      <c r="O30" s="47">
        <f t="shared" si="2"/>
        <v>94.259057477526554</v>
      </c>
      <c r="P30" s="9"/>
    </row>
    <row r="31" spans="1:16">
      <c r="A31" s="12"/>
      <c r="B31" s="25">
        <v>362</v>
      </c>
      <c r="C31" s="20" t="s">
        <v>40</v>
      </c>
      <c r="D31" s="46">
        <v>66654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66654</v>
      </c>
      <c r="O31" s="47">
        <f t="shared" si="2"/>
        <v>18.156905475347315</v>
      </c>
      <c r="P31" s="9"/>
    </row>
    <row r="32" spans="1:16">
      <c r="A32" s="12"/>
      <c r="B32" s="25">
        <v>369.9</v>
      </c>
      <c r="C32" s="20" t="s">
        <v>45</v>
      </c>
      <c r="D32" s="46">
        <v>486131</v>
      </c>
      <c r="E32" s="46">
        <v>220</v>
      </c>
      <c r="F32" s="46">
        <v>0</v>
      </c>
      <c r="G32" s="46">
        <v>0</v>
      </c>
      <c r="H32" s="46">
        <v>0</v>
      </c>
      <c r="I32" s="46">
        <v>143289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629640</v>
      </c>
      <c r="O32" s="47">
        <f t="shared" si="2"/>
        <v>171.51729773903568</v>
      </c>
      <c r="P32" s="9"/>
    </row>
    <row r="33" spans="1:119" ht="15.75">
      <c r="A33" s="29" t="s">
        <v>27</v>
      </c>
      <c r="B33" s="30"/>
      <c r="C33" s="31"/>
      <c r="D33" s="32">
        <f t="shared" ref="D33:M33" si="10">SUM(D34:D34)</f>
        <v>0</v>
      </c>
      <c r="E33" s="32">
        <f t="shared" si="10"/>
        <v>656386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1429500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8"/>
        <v>2085886</v>
      </c>
      <c r="O33" s="45">
        <f t="shared" si="2"/>
        <v>568.20648324707167</v>
      </c>
      <c r="P33" s="9"/>
    </row>
    <row r="34" spans="1:119" ht="15.75" thickBot="1">
      <c r="A34" s="12"/>
      <c r="B34" s="25">
        <v>381</v>
      </c>
      <c r="C34" s="20" t="s">
        <v>46</v>
      </c>
      <c r="D34" s="46">
        <v>0</v>
      </c>
      <c r="E34" s="46">
        <v>656386</v>
      </c>
      <c r="F34" s="46">
        <v>0</v>
      </c>
      <c r="G34" s="46">
        <v>0</v>
      </c>
      <c r="H34" s="46">
        <v>0</v>
      </c>
      <c r="I34" s="46">
        <v>1429500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2085886</v>
      </c>
      <c r="O34" s="47">
        <f t="shared" si="2"/>
        <v>568.20648324707167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11">SUM(D5,D11,D13,D18,D25,D29,D33)</f>
        <v>11632393</v>
      </c>
      <c r="E35" s="15">
        <f t="shared" si="11"/>
        <v>1859883</v>
      </c>
      <c r="F35" s="15">
        <f t="shared" si="11"/>
        <v>0</v>
      </c>
      <c r="G35" s="15">
        <f t="shared" si="11"/>
        <v>0</v>
      </c>
      <c r="H35" s="15">
        <f t="shared" si="11"/>
        <v>0</v>
      </c>
      <c r="I35" s="15">
        <f t="shared" si="11"/>
        <v>4868237</v>
      </c>
      <c r="J35" s="15">
        <f t="shared" si="11"/>
        <v>0</v>
      </c>
      <c r="K35" s="15">
        <f t="shared" si="11"/>
        <v>0</v>
      </c>
      <c r="L35" s="15">
        <f t="shared" si="11"/>
        <v>0</v>
      </c>
      <c r="M35" s="15">
        <f t="shared" si="11"/>
        <v>0</v>
      </c>
      <c r="N35" s="15">
        <f t="shared" si="8"/>
        <v>18360513</v>
      </c>
      <c r="O35" s="38">
        <f t="shared" si="2"/>
        <v>5001.5017706347044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114</v>
      </c>
      <c r="M37" s="118"/>
      <c r="N37" s="118"/>
      <c r="O37" s="43">
        <v>3671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9399388</v>
      </c>
      <c r="E5" s="27">
        <f t="shared" si="0"/>
        <v>257778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9657166</v>
      </c>
      <c r="O5" s="33">
        <f t="shared" ref="O5:O35" si="2">(N5/O$37)</f>
        <v>2642.9025725232623</v>
      </c>
      <c r="P5" s="6"/>
    </row>
    <row r="6" spans="1:133">
      <c r="A6" s="12"/>
      <c r="B6" s="25">
        <v>311</v>
      </c>
      <c r="C6" s="20" t="s">
        <v>2</v>
      </c>
      <c r="D6" s="46">
        <v>8608075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8608075</v>
      </c>
      <c r="O6" s="47">
        <f t="shared" si="2"/>
        <v>2355.7950191570881</v>
      </c>
      <c r="P6" s="9"/>
    </row>
    <row r="7" spans="1:133">
      <c r="A7" s="12"/>
      <c r="B7" s="25">
        <v>312.10000000000002</v>
      </c>
      <c r="C7" s="20" t="s">
        <v>10</v>
      </c>
      <c r="D7" s="46">
        <v>30710</v>
      </c>
      <c r="E7" s="46">
        <v>257778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288488</v>
      </c>
      <c r="O7" s="47">
        <f t="shared" si="2"/>
        <v>78.951286261631083</v>
      </c>
      <c r="P7" s="9"/>
    </row>
    <row r="8" spans="1:133">
      <c r="A8" s="12"/>
      <c r="B8" s="25">
        <v>314.10000000000002</v>
      </c>
      <c r="C8" s="20" t="s">
        <v>56</v>
      </c>
      <c r="D8" s="46">
        <v>453035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453035</v>
      </c>
      <c r="O8" s="47">
        <f t="shared" si="2"/>
        <v>123.98330596606459</v>
      </c>
      <c r="P8" s="9"/>
    </row>
    <row r="9" spans="1:133">
      <c r="A9" s="12"/>
      <c r="B9" s="25">
        <v>314.39999999999998</v>
      </c>
      <c r="C9" s="20" t="s">
        <v>11</v>
      </c>
      <c r="D9" s="46">
        <v>24633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24633</v>
      </c>
      <c r="O9" s="47">
        <f t="shared" si="2"/>
        <v>6.7413793103448274</v>
      </c>
      <c r="P9" s="9"/>
    </row>
    <row r="10" spans="1:133">
      <c r="A10" s="12"/>
      <c r="B10" s="25">
        <v>315</v>
      </c>
      <c r="C10" s="20" t="s">
        <v>75</v>
      </c>
      <c r="D10" s="46">
        <v>282935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282935</v>
      </c>
      <c r="O10" s="47">
        <f t="shared" si="2"/>
        <v>77.431581828133545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617397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617397</v>
      </c>
      <c r="O11" s="45">
        <f t="shared" si="2"/>
        <v>168.96469622331691</v>
      </c>
      <c r="P11" s="10"/>
    </row>
    <row r="12" spans="1:133">
      <c r="A12" s="12"/>
      <c r="B12" s="25">
        <v>322</v>
      </c>
      <c r="C12" s="20" t="s">
        <v>0</v>
      </c>
      <c r="D12" s="46">
        <v>617397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617397</v>
      </c>
      <c r="O12" s="47">
        <f t="shared" si="2"/>
        <v>168.96469622331691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SUM(D14:D17)</f>
        <v>410111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410111</v>
      </c>
      <c r="O13" s="45">
        <f t="shared" si="2"/>
        <v>112.23617952928298</v>
      </c>
      <c r="P13" s="10"/>
    </row>
    <row r="14" spans="1:133">
      <c r="A14" s="12"/>
      <c r="B14" s="25">
        <v>335.12</v>
      </c>
      <c r="C14" s="20" t="s">
        <v>78</v>
      </c>
      <c r="D14" s="46">
        <v>95778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95778</v>
      </c>
      <c r="O14" s="47">
        <f t="shared" si="2"/>
        <v>26.211822660098523</v>
      </c>
      <c r="P14" s="9"/>
    </row>
    <row r="15" spans="1:133">
      <c r="A15" s="12"/>
      <c r="B15" s="25">
        <v>335.18</v>
      </c>
      <c r="C15" s="20" t="s">
        <v>80</v>
      </c>
      <c r="D15" s="46">
        <v>291150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291150</v>
      </c>
      <c r="O15" s="47">
        <f t="shared" si="2"/>
        <v>79.679802955665025</v>
      </c>
      <c r="P15" s="9"/>
    </row>
    <row r="16" spans="1:133">
      <c r="A16" s="12"/>
      <c r="B16" s="25">
        <v>335.19</v>
      </c>
      <c r="C16" s="20" t="s">
        <v>98</v>
      </c>
      <c r="D16" s="46">
        <v>5057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5057</v>
      </c>
      <c r="O16" s="47">
        <f t="shared" si="2"/>
        <v>1.3839627805145047</v>
      </c>
      <c r="P16" s="9"/>
    </row>
    <row r="17" spans="1:16">
      <c r="A17" s="12"/>
      <c r="B17" s="25">
        <v>335.9</v>
      </c>
      <c r="C17" s="20" t="s">
        <v>81</v>
      </c>
      <c r="D17" s="46">
        <v>18126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18126</v>
      </c>
      <c r="O17" s="47">
        <f t="shared" si="2"/>
        <v>4.9605911330049262</v>
      </c>
      <c r="P17" s="9"/>
    </row>
    <row r="18" spans="1:16" ht="15.75">
      <c r="A18" s="29" t="s">
        <v>25</v>
      </c>
      <c r="B18" s="30"/>
      <c r="C18" s="31"/>
      <c r="D18" s="32">
        <f t="shared" ref="D18:M18" si="5">SUM(D19:D23)</f>
        <v>536487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3073472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1"/>
        <v>3609959</v>
      </c>
      <c r="O18" s="45">
        <f t="shared" si="2"/>
        <v>987.94718117131913</v>
      </c>
      <c r="P18" s="10"/>
    </row>
    <row r="19" spans="1:16">
      <c r="A19" s="12"/>
      <c r="B19" s="25">
        <v>341.9</v>
      </c>
      <c r="C19" s="20" t="s">
        <v>84</v>
      </c>
      <c r="D19" s="46">
        <v>8374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8374</v>
      </c>
      <c r="O19" s="47">
        <f t="shared" si="2"/>
        <v>2.2917350848385332</v>
      </c>
      <c r="P19" s="9"/>
    </row>
    <row r="20" spans="1:16">
      <c r="A20" s="12"/>
      <c r="B20" s="25">
        <v>343.3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1987503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1987503</v>
      </c>
      <c r="O20" s="47">
        <f t="shared" si="2"/>
        <v>543.92528735632186</v>
      </c>
      <c r="P20" s="9"/>
    </row>
    <row r="21" spans="1:16">
      <c r="A21" s="12"/>
      <c r="B21" s="25">
        <v>343.5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1085969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1085969</v>
      </c>
      <c r="O21" s="47">
        <f t="shared" si="2"/>
        <v>297.2000547345375</v>
      </c>
      <c r="P21" s="9"/>
    </row>
    <row r="22" spans="1:16">
      <c r="A22" s="12"/>
      <c r="B22" s="25">
        <v>347.4</v>
      </c>
      <c r="C22" s="20" t="s">
        <v>111</v>
      </c>
      <c r="D22" s="46">
        <v>471580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471580</v>
      </c>
      <c r="O22" s="47">
        <f t="shared" si="2"/>
        <v>129.05856595511767</v>
      </c>
      <c r="P22" s="9"/>
    </row>
    <row r="23" spans="1:16">
      <c r="A23" s="12"/>
      <c r="B23" s="25">
        <v>349</v>
      </c>
      <c r="C23" s="20" t="s">
        <v>71</v>
      </c>
      <c r="D23" s="46">
        <v>56533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56533</v>
      </c>
      <c r="O23" s="47">
        <f t="shared" si="2"/>
        <v>15.471538040503559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SUM(D25:D27)</f>
        <v>6117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6117</v>
      </c>
      <c r="O24" s="45">
        <f t="shared" si="2"/>
        <v>1.674055829228243</v>
      </c>
      <c r="P24" s="10"/>
    </row>
    <row r="25" spans="1:16">
      <c r="A25" s="13"/>
      <c r="B25" s="39">
        <v>351.5</v>
      </c>
      <c r="C25" s="21" t="s">
        <v>35</v>
      </c>
      <c r="D25" s="46">
        <v>1061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1061</v>
      </c>
      <c r="O25" s="47">
        <f t="shared" si="2"/>
        <v>0.29036672140120418</v>
      </c>
      <c r="P25" s="9"/>
    </row>
    <row r="26" spans="1:16">
      <c r="A26" s="13"/>
      <c r="B26" s="39">
        <v>352</v>
      </c>
      <c r="C26" s="21" t="s">
        <v>36</v>
      </c>
      <c r="D26" s="46">
        <v>4069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4069</v>
      </c>
      <c r="O26" s="47">
        <f t="shared" si="2"/>
        <v>1.1135741652983033</v>
      </c>
      <c r="P26" s="9"/>
    </row>
    <row r="27" spans="1:16">
      <c r="A27" s="13"/>
      <c r="B27" s="39">
        <v>359</v>
      </c>
      <c r="C27" s="21" t="s">
        <v>105</v>
      </c>
      <c r="D27" s="46">
        <v>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987</v>
      </c>
      <c r="O27" s="47">
        <f t="shared" si="2"/>
        <v>0.27011494252873564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SUM(D29:D32)</f>
        <v>563603</v>
      </c>
      <c r="E28" s="32">
        <f t="shared" si="7"/>
        <v>6688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223237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793528</v>
      </c>
      <c r="O28" s="45">
        <f t="shared" si="2"/>
        <v>217.16694033935414</v>
      </c>
      <c r="P28" s="10"/>
    </row>
    <row r="29" spans="1:16">
      <c r="A29" s="12"/>
      <c r="B29" s="25">
        <v>361.1</v>
      </c>
      <c r="C29" s="20" t="s">
        <v>38</v>
      </c>
      <c r="D29" s="46">
        <v>137749</v>
      </c>
      <c r="E29" s="46">
        <v>6482</v>
      </c>
      <c r="F29" s="46">
        <v>0</v>
      </c>
      <c r="G29" s="46">
        <v>0</v>
      </c>
      <c r="H29" s="46">
        <v>0</v>
      </c>
      <c r="I29" s="46">
        <v>81210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225441</v>
      </c>
      <c r="O29" s="47">
        <f t="shared" si="2"/>
        <v>61.697044334975367</v>
      </c>
      <c r="P29" s="9"/>
    </row>
    <row r="30" spans="1:16">
      <c r="A30" s="12"/>
      <c r="B30" s="25">
        <v>362</v>
      </c>
      <c r="C30" s="20" t="s">
        <v>40</v>
      </c>
      <c r="D30" s="46">
        <v>62627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62627</v>
      </c>
      <c r="O30" s="47">
        <f t="shared" si="2"/>
        <v>17.139299397920087</v>
      </c>
      <c r="P30" s="9"/>
    </row>
    <row r="31" spans="1:16">
      <c r="A31" s="12"/>
      <c r="B31" s="25">
        <v>365</v>
      </c>
      <c r="C31" s="20" t="s">
        <v>106</v>
      </c>
      <c r="D31" s="46">
        <v>1598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1598</v>
      </c>
      <c r="O31" s="47">
        <f t="shared" si="2"/>
        <v>0.43732895457033388</v>
      </c>
      <c r="P31" s="9"/>
    </row>
    <row r="32" spans="1:16">
      <c r="A32" s="12"/>
      <c r="B32" s="25">
        <v>369.9</v>
      </c>
      <c r="C32" s="20" t="s">
        <v>45</v>
      </c>
      <c r="D32" s="46">
        <v>361629</v>
      </c>
      <c r="E32" s="46">
        <v>206</v>
      </c>
      <c r="F32" s="46">
        <v>0</v>
      </c>
      <c r="G32" s="46">
        <v>0</v>
      </c>
      <c r="H32" s="46">
        <v>0</v>
      </c>
      <c r="I32" s="46">
        <v>142027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503862</v>
      </c>
      <c r="O32" s="47">
        <f t="shared" si="2"/>
        <v>137.89326765188835</v>
      </c>
      <c r="P32" s="9"/>
    </row>
    <row r="33" spans="1:119" ht="15.75">
      <c r="A33" s="29" t="s">
        <v>27</v>
      </c>
      <c r="B33" s="30"/>
      <c r="C33" s="31"/>
      <c r="D33" s="32">
        <f t="shared" ref="D33:M33" si="8">SUM(D34:D34)</f>
        <v>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1417542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1417542</v>
      </c>
      <c r="O33" s="45">
        <f t="shared" si="2"/>
        <v>387.94252873563221</v>
      </c>
      <c r="P33" s="9"/>
    </row>
    <row r="34" spans="1:119" ht="15.75" thickBot="1">
      <c r="A34" s="12"/>
      <c r="B34" s="25">
        <v>381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1417542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1417542</v>
      </c>
      <c r="O34" s="47">
        <f t="shared" si="2"/>
        <v>387.94252873563221</v>
      </c>
      <c r="P34" s="9"/>
    </row>
    <row r="35" spans="1:119" ht="16.5" thickBot="1">
      <c r="A35" s="14" t="s">
        <v>33</v>
      </c>
      <c r="B35" s="23"/>
      <c r="C35" s="22"/>
      <c r="D35" s="15">
        <f t="shared" ref="D35:M35" si="9">SUM(D5,D11,D13,D18,D24,D28,D33)</f>
        <v>11533103</v>
      </c>
      <c r="E35" s="15">
        <f t="shared" si="9"/>
        <v>264466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4714251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16511820</v>
      </c>
      <c r="O35" s="38">
        <f t="shared" si="2"/>
        <v>4518.8341543513961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112</v>
      </c>
      <c r="M37" s="118"/>
      <c r="N37" s="118"/>
      <c r="O37" s="43">
        <v>3654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63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8954444</v>
      </c>
      <c r="E5" s="27">
        <f t="shared" si="0"/>
        <v>157077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9" si="1">SUM(D5:M5)</f>
        <v>9111521</v>
      </c>
      <c r="O5" s="33">
        <f t="shared" ref="O5:O37" si="2">(N5/O$39)</f>
        <v>2524.6663895816014</v>
      </c>
      <c r="P5" s="6"/>
    </row>
    <row r="6" spans="1:133">
      <c r="A6" s="12"/>
      <c r="B6" s="25">
        <v>311</v>
      </c>
      <c r="C6" s="20" t="s">
        <v>2</v>
      </c>
      <c r="D6" s="46">
        <v>8211536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8211536</v>
      </c>
      <c r="O6" s="47">
        <f t="shared" si="2"/>
        <v>2275.2939872540869</v>
      </c>
      <c r="P6" s="9"/>
    </row>
    <row r="7" spans="1:133">
      <c r="A7" s="12"/>
      <c r="B7" s="25">
        <v>312.10000000000002</v>
      </c>
      <c r="C7" s="20" t="s">
        <v>10</v>
      </c>
      <c r="D7" s="46">
        <v>33965</v>
      </c>
      <c r="E7" s="46">
        <v>157077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191042</v>
      </c>
      <c r="O7" s="47">
        <f t="shared" si="2"/>
        <v>52.934885009697979</v>
      </c>
      <c r="P7" s="9"/>
    </row>
    <row r="8" spans="1:133">
      <c r="A8" s="12"/>
      <c r="B8" s="25">
        <v>314.10000000000002</v>
      </c>
      <c r="C8" s="20" t="s">
        <v>56</v>
      </c>
      <c r="D8" s="46">
        <v>420577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420577</v>
      </c>
      <c r="O8" s="47">
        <f t="shared" si="2"/>
        <v>116.53560543086728</v>
      </c>
      <c r="P8" s="9"/>
    </row>
    <row r="9" spans="1:133">
      <c r="A9" s="12"/>
      <c r="B9" s="25">
        <v>314.39999999999998</v>
      </c>
      <c r="C9" s="20" t="s">
        <v>11</v>
      </c>
      <c r="D9" s="46">
        <v>16397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16397</v>
      </c>
      <c r="O9" s="47">
        <f t="shared" si="2"/>
        <v>4.5433638126904956</v>
      </c>
      <c r="P9" s="9"/>
    </row>
    <row r="10" spans="1:133">
      <c r="A10" s="12"/>
      <c r="B10" s="25">
        <v>315</v>
      </c>
      <c r="C10" s="20" t="s">
        <v>75</v>
      </c>
      <c r="D10" s="46">
        <v>271969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271969</v>
      </c>
      <c r="O10" s="47">
        <f t="shared" si="2"/>
        <v>75.358548074258792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550316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550316</v>
      </c>
      <c r="O11" s="45">
        <f t="shared" si="2"/>
        <v>152.48434469382101</v>
      </c>
      <c r="P11" s="10"/>
    </row>
    <row r="12" spans="1:133">
      <c r="A12" s="12"/>
      <c r="B12" s="25">
        <v>322</v>
      </c>
      <c r="C12" s="20" t="s">
        <v>0</v>
      </c>
      <c r="D12" s="46">
        <v>550316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550316</v>
      </c>
      <c r="O12" s="47">
        <f t="shared" si="2"/>
        <v>152.48434469382101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412281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412281</v>
      </c>
      <c r="O13" s="45">
        <f t="shared" si="2"/>
        <v>114.23690773067332</v>
      </c>
      <c r="P13" s="10"/>
    </row>
    <row r="14" spans="1:133">
      <c r="A14" s="12"/>
      <c r="B14" s="25">
        <v>335.12</v>
      </c>
      <c r="C14" s="20" t="s">
        <v>78</v>
      </c>
      <c r="D14" s="46">
        <v>93653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93653</v>
      </c>
      <c r="O14" s="47">
        <f t="shared" si="2"/>
        <v>25.949847603214188</v>
      </c>
      <c r="P14" s="9"/>
    </row>
    <row r="15" spans="1:133">
      <c r="A15" s="12"/>
      <c r="B15" s="25">
        <v>335.18</v>
      </c>
      <c r="C15" s="20" t="s">
        <v>80</v>
      </c>
      <c r="D15" s="46">
        <v>283731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283731</v>
      </c>
      <c r="O15" s="47">
        <f t="shared" si="2"/>
        <v>78.617622610141311</v>
      </c>
      <c r="P15" s="9"/>
    </row>
    <row r="16" spans="1:133">
      <c r="A16" s="12"/>
      <c r="B16" s="25">
        <v>335.19</v>
      </c>
      <c r="C16" s="20" t="s">
        <v>98</v>
      </c>
      <c r="D16" s="46">
        <v>17598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17598</v>
      </c>
      <c r="O16" s="47">
        <f t="shared" si="2"/>
        <v>4.8761429758935995</v>
      </c>
      <c r="P16" s="9"/>
    </row>
    <row r="17" spans="1:16">
      <c r="A17" s="12"/>
      <c r="B17" s="25">
        <v>335.9</v>
      </c>
      <c r="C17" s="20" t="s">
        <v>81</v>
      </c>
      <c r="D17" s="46">
        <v>15405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15405</v>
      </c>
      <c r="O17" s="47">
        <f t="shared" si="2"/>
        <v>4.2684954280964256</v>
      </c>
      <c r="P17" s="9"/>
    </row>
    <row r="18" spans="1:16">
      <c r="A18" s="12"/>
      <c r="B18" s="25">
        <v>338</v>
      </c>
      <c r="C18" s="20" t="s">
        <v>20</v>
      </c>
      <c r="D18" s="46">
        <v>1894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1894</v>
      </c>
      <c r="O18" s="47">
        <f t="shared" si="2"/>
        <v>0.52479911332779161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SUM(D20:D25)</f>
        <v>511315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3055756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3567071</v>
      </c>
      <c r="O19" s="45">
        <f t="shared" si="2"/>
        <v>988.38210030479354</v>
      </c>
      <c r="P19" s="10"/>
    </row>
    <row r="20" spans="1:16">
      <c r="A20" s="12"/>
      <c r="B20" s="25">
        <v>341.9</v>
      </c>
      <c r="C20" s="20" t="s">
        <v>84</v>
      </c>
      <c r="D20" s="46">
        <v>8553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8553</v>
      </c>
      <c r="O20" s="47">
        <f t="shared" si="2"/>
        <v>2.3699085619285118</v>
      </c>
      <c r="P20" s="9"/>
    </row>
    <row r="21" spans="1:16">
      <c r="A21" s="12"/>
      <c r="B21" s="25">
        <v>342.2</v>
      </c>
      <c r="C21" s="20" t="s">
        <v>85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30720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30720</v>
      </c>
      <c r="O21" s="47">
        <f t="shared" si="2"/>
        <v>8.5120532003325025</v>
      </c>
      <c r="P21" s="9"/>
    </row>
    <row r="22" spans="1:16">
      <c r="A22" s="12"/>
      <c r="B22" s="25">
        <v>343.3</v>
      </c>
      <c r="C22" s="20" t="s">
        <v>30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1971682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1971682</v>
      </c>
      <c r="O22" s="47">
        <f t="shared" si="2"/>
        <v>546.3236353560543</v>
      </c>
      <c r="P22" s="9"/>
    </row>
    <row r="23" spans="1:16">
      <c r="A23" s="12"/>
      <c r="B23" s="25">
        <v>343.4</v>
      </c>
      <c r="C23" s="20" t="s">
        <v>31</v>
      </c>
      <c r="D23" s="46">
        <v>470300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470300</v>
      </c>
      <c r="O23" s="47">
        <f t="shared" si="2"/>
        <v>130.31310612357993</v>
      </c>
      <c r="P23" s="9"/>
    </row>
    <row r="24" spans="1:16">
      <c r="A24" s="12"/>
      <c r="B24" s="25">
        <v>343.5</v>
      </c>
      <c r="C24" s="20" t="s">
        <v>32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1053354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1053354</v>
      </c>
      <c r="O24" s="47">
        <f t="shared" si="2"/>
        <v>291.86866167913547</v>
      </c>
      <c r="P24" s="9"/>
    </row>
    <row r="25" spans="1:16">
      <c r="A25" s="12"/>
      <c r="B25" s="25">
        <v>349</v>
      </c>
      <c r="C25" s="20" t="s">
        <v>71</v>
      </c>
      <c r="D25" s="46">
        <v>32462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32462</v>
      </c>
      <c r="O25" s="47">
        <f t="shared" si="2"/>
        <v>8.9947353837628157</v>
      </c>
      <c r="P25" s="9"/>
    </row>
    <row r="26" spans="1:16" ht="15.75">
      <c r="A26" s="29" t="s">
        <v>26</v>
      </c>
      <c r="B26" s="30"/>
      <c r="C26" s="31"/>
      <c r="D26" s="32">
        <f t="shared" ref="D26:M26" si="7">SUM(D27:D29)</f>
        <v>20025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ref="N26:N37" si="8">SUM(D26:M26)</f>
        <v>20025</v>
      </c>
      <c r="O26" s="45">
        <f t="shared" si="2"/>
        <v>5.5486284289276808</v>
      </c>
      <c r="P26" s="10"/>
    </row>
    <row r="27" spans="1:16">
      <c r="A27" s="13"/>
      <c r="B27" s="39">
        <v>351.5</v>
      </c>
      <c r="C27" s="21" t="s">
        <v>35</v>
      </c>
      <c r="D27" s="46">
        <v>7868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7868</v>
      </c>
      <c r="O27" s="47">
        <f t="shared" si="2"/>
        <v>2.1801052923247437</v>
      </c>
      <c r="P27" s="9"/>
    </row>
    <row r="28" spans="1:16">
      <c r="A28" s="13"/>
      <c r="B28" s="39">
        <v>352</v>
      </c>
      <c r="C28" s="21" t="s">
        <v>36</v>
      </c>
      <c r="D28" s="46">
        <v>3657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3657</v>
      </c>
      <c r="O28" s="47">
        <f t="shared" si="2"/>
        <v>1.0133000831255194</v>
      </c>
      <c r="P28" s="9"/>
    </row>
    <row r="29" spans="1:16">
      <c r="A29" s="13"/>
      <c r="B29" s="39">
        <v>359</v>
      </c>
      <c r="C29" s="21" t="s">
        <v>105</v>
      </c>
      <c r="D29" s="46">
        <v>8500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8500</v>
      </c>
      <c r="O29" s="47">
        <f t="shared" si="2"/>
        <v>2.3552230534774177</v>
      </c>
      <c r="P29" s="9"/>
    </row>
    <row r="30" spans="1:16" ht="15.75">
      <c r="A30" s="29" t="s">
        <v>3</v>
      </c>
      <c r="B30" s="30"/>
      <c r="C30" s="31"/>
      <c r="D30" s="32">
        <f t="shared" ref="D30:M30" si="9">SUM(D31:D34)</f>
        <v>429860</v>
      </c>
      <c r="E30" s="32">
        <f t="shared" si="9"/>
        <v>2031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166467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8"/>
        <v>598358</v>
      </c>
      <c r="O30" s="45">
        <f t="shared" si="2"/>
        <v>165.79606539207538</v>
      </c>
      <c r="P30" s="10"/>
    </row>
    <row r="31" spans="1:16">
      <c r="A31" s="12"/>
      <c r="B31" s="25">
        <v>361.1</v>
      </c>
      <c r="C31" s="20" t="s">
        <v>38</v>
      </c>
      <c r="D31" s="46">
        <v>41871</v>
      </c>
      <c r="E31" s="46">
        <v>851</v>
      </c>
      <c r="F31" s="46">
        <v>0</v>
      </c>
      <c r="G31" s="46">
        <v>0</v>
      </c>
      <c r="H31" s="46">
        <v>0</v>
      </c>
      <c r="I31" s="46">
        <v>21906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64628</v>
      </c>
      <c r="O31" s="47">
        <f t="shared" si="2"/>
        <v>17.907453588251592</v>
      </c>
      <c r="P31" s="9"/>
    </row>
    <row r="32" spans="1:16">
      <c r="A32" s="12"/>
      <c r="B32" s="25">
        <v>362</v>
      </c>
      <c r="C32" s="20" t="s">
        <v>40</v>
      </c>
      <c r="D32" s="46">
        <v>62219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62219</v>
      </c>
      <c r="O32" s="47">
        <f t="shared" si="2"/>
        <v>17.23995566638958</v>
      </c>
      <c r="P32" s="9"/>
    </row>
    <row r="33" spans="1:119">
      <c r="A33" s="12"/>
      <c r="B33" s="25">
        <v>365</v>
      </c>
      <c r="C33" s="20" t="s">
        <v>106</v>
      </c>
      <c r="D33" s="46">
        <v>3615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3615</v>
      </c>
      <c r="O33" s="47">
        <f t="shared" si="2"/>
        <v>1.00166251039069</v>
      </c>
      <c r="P33" s="9"/>
    </row>
    <row r="34" spans="1:119">
      <c r="A34" s="12"/>
      <c r="B34" s="25">
        <v>369.9</v>
      </c>
      <c r="C34" s="20" t="s">
        <v>45</v>
      </c>
      <c r="D34" s="46">
        <v>322155</v>
      </c>
      <c r="E34" s="46">
        <v>1180</v>
      </c>
      <c r="F34" s="46">
        <v>0</v>
      </c>
      <c r="G34" s="46">
        <v>0</v>
      </c>
      <c r="H34" s="46">
        <v>0</v>
      </c>
      <c r="I34" s="46">
        <v>144561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467896</v>
      </c>
      <c r="O34" s="47">
        <f t="shared" si="2"/>
        <v>129.64699362704351</v>
      </c>
      <c r="P34" s="9"/>
    </row>
    <row r="35" spans="1:119" ht="15.75">
      <c r="A35" s="29" t="s">
        <v>27</v>
      </c>
      <c r="B35" s="30"/>
      <c r="C35" s="31"/>
      <c r="D35" s="32">
        <f t="shared" ref="D35:M35" si="10">SUM(D36:D36)</f>
        <v>0</v>
      </c>
      <c r="E35" s="32">
        <f t="shared" si="10"/>
        <v>0</v>
      </c>
      <c r="F35" s="32">
        <f t="shared" si="10"/>
        <v>0</v>
      </c>
      <c r="G35" s="32">
        <f t="shared" si="10"/>
        <v>0</v>
      </c>
      <c r="H35" s="32">
        <f t="shared" si="10"/>
        <v>0</v>
      </c>
      <c r="I35" s="32">
        <f t="shared" si="10"/>
        <v>1286000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8"/>
        <v>1286000</v>
      </c>
      <c r="O35" s="45">
        <f t="shared" si="2"/>
        <v>356.33139373787753</v>
      </c>
      <c r="P35" s="9"/>
    </row>
    <row r="36" spans="1:119" ht="15.75" thickBot="1">
      <c r="A36" s="12"/>
      <c r="B36" s="25">
        <v>381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1286000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1286000</v>
      </c>
      <c r="O36" s="47">
        <f t="shared" si="2"/>
        <v>356.33139373787753</v>
      </c>
      <c r="P36" s="9"/>
    </row>
    <row r="37" spans="1:119" ht="16.5" thickBot="1">
      <c r="A37" s="14" t="s">
        <v>33</v>
      </c>
      <c r="B37" s="23"/>
      <c r="C37" s="22"/>
      <c r="D37" s="15">
        <f t="shared" ref="D37:M37" si="11">SUM(D5,D11,D13,D19,D26,D30,D35)</f>
        <v>10878241</v>
      </c>
      <c r="E37" s="15">
        <f t="shared" si="11"/>
        <v>159108</v>
      </c>
      <c r="F37" s="15">
        <f t="shared" si="11"/>
        <v>0</v>
      </c>
      <c r="G37" s="15">
        <f t="shared" si="11"/>
        <v>0</v>
      </c>
      <c r="H37" s="15">
        <f t="shared" si="11"/>
        <v>0</v>
      </c>
      <c r="I37" s="15">
        <f t="shared" si="11"/>
        <v>4508223</v>
      </c>
      <c r="J37" s="15">
        <f t="shared" si="11"/>
        <v>0</v>
      </c>
      <c r="K37" s="15">
        <f t="shared" si="11"/>
        <v>0</v>
      </c>
      <c r="L37" s="15">
        <f t="shared" si="11"/>
        <v>0</v>
      </c>
      <c r="M37" s="15">
        <f t="shared" si="11"/>
        <v>0</v>
      </c>
      <c r="N37" s="15">
        <f t="shared" si="8"/>
        <v>15545572</v>
      </c>
      <c r="O37" s="38">
        <f t="shared" si="2"/>
        <v>4307.44582986977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109</v>
      </c>
      <c r="M39" s="118"/>
      <c r="N39" s="118"/>
      <c r="O39" s="43">
        <v>3609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63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9052350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9052350</v>
      </c>
      <c r="O5" s="33">
        <f t="shared" ref="O5:O39" si="2">(N5/O$41)</f>
        <v>2514.5416666666665</v>
      </c>
      <c r="P5" s="6"/>
    </row>
    <row r="6" spans="1:133">
      <c r="A6" s="12"/>
      <c r="B6" s="25">
        <v>311</v>
      </c>
      <c r="C6" s="20" t="s">
        <v>2</v>
      </c>
      <c r="D6" s="46">
        <v>8319187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8319187</v>
      </c>
      <c r="O6" s="47">
        <f t="shared" si="2"/>
        <v>2310.8852777777779</v>
      </c>
      <c r="P6" s="9"/>
    </row>
    <row r="7" spans="1:133">
      <c r="A7" s="12"/>
      <c r="B7" s="25">
        <v>312.10000000000002</v>
      </c>
      <c r="C7" s="20" t="s">
        <v>10</v>
      </c>
      <c r="D7" s="46">
        <v>32961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32961</v>
      </c>
      <c r="O7" s="47">
        <f t="shared" si="2"/>
        <v>9.1558333333333337</v>
      </c>
      <c r="P7" s="9"/>
    </row>
    <row r="8" spans="1:133">
      <c r="A8" s="12"/>
      <c r="B8" s="25">
        <v>314.10000000000002</v>
      </c>
      <c r="C8" s="20" t="s">
        <v>56</v>
      </c>
      <c r="D8" s="46">
        <v>410632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410632</v>
      </c>
      <c r="O8" s="47">
        <f t="shared" si="2"/>
        <v>114.06444444444445</v>
      </c>
      <c r="P8" s="9"/>
    </row>
    <row r="9" spans="1:133">
      <c r="A9" s="12"/>
      <c r="B9" s="25">
        <v>314.39999999999998</v>
      </c>
      <c r="C9" s="20" t="s">
        <v>11</v>
      </c>
      <c r="D9" s="46">
        <v>15493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15493</v>
      </c>
      <c r="O9" s="47">
        <f t="shared" si="2"/>
        <v>4.3036111111111115</v>
      </c>
      <c r="P9" s="9"/>
    </row>
    <row r="10" spans="1:133">
      <c r="A10" s="12"/>
      <c r="B10" s="25">
        <v>315</v>
      </c>
      <c r="C10" s="20" t="s">
        <v>75</v>
      </c>
      <c r="D10" s="46">
        <v>272526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272526</v>
      </c>
      <c r="O10" s="47">
        <f t="shared" si="2"/>
        <v>75.701666666666668</v>
      </c>
      <c r="P10" s="9"/>
    </row>
    <row r="11" spans="1:133">
      <c r="A11" s="12"/>
      <c r="B11" s="25">
        <v>316</v>
      </c>
      <c r="C11" s="20" t="s">
        <v>76</v>
      </c>
      <c r="D11" s="46">
        <v>1551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1551</v>
      </c>
      <c r="O11" s="47">
        <f t="shared" si="2"/>
        <v>0.43083333333333335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SUM(D13:D13)</f>
        <v>714530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714530</v>
      </c>
      <c r="O12" s="45">
        <f t="shared" si="2"/>
        <v>198.48055555555555</v>
      </c>
      <c r="P12" s="10"/>
    </row>
    <row r="13" spans="1:133">
      <c r="A13" s="12"/>
      <c r="B13" s="25">
        <v>322</v>
      </c>
      <c r="C13" s="20" t="s">
        <v>0</v>
      </c>
      <c r="D13" s="46">
        <v>714530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714530</v>
      </c>
      <c r="O13" s="47">
        <f t="shared" si="2"/>
        <v>198.48055555555555</v>
      </c>
      <c r="P13" s="9"/>
    </row>
    <row r="14" spans="1:133" ht="15.75">
      <c r="A14" s="29" t="s">
        <v>15</v>
      </c>
      <c r="B14" s="30"/>
      <c r="C14" s="31"/>
      <c r="D14" s="32">
        <f t="shared" ref="D14:M14" si="4">SUM(D15:D19)</f>
        <v>408099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408099</v>
      </c>
      <c r="O14" s="45">
        <f t="shared" si="2"/>
        <v>113.36083333333333</v>
      </c>
      <c r="P14" s="10"/>
    </row>
    <row r="15" spans="1:133">
      <c r="A15" s="12"/>
      <c r="B15" s="25">
        <v>335.12</v>
      </c>
      <c r="C15" s="20" t="s">
        <v>78</v>
      </c>
      <c r="D15" s="46">
        <v>90186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90186</v>
      </c>
      <c r="O15" s="47">
        <f t="shared" si="2"/>
        <v>25.051666666666666</v>
      </c>
      <c r="P15" s="9"/>
    </row>
    <row r="16" spans="1:133">
      <c r="A16" s="12"/>
      <c r="B16" s="25">
        <v>335.18</v>
      </c>
      <c r="C16" s="20" t="s">
        <v>80</v>
      </c>
      <c r="D16" s="46">
        <v>284380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284380</v>
      </c>
      <c r="O16" s="47">
        <f t="shared" si="2"/>
        <v>78.99444444444444</v>
      </c>
      <c r="P16" s="9"/>
    </row>
    <row r="17" spans="1:16">
      <c r="A17" s="12"/>
      <c r="B17" s="25">
        <v>335.19</v>
      </c>
      <c r="C17" s="20" t="s">
        <v>98</v>
      </c>
      <c r="D17" s="46">
        <v>20371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20371</v>
      </c>
      <c r="O17" s="47">
        <f t="shared" si="2"/>
        <v>5.658611111111111</v>
      </c>
      <c r="P17" s="9"/>
    </row>
    <row r="18" spans="1:16">
      <c r="A18" s="12"/>
      <c r="B18" s="25">
        <v>335.9</v>
      </c>
      <c r="C18" s="20" t="s">
        <v>81</v>
      </c>
      <c r="D18" s="46">
        <v>12526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12526</v>
      </c>
      <c r="O18" s="47">
        <f t="shared" si="2"/>
        <v>3.4794444444444443</v>
      </c>
      <c r="P18" s="9"/>
    </row>
    <row r="19" spans="1:16">
      <c r="A19" s="12"/>
      <c r="B19" s="25">
        <v>338</v>
      </c>
      <c r="C19" s="20" t="s">
        <v>20</v>
      </c>
      <c r="D19" s="46">
        <v>636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636</v>
      </c>
      <c r="O19" s="47">
        <f t="shared" si="2"/>
        <v>0.17666666666666667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SUM(D21:D26)</f>
        <v>527312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3037723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3565035</v>
      </c>
      <c r="O20" s="45">
        <f t="shared" si="2"/>
        <v>990.28750000000002</v>
      </c>
      <c r="P20" s="10"/>
    </row>
    <row r="21" spans="1:16">
      <c r="A21" s="12"/>
      <c r="B21" s="25">
        <v>341.9</v>
      </c>
      <c r="C21" s="20" t="s">
        <v>84</v>
      </c>
      <c r="D21" s="46">
        <v>8656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8656</v>
      </c>
      <c r="O21" s="47">
        <f t="shared" si="2"/>
        <v>2.4044444444444446</v>
      </c>
      <c r="P21" s="9"/>
    </row>
    <row r="22" spans="1:16">
      <c r="A22" s="12"/>
      <c r="B22" s="25">
        <v>342.2</v>
      </c>
      <c r="C22" s="20" t="s">
        <v>85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30720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30720</v>
      </c>
      <c r="O22" s="47">
        <f t="shared" si="2"/>
        <v>8.5333333333333332</v>
      </c>
      <c r="P22" s="9"/>
    </row>
    <row r="23" spans="1:16">
      <c r="A23" s="12"/>
      <c r="B23" s="25">
        <v>343.3</v>
      </c>
      <c r="C23" s="20" t="s">
        <v>30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1984757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1984757</v>
      </c>
      <c r="O23" s="47">
        <f t="shared" si="2"/>
        <v>551.32138888888892</v>
      </c>
      <c r="P23" s="9"/>
    </row>
    <row r="24" spans="1:16">
      <c r="A24" s="12"/>
      <c r="B24" s="25">
        <v>343.4</v>
      </c>
      <c r="C24" s="20" t="s">
        <v>31</v>
      </c>
      <c r="D24" s="46">
        <v>471724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471724</v>
      </c>
      <c r="O24" s="47">
        <f t="shared" si="2"/>
        <v>131.03444444444443</v>
      </c>
      <c r="P24" s="9"/>
    </row>
    <row r="25" spans="1:16">
      <c r="A25" s="12"/>
      <c r="B25" s="25">
        <v>343.5</v>
      </c>
      <c r="C25" s="20" t="s">
        <v>32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1022246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1022246</v>
      </c>
      <c r="O25" s="47">
        <f t="shared" si="2"/>
        <v>283.95722222222224</v>
      </c>
      <c r="P25" s="9"/>
    </row>
    <row r="26" spans="1:16">
      <c r="A26" s="12"/>
      <c r="B26" s="25">
        <v>349</v>
      </c>
      <c r="C26" s="20" t="s">
        <v>71</v>
      </c>
      <c r="D26" s="46">
        <v>46932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46932</v>
      </c>
      <c r="O26" s="47">
        <f t="shared" si="2"/>
        <v>13.036666666666667</v>
      </c>
      <c r="P26" s="9"/>
    </row>
    <row r="27" spans="1:16" ht="15.75">
      <c r="A27" s="29" t="s">
        <v>26</v>
      </c>
      <c r="B27" s="30"/>
      <c r="C27" s="31"/>
      <c r="D27" s="32">
        <f t="shared" ref="D27:M27" si="7">SUM(D28:D30)</f>
        <v>6363</v>
      </c>
      <c r="E27" s="32">
        <f t="shared" si="7"/>
        <v>172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ref="N27:N39" si="8">SUM(D27:M27)</f>
        <v>6535</v>
      </c>
      <c r="O27" s="45">
        <f t="shared" si="2"/>
        <v>1.8152777777777778</v>
      </c>
      <c r="P27" s="10"/>
    </row>
    <row r="28" spans="1:16">
      <c r="A28" s="13"/>
      <c r="B28" s="39">
        <v>351.5</v>
      </c>
      <c r="C28" s="21" t="s">
        <v>35</v>
      </c>
      <c r="D28" s="46">
        <v>2408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2408</v>
      </c>
      <c r="O28" s="47">
        <f t="shared" si="2"/>
        <v>0.66888888888888887</v>
      </c>
      <c r="P28" s="9"/>
    </row>
    <row r="29" spans="1:16">
      <c r="A29" s="13"/>
      <c r="B29" s="39">
        <v>352</v>
      </c>
      <c r="C29" s="21" t="s">
        <v>36</v>
      </c>
      <c r="D29" s="46">
        <v>3955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3955</v>
      </c>
      <c r="O29" s="47">
        <f t="shared" si="2"/>
        <v>1.0986111111111112</v>
      </c>
      <c r="P29" s="9"/>
    </row>
    <row r="30" spans="1:16">
      <c r="A30" s="13"/>
      <c r="B30" s="39">
        <v>359</v>
      </c>
      <c r="C30" s="21" t="s">
        <v>105</v>
      </c>
      <c r="D30" s="46">
        <v>0</v>
      </c>
      <c r="E30" s="46">
        <v>172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172</v>
      </c>
      <c r="O30" s="47">
        <f t="shared" si="2"/>
        <v>4.777777777777778E-2</v>
      </c>
      <c r="P30" s="9"/>
    </row>
    <row r="31" spans="1:16" ht="15.75">
      <c r="A31" s="29" t="s">
        <v>3</v>
      </c>
      <c r="B31" s="30"/>
      <c r="C31" s="31"/>
      <c r="D31" s="32">
        <f t="shared" ref="D31:M31" si="9">SUM(D32:D35)</f>
        <v>452442</v>
      </c>
      <c r="E31" s="32">
        <f t="shared" si="9"/>
        <v>2450</v>
      </c>
      <c r="F31" s="32">
        <f t="shared" si="9"/>
        <v>0</v>
      </c>
      <c r="G31" s="32">
        <f t="shared" si="9"/>
        <v>0</v>
      </c>
      <c r="H31" s="32">
        <f t="shared" si="9"/>
        <v>0</v>
      </c>
      <c r="I31" s="32">
        <f t="shared" si="9"/>
        <v>165852</v>
      </c>
      <c r="J31" s="32">
        <f t="shared" si="9"/>
        <v>0</v>
      </c>
      <c r="K31" s="32">
        <f t="shared" si="9"/>
        <v>0</v>
      </c>
      <c r="L31" s="32">
        <f t="shared" si="9"/>
        <v>0</v>
      </c>
      <c r="M31" s="32">
        <f t="shared" si="9"/>
        <v>0</v>
      </c>
      <c r="N31" s="32">
        <f t="shared" si="8"/>
        <v>620744</v>
      </c>
      <c r="O31" s="45">
        <f t="shared" si="2"/>
        <v>172.42888888888888</v>
      </c>
      <c r="P31" s="10"/>
    </row>
    <row r="32" spans="1:16">
      <c r="A32" s="12"/>
      <c r="B32" s="25">
        <v>361.1</v>
      </c>
      <c r="C32" s="20" t="s">
        <v>38</v>
      </c>
      <c r="D32" s="46">
        <v>28144</v>
      </c>
      <c r="E32" s="46">
        <v>2206</v>
      </c>
      <c r="F32" s="46">
        <v>0</v>
      </c>
      <c r="G32" s="46">
        <v>0</v>
      </c>
      <c r="H32" s="46">
        <v>0</v>
      </c>
      <c r="I32" s="46">
        <v>20310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50660</v>
      </c>
      <c r="O32" s="47">
        <f t="shared" si="2"/>
        <v>14.072222222222223</v>
      </c>
      <c r="P32" s="9"/>
    </row>
    <row r="33" spans="1:119">
      <c r="A33" s="12"/>
      <c r="B33" s="25">
        <v>362</v>
      </c>
      <c r="C33" s="20" t="s">
        <v>40</v>
      </c>
      <c r="D33" s="46">
        <v>97663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97663</v>
      </c>
      <c r="O33" s="47">
        <f t="shared" si="2"/>
        <v>27.128611111111113</v>
      </c>
      <c r="P33" s="9"/>
    </row>
    <row r="34" spans="1:119">
      <c r="A34" s="12"/>
      <c r="B34" s="25">
        <v>365</v>
      </c>
      <c r="C34" s="20" t="s">
        <v>106</v>
      </c>
      <c r="D34" s="46">
        <v>7013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7013</v>
      </c>
      <c r="O34" s="47">
        <f t="shared" si="2"/>
        <v>1.9480555555555557</v>
      </c>
      <c r="P34" s="9"/>
    </row>
    <row r="35" spans="1:119">
      <c r="A35" s="12"/>
      <c r="B35" s="25">
        <v>369.9</v>
      </c>
      <c r="C35" s="20" t="s">
        <v>45</v>
      </c>
      <c r="D35" s="46">
        <v>319622</v>
      </c>
      <c r="E35" s="46">
        <v>244</v>
      </c>
      <c r="F35" s="46">
        <v>0</v>
      </c>
      <c r="G35" s="46">
        <v>0</v>
      </c>
      <c r="H35" s="46">
        <v>0</v>
      </c>
      <c r="I35" s="46">
        <v>145542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465408</v>
      </c>
      <c r="O35" s="47">
        <f t="shared" si="2"/>
        <v>129.28</v>
      </c>
      <c r="P35" s="9"/>
    </row>
    <row r="36" spans="1:119" ht="15.75">
      <c r="A36" s="29" t="s">
        <v>27</v>
      </c>
      <c r="B36" s="30"/>
      <c r="C36" s="31"/>
      <c r="D36" s="32">
        <f t="shared" ref="D36:M36" si="10">SUM(D37:D38)</f>
        <v>0</v>
      </c>
      <c r="E36" s="32">
        <f t="shared" si="10"/>
        <v>5000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1306000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 t="shared" si="8"/>
        <v>1311000</v>
      </c>
      <c r="O36" s="45">
        <f t="shared" si="2"/>
        <v>364.16666666666669</v>
      </c>
      <c r="P36" s="9"/>
    </row>
    <row r="37" spans="1:119">
      <c r="A37" s="12"/>
      <c r="B37" s="25">
        <v>381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1286000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1286000</v>
      </c>
      <c r="O37" s="47">
        <f t="shared" si="2"/>
        <v>357.22222222222223</v>
      </c>
      <c r="P37" s="9"/>
    </row>
    <row r="38" spans="1:119" ht="15.75" thickBot="1">
      <c r="A38" s="12"/>
      <c r="B38" s="25">
        <v>389.8</v>
      </c>
      <c r="C38" s="20" t="s">
        <v>102</v>
      </c>
      <c r="D38" s="46">
        <v>0</v>
      </c>
      <c r="E38" s="46">
        <v>5000</v>
      </c>
      <c r="F38" s="46">
        <v>0</v>
      </c>
      <c r="G38" s="46">
        <v>0</v>
      </c>
      <c r="H38" s="46">
        <v>0</v>
      </c>
      <c r="I38" s="46">
        <v>20000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25000</v>
      </c>
      <c r="O38" s="47">
        <f t="shared" si="2"/>
        <v>6.9444444444444446</v>
      </c>
      <c r="P38" s="9"/>
    </row>
    <row r="39" spans="1:119" ht="16.5" thickBot="1">
      <c r="A39" s="14" t="s">
        <v>33</v>
      </c>
      <c r="B39" s="23"/>
      <c r="C39" s="22"/>
      <c r="D39" s="15">
        <f t="shared" ref="D39:M39" si="11">SUM(D5,D12,D14,D20,D27,D31,D36)</f>
        <v>11161096</v>
      </c>
      <c r="E39" s="15">
        <f t="shared" si="11"/>
        <v>7622</v>
      </c>
      <c r="F39" s="15">
        <f t="shared" si="11"/>
        <v>0</v>
      </c>
      <c r="G39" s="15">
        <f t="shared" si="11"/>
        <v>0</v>
      </c>
      <c r="H39" s="15">
        <f t="shared" si="11"/>
        <v>0</v>
      </c>
      <c r="I39" s="15">
        <f t="shared" si="11"/>
        <v>4509575</v>
      </c>
      <c r="J39" s="15">
        <f t="shared" si="11"/>
        <v>0</v>
      </c>
      <c r="K39" s="15">
        <f t="shared" si="11"/>
        <v>0</v>
      </c>
      <c r="L39" s="15">
        <f t="shared" si="11"/>
        <v>0</v>
      </c>
      <c r="M39" s="15">
        <f t="shared" si="11"/>
        <v>0</v>
      </c>
      <c r="N39" s="15">
        <f t="shared" si="8"/>
        <v>15678293</v>
      </c>
      <c r="O39" s="38">
        <f t="shared" si="2"/>
        <v>4355.0813888888888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107</v>
      </c>
      <c r="M41" s="118"/>
      <c r="N41" s="118"/>
      <c r="O41" s="43">
        <v>3600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63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54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47</v>
      </c>
      <c r="B3" s="108"/>
      <c r="C3" s="109"/>
      <c r="D3" s="128" t="s">
        <v>21</v>
      </c>
      <c r="E3" s="129"/>
      <c r="F3" s="129"/>
      <c r="G3" s="129"/>
      <c r="H3" s="130"/>
      <c r="I3" s="128" t="s">
        <v>22</v>
      </c>
      <c r="J3" s="130"/>
      <c r="K3" s="128" t="s">
        <v>24</v>
      </c>
      <c r="L3" s="130"/>
      <c r="M3" s="36"/>
      <c r="N3" s="37"/>
      <c r="O3" s="131" t="s">
        <v>52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48</v>
      </c>
      <c r="F4" s="34" t="s">
        <v>49</v>
      </c>
      <c r="G4" s="34" t="s">
        <v>50</v>
      </c>
      <c r="H4" s="34" t="s">
        <v>5</v>
      </c>
      <c r="I4" s="34" t="s">
        <v>6</v>
      </c>
      <c r="J4" s="35" t="s">
        <v>51</v>
      </c>
      <c r="K4" s="35" t="s">
        <v>7</v>
      </c>
      <c r="L4" s="35" t="s">
        <v>8</v>
      </c>
      <c r="M4" s="35" t="s">
        <v>9</v>
      </c>
      <c r="N4" s="35" t="s">
        <v>23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SUM(D6:D10)</f>
        <v>9456608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9456608</v>
      </c>
      <c r="O5" s="33">
        <f t="shared" ref="O5:O36" si="2">(N5/O$38)</f>
        <v>2626.8355555555554</v>
      </c>
      <c r="P5" s="6"/>
    </row>
    <row r="6" spans="1:133">
      <c r="A6" s="12"/>
      <c r="B6" s="25">
        <v>311</v>
      </c>
      <c r="C6" s="20" t="s">
        <v>2</v>
      </c>
      <c r="D6" s="46">
        <v>8696269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8696269</v>
      </c>
      <c r="O6" s="47">
        <f t="shared" si="2"/>
        <v>2415.6302777777778</v>
      </c>
      <c r="P6" s="9"/>
    </row>
    <row r="7" spans="1:133">
      <c r="A7" s="12"/>
      <c r="B7" s="25">
        <v>312.10000000000002</v>
      </c>
      <c r="C7" s="20" t="s">
        <v>10</v>
      </c>
      <c r="D7" s="46">
        <v>32217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32217</v>
      </c>
      <c r="O7" s="47">
        <f t="shared" si="2"/>
        <v>8.9491666666666667</v>
      </c>
      <c r="P7" s="9"/>
    </row>
    <row r="8" spans="1:133">
      <c r="A8" s="12"/>
      <c r="B8" s="25">
        <v>314.10000000000002</v>
      </c>
      <c r="C8" s="20" t="s">
        <v>56</v>
      </c>
      <c r="D8" s="46">
        <v>429025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429025</v>
      </c>
      <c r="O8" s="47">
        <f t="shared" si="2"/>
        <v>119.17361111111111</v>
      </c>
      <c r="P8" s="9"/>
    </row>
    <row r="9" spans="1:133">
      <c r="A9" s="12"/>
      <c r="B9" s="25">
        <v>314.39999999999998</v>
      </c>
      <c r="C9" s="20" t="s">
        <v>11</v>
      </c>
      <c r="D9" s="46">
        <v>14384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14384</v>
      </c>
      <c r="O9" s="47">
        <f t="shared" si="2"/>
        <v>3.9955555555555557</v>
      </c>
      <c r="P9" s="9"/>
    </row>
    <row r="10" spans="1:133">
      <c r="A10" s="12"/>
      <c r="B10" s="25">
        <v>315</v>
      </c>
      <c r="C10" s="20" t="s">
        <v>75</v>
      </c>
      <c r="D10" s="46">
        <v>284713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284713</v>
      </c>
      <c r="O10" s="47">
        <f t="shared" si="2"/>
        <v>79.086944444444441</v>
      </c>
      <c r="P10" s="9"/>
    </row>
    <row r="11" spans="1:133" ht="15.75">
      <c r="A11" s="29" t="s">
        <v>13</v>
      </c>
      <c r="B11" s="30"/>
      <c r="C11" s="31"/>
      <c r="D11" s="32">
        <f t="shared" ref="D11:M11" si="3">SUM(D12:D12)</f>
        <v>808428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808428</v>
      </c>
      <c r="O11" s="45">
        <f t="shared" si="2"/>
        <v>224.56333333333333</v>
      </c>
      <c r="P11" s="10"/>
    </row>
    <row r="12" spans="1:133">
      <c r="A12" s="12"/>
      <c r="B12" s="25">
        <v>322</v>
      </c>
      <c r="C12" s="20" t="s">
        <v>0</v>
      </c>
      <c r="D12" s="46">
        <v>808428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808428</v>
      </c>
      <c r="O12" s="47">
        <f t="shared" si="2"/>
        <v>224.56333333333333</v>
      </c>
      <c r="P12" s="9"/>
    </row>
    <row r="13" spans="1:133" ht="15.75">
      <c r="A13" s="29" t="s">
        <v>15</v>
      </c>
      <c r="B13" s="30"/>
      <c r="C13" s="31"/>
      <c r="D13" s="32">
        <f t="shared" ref="D13:M13" si="4">SUM(D14:D18)</f>
        <v>393155</v>
      </c>
      <c r="E13" s="32">
        <f t="shared" si="4"/>
        <v>0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393155</v>
      </c>
      <c r="O13" s="45">
        <f t="shared" si="2"/>
        <v>109.20972222222223</v>
      </c>
      <c r="P13" s="10"/>
    </row>
    <row r="14" spans="1:133">
      <c r="A14" s="12"/>
      <c r="B14" s="25">
        <v>335.12</v>
      </c>
      <c r="C14" s="20" t="s">
        <v>78</v>
      </c>
      <c r="D14" s="46">
        <v>88042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88042</v>
      </c>
      <c r="O14" s="47">
        <f t="shared" si="2"/>
        <v>24.45611111111111</v>
      </c>
      <c r="P14" s="9"/>
    </row>
    <row r="15" spans="1:133">
      <c r="A15" s="12"/>
      <c r="B15" s="25">
        <v>335.15</v>
      </c>
      <c r="C15" s="20" t="s">
        <v>79</v>
      </c>
      <c r="D15" s="46">
        <v>636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636</v>
      </c>
      <c r="O15" s="47">
        <f t="shared" si="2"/>
        <v>0.17666666666666667</v>
      </c>
      <c r="P15" s="9"/>
    </row>
    <row r="16" spans="1:133">
      <c r="A16" s="12"/>
      <c r="B16" s="25">
        <v>335.18</v>
      </c>
      <c r="C16" s="20" t="s">
        <v>80</v>
      </c>
      <c r="D16" s="46">
        <v>276423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276423</v>
      </c>
      <c r="O16" s="47">
        <f t="shared" si="2"/>
        <v>76.784166666666664</v>
      </c>
      <c r="P16" s="9"/>
    </row>
    <row r="17" spans="1:16">
      <c r="A17" s="12"/>
      <c r="B17" s="25">
        <v>335.19</v>
      </c>
      <c r="C17" s="20" t="s">
        <v>98</v>
      </c>
      <c r="D17" s="46">
        <v>22774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22774</v>
      </c>
      <c r="O17" s="47">
        <f t="shared" si="2"/>
        <v>6.3261111111111115</v>
      </c>
      <c r="P17" s="9"/>
    </row>
    <row r="18" spans="1:16">
      <c r="A18" s="12"/>
      <c r="B18" s="25">
        <v>338</v>
      </c>
      <c r="C18" s="20" t="s">
        <v>20</v>
      </c>
      <c r="D18" s="46">
        <v>5280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5280</v>
      </c>
      <c r="O18" s="47">
        <f t="shared" si="2"/>
        <v>1.4666666666666666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SUM(D20:D24)</f>
        <v>521736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3131689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3653425</v>
      </c>
      <c r="O19" s="45">
        <f t="shared" si="2"/>
        <v>1014.8402777777778</v>
      </c>
      <c r="P19" s="10"/>
    </row>
    <row r="20" spans="1:16">
      <c r="A20" s="12"/>
      <c r="B20" s="25">
        <v>341.9</v>
      </c>
      <c r="C20" s="20" t="s">
        <v>84</v>
      </c>
      <c r="D20" s="46">
        <v>52450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52450</v>
      </c>
      <c r="O20" s="47">
        <f t="shared" si="2"/>
        <v>14.569444444444445</v>
      </c>
      <c r="P20" s="9"/>
    </row>
    <row r="21" spans="1:16">
      <c r="A21" s="12"/>
      <c r="B21" s="25">
        <v>343.3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2117788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2117788</v>
      </c>
      <c r="O21" s="47">
        <f t="shared" si="2"/>
        <v>588.2744444444445</v>
      </c>
      <c r="P21" s="9"/>
    </row>
    <row r="22" spans="1:16">
      <c r="A22" s="12"/>
      <c r="B22" s="25">
        <v>343.4</v>
      </c>
      <c r="C22" s="20" t="s">
        <v>31</v>
      </c>
      <c r="D22" s="46">
        <v>468757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468757</v>
      </c>
      <c r="O22" s="47">
        <f t="shared" si="2"/>
        <v>130.21027777777778</v>
      </c>
      <c r="P22" s="9"/>
    </row>
    <row r="23" spans="1:16">
      <c r="A23" s="12"/>
      <c r="B23" s="25">
        <v>343.5</v>
      </c>
      <c r="C23" s="20" t="s">
        <v>32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1013901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1013901</v>
      </c>
      <c r="O23" s="47">
        <f t="shared" si="2"/>
        <v>281.63916666666665</v>
      </c>
      <c r="P23" s="9"/>
    </row>
    <row r="24" spans="1:16">
      <c r="A24" s="12"/>
      <c r="B24" s="25">
        <v>349</v>
      </c>
      <c r="C24" s="20" t="s">
        <v>71</v>
      </c>
      <c r="D24" s="46">
        <v>529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529</v>
      </c>
      <c r="O24" s="47">
        <f t="shared" si="2"/>
        <v>0.14694444444444443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SUM(D26:D27)</f>
        <v>6286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6286</v>
      </c>
      <c r="O25" s="45">
        <f t="shared" si="2"/>
        <v>1.7461111111111112</v>
      </c>
      <c r="P25" s="10"/>
    </row>
    <row r="26" spans="1:16">
      <c r="A26" s="13"/>
      <c r="B26" s="39">
        <v>351.5</v>
      </c>
      <c r="C26" s="21" t="s">
        <v>35</v>
      </c>
      <c r="D26" s="46">
        <v>1738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1738</v>
      </c>
      <c r="O26" s="47">
        <f t="shared" si="2"/>
        <v>0.48277777777777775</v>
      </c>
      <c r="P26" s="9"/>
    </row>
    <row r="27" spans="1:16">
      <c r="A27" s="13"/>
      <c r="B27" s="39">
        <v>352</v>
      </c>
      <c r="C27" s="21" t="s">
        <v>36</v>
      </c>
      <c r="D27" s="46">
        <v>4548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4548</v>
      </c>
      <c r="O27" s="47">
        <f t="shared" si="2"/>
        <v>1.2633333333333334</v>
      </c>
      <c r="P27" s="9"/>
    </row>
    <row r="28" spans="1:16" ht="15.75">
      <c r="A28" s="29" t="s">
        <v>3</v>
      </c>
      <c r="B28" s="30"/>
      <c r="C28" s="31"/>
      <c r="D28" s="32">
        <f t="shared" ref="D28:M28" si="7">SUM(D29:D32)</f>
        <v>439448</v>
      </c>
      <c r="E28" s="32">
        <f t="shared" si="7"/>
        <v>733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166205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606386</v>
      </c>
      <c r="O28" s="45">
        <f t="shared" si="2"/>
        <v>168.44055555555556</v>
      </c>
      <c r="P28" s="10"/>
    </row>
    <row r="29" spans="1:16">
      <c r="A29" s="12"/>
      <c r="B29" s="25">
        <v>361.1</v>
      </c>
      <c r="C29" s="20" t="s">
        <v>38</v>
      </c>
      <c r="D29" s="46">
        <v>20532</v>
      </c>
      <c r="E29" s="46">
        <v>513</v>
      </c>
      <c r="F29" s="46">
        <v>0</v>
      </c>
      <c r="G29" s="46">
        <v>0</v>
      </c>
      <c r="H29" s="46">
        <v>0</v>
      </c>
      <c r="I29" s="46">
        <v>15478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36523</v>
      </c>
      <c r="O29" s="47">
        <f t="shared" si="2"/>
        <v>10.145277777777778</v>
      </c>
      <c r="P29" s="9"/>
    </row>
    <row r="30" spans="1:16">
      <c r="A30" s="12"/>
      <c r="B30" s="25">
        <v>362</v>
      </c>
      <c r="C30" s="20" t="s">
        <v>40</v>
      </c>
      <c r="D30" s="46">
        <v>56827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56827</v>
      </c>
      <c r="O30" s="47">
        <f t="shared" si="2"/>
        <v>15.785277777777777</v>
      </c>
      <c r="P30" s="9"/>
    </row>
    <row r="31" spans="1:16">
      <c r="A31" s="12"/>
      <c r="B31" s="25">
        <v>364</v>
      </c>
      <c r="C31" s="20" t="s">
        <v>86</v>
      </c>
      <c r="D31" s="46">
        <v>4391</v>
      </c>
      <c r="E31" s="46">
        <v>0</v>
      </c>
      <c r="F31" s="46">
        <v>0</v>
      </c>
      <c r="G31" s="46">
        <v>0</v>
      </c>
      <c r="H31" s="46">
        <v>0</v>
      </c>
      <c r="I31" s="46">
        <v>6925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11316</v>
      </c>
      <c r="O31" s="47">
        <f t="shared" si="2"/>
        <v>3.1433333333333335</v>
      </c>
      <c r="P31" s="9"/>
    </row>
    <row r="32" spans="1:16">
      <c r="A32" s="12"/>
      <c r="B32" s="25">
        <v>369.9</v>
      </c>
      <c r="C32" s="20" t="s">
        <v>45</v>
      </c>
      <c r="D32" s="46">
        <v>357698</v>
      </c>
      <c r="E32" s="46">
        <v>220</v>
      </c>
      <c r="F32" s="46">
        <v>0</v>
      </c>
      <c r="G32" s="46">
        <v>0</v>
      </c>
      <c r="H32" s="46">
        <v>0</v>
      </c>
      <c r="I32" s="46">
        <v>143802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501720</v>
      </c>
      <c r="O32" s="47">
        <f t="shared" si="2"/>
        <v>139.36666666666667</v>
      </c>
      <c r="P32" s="9"/>
    </row>
    <row r="33" spans="1:119" ht="15.75">
      <c r="A33" s="29" t="s">
        <v>27</v>
      </c>
      <c r="B33" s="30"/>
      <c r="C33" s="31"/>
      <c r="D33" s="32">
        <f t="shared" ref="D33:M33" si="8">SUM(D34:D35)</f>
        <v>0</v>
      </c>
      <c r="E33" s="32">
        <f t="shared" si="8"/>
        <v>22000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1374000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1396000</v>
      </c>
      <c r="O33" s="45">
        <f t="shared" si="2"/>
        <v>387.77777777777777</v>
      </c>
      <c r="P33" s="9"/>
    </row>
    <row r="34" spans="1:119">
      <c r="A34" s="12"/>
      <c r="B34" s="25">
        <v>381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1286000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1286000</v>
      </c>
      <c r="O34" s="47">
        <f t="shared" si="2"/>
        <v>357.22222222222223</v>
      </c>
      <c r="P34" s="9"/>
    </row>
    <row r="35" spans="1:119" ht="15.75" thickBot="1">
      <c r="A35" s="12"/>
      <c r="B35" s="25">
        <v>389.8</v>
      </c>
      <c r="C35" s="20" t="s">
        <v>102</v>
      </c>
      <c r="D35" s="46">
        <v>0</v>
      </c>
      <c r="E35" s="46">
        <v>22000</v>
      </c>
      <c r="F35" s="46">
        <v>0</v>
      </c>
      <c r="G35" s="46">
        <v>0</v>
      </c>
      <c r="H35" s="46">
        <v>0</v>
      </c>
      <c r="I35" s="46">
        <v>88000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110000</v>
      </c>
      <c r="O35" s="47">
        <f t="shared" si="2"/>
        <v>30.555555555555557</v>
      </c>
      <c r="P35" s="9"/>
    </row>
    <row r="36" spans="1:119" ht="16.5" thickBot="1">
      <c r="A36" s="14" t="s">
        <v>33</v>
      </c>
      <c r="B36" s="23"/>
      <c r="C36" s="22"/>
      <c r="D36" s="15">
        <f t="shared" ref="D36:M36" si="9">SUM(D5,D11,D13,D19,D25,D28,D33)</f>
        <v>11625661</v>
      </c>
      <c r="E36" s="15">
        <f t="shared" si="9"/>
        <v>22733</v>
      </c>
      <c r="F36" s="15">
        <f t="shared" si="9"/>
        <v>0</v>
      </c>
      <c r="G36" s="15">
        <f t="shared" si="9"/>
        <v>0</v>
      </c>
      <c r="H36" s="15">
        <f t="shared" si="9"/>
        <v>0</v>
      </c>
      <c r="I36" s="15">
        <f t="shared" si="9"/>
        <v>4671894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16320288</v>
      </c>
      <c r="O36" s="38">
        <f t="shared" si="2"/>
        <v>4533.413333333333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103</v>
      </c>
      <c r="M38" s="118"/>
      <c r="N38" s="118"/>
      <c r="O38" s="43">
        <v>3600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63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2025-03-25T20:48:37Z</cp:lastPrinted>
  <dcterms:created xsi:type="dcterms:W3CDTF">2000-08-31T21:26:31Z</dcterms:created>
  <dcterms:modified xsi:type="dcterms:W3CDTF">2025-03-25T20:48:42Z</dcterms:modified>
</cp:coreProperties>
</file>