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66" documentId="11_E94A13A610DCC3234750C5404A958ED107BA7704" xr6:coauthVersionLast="47" xr6:coauthVersionMax="47" xr10:uidLastSave="{721D9704-FC91-4B37-B159-041671BAFEA3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'2008'!$A$1:$O$78</definedName>
    <definedName name="_xlnm.Print_Area" localSheetId="14">'2009'!$A$1:$O$80</definedName>
    <definedName name="_xlnm.Print_Area" localSheetId="13">'2010'!$A$1:$O$77</definedName>
    <definedName name="_xlnm.Print_Area" localSheetId="12">'2011'!$A$1:$O$83</definedName>
    <definedName name="_xlnm.Print_Area" localSheetId="11">'2012'!$A$1:$O$87</definedName>
    <definedName name="_xlnm.Print_Area" localSheetId="10">'2013'!$A$1:$O$40</definedName>
    <definedName name="_xlnm.Print_Area" localSheetId="9">'2014'!$A$1:$O$59</definedName>
    <definedName name="_xlnm.Print_Area" localSheetId="8">'2015'!$A$1:$O$55</definedName>
    <definedName name="_xlnm.Print_Area" localSheetId="7">'2016'!$A$1:$O$51</definedName>
    <definedName name="_xlnm.Print_Area" localSheetId="6">'2017'!$A$1:$O$92</definedName>
    <definedName name="_xlnm.Print_Area" localSheetId="5">'2018'!$A$1:$O$90</definedName>
    <definedName name="_xlnm.Print_Area" localSheetId="4">'2019'!$A$1:$O$90</definedName>
    <definedName name="_xlnm.Print_Area" localSheetId="3">'2020'!$A$1:$O$96</definedName>
    <definedName name="_xlnm.Print_Area" localSheetId="2">'2021'!$A$1:$P$91</definedName>
    <definedName name="_xlnm.Print_Area" localSheetId="1">'2022'!$A$1:$P$89</definedName>
    <definedName name="_xlnm.Print_Area" localSheetId="0">'2023'!$A$1:$P$95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0" i="48" l="1"/>
  <c r="P90" i="48" s="1"/>
  <c r="O89" i="48"/>
  <c r="P89" i="48" s="1"/>
  <c r="O88" i="48"/>
  <c r="P88" i="48" s="1"/>
  <c r="O87" i="48"/>
  <c r="P87" i="48" s="1"/>
  <c r="O86" i="48"/>
  <c r="P86" i="48" s="1"/>
  <c r="N85" i="48"/>
  <c r="M85" i="48"/>
  <c r="L85" i="48"/>
  <c r="K85" i="48"/>
  <c r="J85" i="48"/>
  <c r="I85" i="48"/>
  <c r="H85" i="48"/>
  <c r="G85" i="48"/>
  <c r="F85" i="48"/>
  <c r="E85" i="48"/>
  <c r="D85" i="48"/>
  <c r="O84" i="48"/>
  <c r="P84" i="48" s="1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N74" i="48"/>
  <c r="M74" i="48"/>
  <c r="L74" i="48"/>
  <c r="K74" i="48"/>
  <c r="J74" i="48"/>
  <c r="I74" i="48"/>
  <c r="H74" i="48"/>
  <c r="G74" i="48"/>
  <c r="F74" i="48"/>
  <c r="E74" i="48"/>
  <c r="D74" i="48"/>
  <c r="O73" i="48"/>
  <c r="P73" i="48" s="1"/>
  <c r="O72" i="48"/>
  <c r="P72" i="48" s="1"/>
  <c r="O71" i="48"/>
  <c r="P71" i="48" s="1"/>
  <c r="O70" i="48"/>
  <c r="P70" i="48" s="1"/>
  <c r="N69" i="48"/>
  <c r="M69" i="48"/>
  <c r="L69" i="48"/>
  <c r="K69" i="48"/>
  <c r="J69" i="48"/>
  <c r="I69" i="48"/>
  <c r="H69" i="48"/>
  <c r="G69" i="48"/>
  <c r="F69" i="48"/>
  <c r="E69" i="48"/>
  <c r="D69" i="48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4" i="47"/>
  <c r="P84" i="47" s="1"/>
  <c r="O83" i="47"/>
  <c r="P83" i="47" s="1"/>
  <c r="O82" i="47"/>
  <c r="P82" i="47" s="1"/>
  <c r="N81" i="47"/>
  <c r="M81" i="47"/>
  <c r="L81" i="47"/>
  <c r="K81" i="47"/>
  <c r="J81" i="47"/>
  <c r="I81" i="47"/>
  <c r="H81" i="47"/>
  <c r="G81" i="47"/>
  <c r="F81" i="47"/>
  <c r="E81" i="47"/>
  <c r="D81" i="47"/>
  <c r="O80" i="47"/>
  <c r="P80" i="47" s="1"/>
  <c r="O79" i="47"/>
  <c r="P79" i="47" s="1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N71" i="47"/>
  <c r="M71" i="47"/>
  <c r="L71" i="47"/>
  <c r="K71" i="47"/>
  <c r="J71" i="47"/>
  <c r="I71" i="47"/>
  <c r="H71" i="47"/>
  <c r="G71" i="47"/>
  <c r="F71" i="47"/>
  <c r="E71" i="47"/>
  <c r="D71" i="47"/>
  <c r="O70" i="47"/>
  <c r="P70" i="47" s="1"/>
  <c r="O69" i="47"/>
  <c r="P69" i="47" s="1"/>
  <c r="O68" i="47"/>
  <c r="P68" i="47" s="1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5" i="48" l="1"/>
  <c r="P85" i="48" s="1"/>
  <c r="L91" i="48"/>
  <c r="M91" i="48"/>
  <c r="N91" i="48"/>
  <c r="K91" i="48"/>
  <c r="F91" i="48"/>
  <c r="O74" i="48"/>
  <c r="P74" i="48" s="1"/>
  <c r="G91" i="48"/>
  <c r="J91" i="48"/>
  <c r="H91" i="48"/>
  <c r="O69" i="48"/>
  <c r="P69" i="48" s="1"/>
  <c r="O51" i="48"/>
  <c r="P51" i="48" s="1"/>
  <c r="O13" i="48"/>
  <c r="P13" i="48" s="1"/>
  <c r="I91" i="48"/>
  <c r="O5" i="48"/>
  <c r="P5" i="48" s="1"/>
  <c r="O25" i="48"/>
  <c r="P25" i="48" s="1"/>
  <c r="D91" i="48"/>
  <c r="E91" i="48"/>
  <c r="O81" i="47"/>
  <c r="P81" i="47" s="1"/>
  <c r="O71" i="47"/>
  <c r="P71" i="47" s="1"/>
  <c r="O67" i="47"/>
  <c r="P67" i="47" s="1"/>
  <c r="O47" i="47"/>
  <c r="P47" i="47" s="1"/>
  <c r="E85" i="47"/>
  <c r="O24" i="47"/>
  <c r="P24" i="47" s="1"/>
  <c r="K85" i="47"/>
  <c r="M85" i="47"/>
  <c r="D85" i="47"/>
  <c r="L85" i="47"/>
  <c r="G85" i="47"/>
  <c r="J85" i="47"/>
  <c r="H85" i="47"/>
  <c r="I85" i="47"/>
  <c r="N85" i="47"/>
  <c r="F85" i="47"/>
  <c r="O13" i="47"/>
  <c r="P13" i="47" s="1"/>
  <c r="O5" i="47"/>
  <c r="P5" i="47" s="1"/>
  <c r="O86" i="46"/>
  <c r="P86" i="46" s="1"/>
  <c r="O85" i="46"/>
  <c r="P85" i="46" s="1"/>
  <c r="O84" i="46"/>
  <c r="P84" i="46" s="1"/>
  <c r="O83" i="46"/>
  <c r="P83" i="46"/>
  <c r="N82" i="46"/>
  <c r="M82" i="46"/>
  <c r="L82" i="46"/>
  <c r="K82" i="46"/>
  <c r="J82" i="46"/>
  <c r="I82" i="46"/>
  <c r="H82" i="46"/>
  <c r="G82" i="46"/>
  <c r="F82" i="46"/>
  <c r="E82" i="46"/>
  <c r="D82" i="46"/>
  <c r="O82" i="46" s="1"/>
  <c r="P82" i="46" s="1"/>
  <c r="O81" i="46"/>
  <c r="P81" i="46"/>
  <c r="O80" i="46"/>
  <c r="P80" i="46"/>
  <c r="O79" i="46"/>
  <c r="P79" i="46" s="1"/>
  <c r="O78" i="46"/>
  <c r="P78" i="46"/>
  <c r="O77" i="46"/>
  <c r="P77" i="46" s="1"/>
  <c r="O76" i="46"/>
  <c r="P76" i="46" s="1"/>
  <c r="O75" i="46"/>
  <c r="P75" i="46" s="1"/>
  <c r="O74" i="46"/>
  <c r="P74" i="46"/>
  <c r="O73" i="46"/>
  <c r="P73" i="46"/>
  <c r="O72" i="46"/>
  <c r="P72" i="46"/>
  <c r="O71" i="46"/>
  <c r="P71" i="46" s="1"/>
  <c r="N70" i="46"/>
  <c r="M70" i="46"/>
  <c r="L70" i="46"/>
  <c r="K70" i="46"/>
  <c r="O70" i="46" s="1"/>
  <c r="P70" i="46" s="1"/>
  <c r="J70" i="46"/>
  <c r="I70" i="46"/>
  <c r="H70" i="46"/>
  <c r="G70" i="46"/>
  <c r="F70" i="46"/>
  <c r="E70" i="46"/>
  <c r="D70" i="46"/>
  <c r="O69" i="46"/>
  <c r="P69" i="46" s="1"/>
  <c r="O68" i="46"/>
  <c r="P68" i="46" s="1"/>
  <c r="O67" i="46"/>
  <c r="P67" i="46" s="1"/>
  <c r="O66" i="46"/>
  <c r="P66" i="46"/>
  <c r="O65" i="46"/>
  <c r="P65" i="46" s="1"/>
  <c r="O64" i="46"/>
  <c r="P64" i="46" s="1"/>
  <c r="N63" i="46"/>
  <c r="M63" i="46"/>
  <c r="L63" i="46"/>
  <c r="K63" i="46"/>
  <c r="J63" i="46"/>
  <c r="O63" i="46" s="1"/>
  <c r="P63" i="46" s="1"/>
  <c r="I63" i="46"/>
  <c r="H63" i="46"/>
  <c r="G63" i="46"/>
  <c r="F63" i="46"/>
  <c r="E63" i="46"/>
  <c r="D63" i="46"/>
  <c r="O62" i="46"/>
  <c r="P62" i="46" s="1"/>
  <c r="O61" i="46"/>
  <c r="P61" i="46" s="1"/>
  <c r="O60" i="46"/>
  <c r="P60" i="46"/>
  <c r="O59" i="46"/>
  <c r="P59" i="46"/>
  <c r="O58" i="46"/>
  <c r="P58" i="46"/>
  <c r="O57" i="46"/>
  <c r="P57" i="46"/>
  <c r="O56" i="46"/>
  <c r="P56" i="46" s="1"/>
  <c r="O55" i="46"/>
  <c r="P55" i="46"/>
  <c r="O54" i="46"/>
  <c r="P54" i="46" s="1"/>
  <c r="O53" i="46"/>
  <c r="P53" i="46"/>
  <c r="O52" i="46"/>
  <c r="P52" i="46"/>
  <c r="O51" i="46"/>
  <c r="P51" i="46"/>
  <c r="O50" i="46"/>
  <c r="P50" i="46" s="1"/>
  <c r="O49" i="46"/>
  <c r="P49" i="46"/>
  <c r="O48" i="46"/>
  <c r="P48" i="46"/>
  <c r="O47" i="46"/>
  <c r="P47" i="46"/>
  <c r="N46" i="46"/>
  <c r="N87" i="46" s="1"/>
  <c r="M46" i="46"/>
  <c r="M87" i="46" s="1"/>
  <c r="L46" i="46"/>
  <c r="K46" i="46"/>
  <c r="J46" i="46"/>
  <c r="I46" i="46"/>
  <c r="H46" i="46"/>
  <c r="G46" i="46"/>
  <c r="F46" i="46"/>
  <c r="E46" i="46"/>
  <c r="D46" i="46"/>
  <c r="O45" i="46"/>
  <c r="P45" i="46"/>
  <c r="O44" i="46"/>
  <c r="P44" i="46" s="1"/>
  <c r="O43" i="46"/>
  <c r="P43" i="46" s="1"/>
  <c r="O42" i="46"/>
  <c r="P42" i="46" s="1"/>
  <c r="O41" i="46"/>
  <c r="P41" i="46" s="1"/>
  <c r="O40" i="46"/>
  <c r="P40" i="46" s="1"/>
  <c r="O39" i="46"/>
  <c r="P39" i="46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 s="1"/>
  <c r="N23" i="46"/>
  <c r="M23" i="46"/>
  <c r="L23" i="46"/>
  <c r="K23" i="46"/>
  <c r="K87" i="46" s="1"/>
  <c r="J23" i="46"/>
  <c r="J87" i="46" s="1"/>
  <c r="I23" i="46"/>
  <c r="I87" i="46" s="1"/>
  <c r="H23" i="46"/>
  <c r="G23" i="46"/>
  <c r="G87" i="46" s="1"/>
  <c r="F23" i="46"/>
  <c r="E23" i="46"/>
  <c r="D23" i="46"/>
  <c r="O22" i="46"/>
  <c r="P22" i="46" s="1"/>
  <c r="O21" i="46"/>
  <c r="P21" i="46" s="1"/>
  <c r="O20" i="46"/>
  <c r="P20" i="46" s="1"/>
  <c r="O19" i="46"/>
  <c r="P19" i="46"/>
  <c r="O18" i="46"/>
  <c r="P18" i="46"/>
  <c r="O17" i="46"/>
  <c r="P17" i="46"/>
  <c r="O16" i="46"/>
  <c r="P16" i="46"/>
  <c r="O15" i="46"/>
  <c r="P15" i="46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O5" i="46" s="1"/>
  <c r="P5" i="46" s="1"/>
  <c r="D5" i="46"/>
  <c r="N91" i="45"/>
  <c r="O91" i="45"/>
  <c r="N90" i="45"/>
  <c r="O90" i="45"/>
  <c r="N89" i="45"/>
  <c r="O89" i="45" s="1"/>
  <c r="N88" i="45"/>
  <c r="O88" i="45" s="1"/>
  <c r="N87" i="45"/>
  <c r="O87" i="45"/>
  <c r="N86" i="45"/>
  <c r="O86" i="45" s="1"/>
  <c r="M85" i="45"/>
  <c r="L85" i="45"/>
  <c r="K85" i="45"/>
  <c r="J85" i="45"/>
  <c r="I85" i="45"/>
  <c r="H85" i="45"/>
  <c r="G85" i="45"/>
  <c r="F85" i="45"/>
  <c r="E85" i="45"/>
  <c r="D85" i="45"/>
  <c r="N84" i="45"/>
  <c r="O84" i="45"/>
  <c r="N83" i="45"/>
  <c r="O83" i="45"/>
  <c r="N82" i="45"/>
  <c r="O82" i="45"/>
  <c r="N81" i="45"/>
  <c r="O81" i="45" s="1"/>
  <c r="N80" i="45"/>
  <c r="O80" i="45" s="1"/>
  <c r="N79" i="45"/>
  <c r="O79" i="45" s="1"/>
  <c r="N78" i="45"/>
  <c r="O78" i="45"/>
  <c r="N77" i="45"/>
  <c r="O77" i="45"/>
  <c r="N76" i="45"/>
  <c r="O76" i="45"/>
  <c r="N75" i="45"/>
  <c r="O75" i="45" s="1"/>
  <c r="M74" i="45"/>
  <c r="L74" i="45"/>
  <c r="K74" i="45"/>
  <c r="J74" i="45"/>
  <c r="I74" i="45"/>
  <c r="H74" i="45"/>
  <c r="G74" i="45"/>
  <c r="F74" i="45"/>
  <c r="F92" i="45" s="1"/>
  <c r="E74" i="45"/>
  <c r="D74" i="45"/>
  <c r="N74" i="45" s="1"/>
  <c r="O74" i="45" s="1"/>
  <c r="N73" i="45"/>
  <c r="O73" i="45" s="1"/>
  <c r="N72" i="45"/>
  <c r="O72" i="45" s="1"/>
  <c r="N71" i="45"/>
  <c r="O71" i="45"/>
  <c r="N70" i="45"/>
  <c r="O70" i="45" s="1"/>
  <c r="M69" i="45"/>
  <c r="L69" i="45"/>
  <c r="K69" i="45"/>
  <c r="J69" i="45"/>
  <c r="I69" i="45"/>
  <c r="H69" i="45"/>
  <c r="H92" i="45" s="1"/>
  <c r="G69" i="45"/>
  <c r="F69" i="45"/>
  <c r="E69" i="45"/>
  <c r="D69" i="45"/>
  <c r="N69" i="45" s="1"/>
  <c r="O69" i="45" s="1"/>
  <c r="N68" i="45"/>
  <c r="O68" i="45"/>
  <c r="N67" i="45"/>
  <c r="O67" i="45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 s="1"/>
  <c r="N58" i="45"/>
  <c r="O58" i="45" s="1"/>
  <c r="N57" i="45"/>
  <c r="O57" i="45"/>
  <c r="N56" i="45"/>
  <c r="O56" i="45"/>
  <c r="N55" i="45"/>
  <c r="O55" i="45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 s="1"/>
  <c r="N49" i="45"/>
  <c r="O49" i="45"/>
  <c r="N48" i="45"/>
  <c r="O48" i="45"/>
  <c r="N47" i="45"/>
  <c r="O47" i="45"/>
  <c r="N46" i="45"/>
  <c r="O46" i="45"/>
  <c r="N45" i="45"/>
  <c r="O45" i="45" s="1"/>
  <c r="N44" i="45"/>
  <c r="O44" i="45" s="1"/>
  <c r="N43" i="45"/>
  <c r="O43" i="45"/>
  <c r="N42" i="45"/>
  <c r="O42" i="45"/>
  <c r="N41" i="45"/>
  <c r="O41" i="45"/>
  <c r="N40" i="45"/>
  <c r="O40" i="45" s="1"/>
  <c r="N39" i="45"/>
  <c r="O39" i="45" s="1"/>
  <c r="N38" i="45"/>
  <c r="O38" i="45" s="1"/>
  <c r="N37" i="45"/>
  <c r="O37" i="45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/>
  <c r="N30" i="45"/>
  <c r="O30" i="45"/>
  <c r="N29" i="45"/>
  <c r="O29" i="45"/>
  <c r="N28" i="45"/>
  <c r="O28" i="45" s="1"/>
  <c r="N27" i="45"/>
  <c r="O27" i="45" s="1"/>
  <c r="N26" i="45"/>
  <c r="O26" i="45" s="1"/>
  <c r="N25" i="45"/>
  <c r="O25" i="45"/>
  <c r="M24" i="45"/>
  <c r="M92" i="45" s="1"/>
  <c r="L24" i="45"/>
  <c r="L92" i="45" s="1"/>
  <c r="K24" i="45"/>
  <c r="K92" i="45" s="1"/>
  <c r="J24" i="45"/>
  <c r="I24" i="45"/>
  <c r="H24" i="45"/>
  <c r="G24" i="45"/>
  <c r="F24" i="45"/>
  <c r="E24" i="45"/>
  <c r="D24" i="45"/>
  <c r="N24" i="45" s="1"/>
  <c r="O24" i="45" s="1"/>
  <c r="N23" i="45"/>
  <c r="O23" i="45"/>
  <c r="N22" i="45"/>
  <c r="O22" i="45"/>
  <c r="N21" i="45"/>
  <c r="O21" i="45" s="1"/>
  <c r="N20" i="45"/>
  <c r="O20" i="45"/>
  <c r="N19" i="45"/>
  <c r="O19" i="45" s="1"/>
  <c r="N18" i="45"/>
  <c r="O18" i="45" s="1"/>
  <c r="N17" i="45"/>
  <c r="O17" i="45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N14" i="45" s="1"/>
  <c r="O14" i="45" s="1"/>
  <c r="D14" i="45"/>
  <c r="N13" i="45"/>
  <c r="O13" i="45"/>
  <c r="N12" i="45"/>
  <c r="O12" i="45"/>
  <c r="N11" i="45"/>
  <c r="O11" i="45" s="1"/>
  <c r="N10" i="45"/>
  <c r="O10" i="45" s="1"/>
  <c r="N9" i="45"/>
  <c r="O9" i="45"/>
  <c r="N8" i="45"/>
  <c r="O8" i="45" s="1"/>
  <c r="N7" i="45"/>
  <c r="O7" i="45"/>
  <c r="N6" i="45"/>
  <c r="O6" i="45"/>
  <c r="M5" i="45"/>
  <c r="L5" i="45"/>
  <c r="K5" i="45"/>
  <c r="J5" i="45"/>
  <c r="J92" i="45" s="1"/>
  <c r="I5" i="45"/>
  <c r="I92" i="45" s="1"/>
  <c r="H5" i="45"/>
  <c r="G5" i="45"/>
  <c r="F5" i="45"/>
  <c r="E5" i="45"/>
  <c r="E92" i="45" s="1"/>
  <c r="D5" i="45"/>
  <c r="D92" i="45" s="1"/>
  <c r="N85" i="44"/>
  <c r="O85" i="44"/>
  <c r="N84" i="44"/>
  <c r="O84" i="44" s="1"/>
  <c r="N83" i="44"/>
  <c r="O83" i="44" s="1"/>
  <c r="N82" i="44"/>
  <c r="O82" i="44" s="1"/>
  <c r="M81" i="44"/>
  <c r="L81" i="44"/>
  <c r="K81" i="44"/>
  <c r="J81" i="44"/>
  <c r="I81" i="44"/>
  <c r="H81" i="44"/>
  <c r="G81" i="44"/>
  <c r="F81" i="44"/>
  <c r="E81" i="44"/>
  <c r="D81" i="44"/>
  <c r="N80" i="44"/>
  <c r="O80" i="44"/>
  <c r="N79" i="44"/>
  <c r="O79" i="44"/>
  <c r="N78" i="44"/>
  <c r="O78" i="44"/>
  <c r="N77" i="44"/>
  <c r="O77" i="44"/>
  <c r="N76" i="44"/>
  <c r="O76" i="44" s="1"/>
  <c r="N75" i="44"/>
  <c r="O75" i="44" s="1"/>
  <c r="N74" i="44"/>
  <c r="O74" i="44"/>
  <c r="N73" i="44"/>
  <c r="O73" i="44"/>
  <c r="N72" i="44"/>
  <c r="O72" i="44"/>
  <c r="N71" i="44"/>
  <c r="O71" i="44"/>
  <c r="N70" i="44"/>
  <c r="O70" i="44" s="1"/>
  <c r="M69" i="44"/>
  <c r="L69" i="44"/>
  <c r="K69" i="44"/>
  <c r="J69" i="44"/>
  <c r="I69" i="44"/>
  <c r="H69" i="44"/>
  <c r="G69" i="44"/>
  <c r="F69" i="44"/>
  <c r="E69" i="44"/>
  <c r="N69" i="44" s="1"/>
  <c r="O69" i="44" s="1"/>
  <c r="D69" i="44"/>
  <c r="N68" i="44"/>
  <c r="O68" i="44" s="1"/>
  <c r="N67" i="44"/>
  <c r="O67" i="44" s="1"/>
  <c r="N66" i="44"/>
  <c r="O66" i="44" s="1"/>
  <c r="M65" i="44"/>
  <c r="L65" i="44"/>
  <c r="K65" i="44"/>
  <c r="J65" i="44"/>
  <c r="I65" i="44"/>
  <c r="H65" i="44"/>
  <c r="G65" i="44"/>
  <c r="F65" i="44"/>
  <c r="E65" i="44"/>
  <c r="D65" i="44"/>
  <c r="N64" i="44"/>
  <c r="O64" i="44"/>
  <c r="N63" i="44"/>
  <c r="O63" i="44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 s="1"/>
  <c r="N54" i="44"/>
  <c r="O54" i="44" s="1"/>
  <c r="N53" i="44"/>
  <c r="O53" i="44" s="1"/>
  <c r="N52" i="44"/>
  <c r="O52" i="44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/>
  <c r="N42" i="44"/>
  <c r="O42" i="44" s="1"/>
  <c r="M41" i="44"/>
  <c r="L41" i="44"/>
  <c r="K41" i="44"/>
  <c r="J41" i="44"/>
  <c r="J86" i="44" s="1"/>
  <c r="I41" i="44"/>
  <c r="H41" i="44"/>
  <c r="G41" i="44"/>
  <c r="F41" i="44"/>
  <c r="E41" i="44"/>
  <c r="N41" i="44" s="1"/>
  <c r="O41" i="44" s="1"/>
  <c r="D41" i="44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 s="1"/>
  <c r="N33" i="44"/>
  <c r="O33" i="44" s="1"/>
  <c r="N32" i="44"/>
  <c r="O32" i="44"/>
  <c r="N31" i="44"/>
  <c r="O31" i="44" s="1"/>
  <c r="N30" i="44"/>
  <c r="O30" i="44"/>
  <c r="N29" i="44"/>
  <c r="O29" i="44"/>
  <c r="N28" i="44"/>
  <c r="O28" i="44" s="1"/>
  <c r="N27" i="44"/>
  <c r="O27" i="44" s="1"/>
  <c r="N26" i="44"/>
  <c r="O26" i="44"/>
  <c r="N25" i="44"/>
  <c r="O25" i="44" s="1"/>
  <c r="N24" i="44"/>
  <c r="O24" i="44"/>
  <c r="N23" i="44"/>
  <c r="O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N18" i="44"/>
  <c r="O18" i="44"/>
  <c r="N17" i="44"/>
  <c r="O17" i="44" s="1"/>
  <c r="N16" i="44"/>
  <c r="O16" i="44"/>
  <c r="N15" i="44"/>
  <c r="O15" i="44"/>
  <c r="M14" i="44"/>
  <c r="L14" i="44"/>
  <c r="L86" i="44" s="1"/>
  <c r="K14" i="44"/>
  <c r="K86" i="44" s="1"/>
  <c r="J14" i="44"/>
  <c r="I14" i="44"/>
  <c r="H14" i="44"/>
  <c r="G14" i="44"/>
  <c r="F14" i="44"/>
  <c r="E14" i="44"/>
  <c r="D14" i="44"/>
  <c r="N14" i="44" s="1"/>
  <c r="O14" i="44" s="1"/>
  <c r="N13" i="44"/>
  <c r="O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M86" i="44" s="1"/>
  <c r="L5" i="44"/>
  <c r="K5" i="44"/>
  <c r="J5" i="44"/>
  <c r="I5" i="44"/>
  <c r="H5" i="44"/>
  <c r="H86" i="44" s="1"/>
  <c r="G5" i="44"/>
  <c r="G86" i="44" s="1"/>
  <c r="F5" i="44"/>
  <c r="F86" i="44" s="1"/>
  <c r="E5" i="44"/>
  <c r="E86" i="44" s="1"/>
  <c r="N86" i="44" s="1"/>
  <c r="O86" i="44" s="1"/>
  <c r="D5" i="44"/>
  <c r="D86" i="44" s="1"/>
  <c r="N85" i="43"/>
  <c r="O85" i="43" s="1"/>
  <c r="N84" i="43"/>
  <c r="O84" i="43" s="1"/>
  <c r="N83" i="43"/>
  <c r="O83" i="43"/>
  <c r="N82" i="43"/>
  <c r="O82" i="43" s="1"/>
  <c r="M81" i="43"/>
  <c r="L81" i="43"/>
  <c r="K81" i="43"/>
  <c r="J81" i="43"/>
  <c r="I81" i="43"/>
  <c r="H81" i="43"/>
  <c r="G81" i="43"/>
  <c r="F81" i="43"/>
  <c r="E81" i="43"/>
  <c r="D81" i="43"/>
  <c r="N80" i="43"/>
  <c r="O80" i="43" s="1"/>
  <c r="N79" i="43"/>
  <c r="O79" i="43"/>
  <c r="N78" i="43"/>
  <c r="O78" i="43"/>
  <c r="N77" i="43"/>
  <c r="O77" i="43" s="1"/>
  <c r="N76" i="43"/>
  <c r="O76" i="43" s="1"/>
  <c r="N75" i="43"/>
  <c r="O75" i="43"/>
  <c r="N74" i="43"/>
  <c r="O74" i="43" s="1"/>
  <c r="N73" i="43"/>
  <c r="O73" i="43" s="1"/>
  <c r="N72" i="43"/>
  <c r="O72" i="43" s="1"/>
  <c r="N71" i="43"/>
  <c r="O71" i="43" s="1"/>
  <c r="N70" i="43"/>
  <c r="O70" i="43" s="1"/>
  <c r="M69" i="43"/>
  <c r="L69" i="43"/>
  <c r="K69" i="43"/>
  <c r="J69" i="43"/>
  <c r="I69" i="43"/>
  <c r="I86" i="43" s="1"/>
  <c r="H69" i="43"/>
  <c r="G69" i="43"/>
  <c r="G86" i="43" s="1"/>
  <c r="F69" i="43"/>
  <c r="E69" i="43"/>
  <c r="N69" i="43" s="1"/>
  <c r="O69" i="43" s="1"/>
  <c r="D69" i="43"/>
  <c r="N68" i="43"/>
  <c r="O68" i="43" s="1"/>
  <c r="N67" i="43"/>
  <c r="O67" i="43"/>
  <c r="N66" i="43"/>
  <c r="O66" i="43" s="1"/>
  <c r="N65" i="43"/>
  <c r="O65" i="43" s="1"/>
  <c r="N64" i="43"/>
  <c r="O64" i="43" s="1"/>
  <c r="M63" i="43"/>
  <c r="L63" i="43"/>
  <c r="K63" i="43"/>
  <c r="J63" i="43"/>
  <c r="I63" i="43"/>
  <c r="H63" i="43"/>
  <c r="G63" i="43"/>
  <c r="F63" i="43"/>
  <c r="E63" i="43"/>
  <c r="D63" i="43"/>
  <c r="N63" i="43" s="1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/>
  <c r="N55" i="43"/>
  <c r="O55" i="43" s="1"/>
  <c r="N54" i="43"/>
  <c r="O54" i="43" s="1"/>
  <c r="N53" i="43"/>
  <c r="O53" i="43"/>
  <c r="N52" i="43"/>
  <c r="O52" i="43" s="1"/>
  <c r="N51" i="43"/>
  <c r="O51" i="43"/>
  <c r="N50" i="43"/>
  <c r="O50" i="43"/>
  <c r="N49" i="43"/>
  <c r="O49" i="43" s="1"/>
  <c r="N48" i="43"/>
  <c r="O48" i="43" s="1"/>
  <c r="N47" i="43"/>
  <c r="O47" i="43"/>
  <c r="M46" i="43"/>
  <c r="L46" i="43"/>
  <c r="K46" i="43"/>
  <c r="J46" i="43"/>
  <c r="I46" i="43"/>
  <c r="H46" i="43"/>
  <c r="G46" i="43"/>
  <c r="F46" i="43"/>
  <c r="E46" i="43"/>
  <c r="D46" i="43"/>
  <c r="N45" i="43"/>
  <c r="O45" i="43"/>
  <c r="N44" i="43"/>
  <c r="O44" i="43" s="1"/>
  <c r="N43" i="43"/>
  <c r="O43" i="43"/>
  <c r="N42" i="43"/>
  <c r="O42" i="43"/>
  <c r="N41" i="43"/>
  <c r="O41" i="43" s="1"/>
  <c r="N40" i="43"/>
  <c r="O40" i="43" s="1"/>
  <c r="N39" i="43"/>
  <c r="O39" i="43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 s="1"/>
  <c r="N31" i="43"/>
  <c r="O31" i="43"/>
  <c r="N30" i="43"/>
  <c r="O30" i="43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M23" i="43"/>
  <c r="L23" i="43"/>
  <c r="K23" i="43"/>
  <c r="K86" i="43" s="1"/>
  <c r="J23" i="43"/>
  <c r="I23" i="43"/>
  <c r="H23" i="43"/>
  <c r="G23" i="43"/>
  <c r="F23" i="43"/>
  <c r="E23" i="43"/>
  <c r="D23" i="43"/>
  <c r="N23" i="43" s="1"/>
  <c r="O23" i="43" s="1"/>
  <c r="N22" i="43"/>
  <c r="O22" i="43"/>
  <c r="N21" i="43"/>
  <c r="O21" i="43" s="1"/>
  <c r="N20" i="43"/>
  <c r="O20" i="43" s="1"/>
  <c r="N19" i="43"/>
  <c r="O19" i="43"/>
  <c r="N18" i="43"/>
  <c r="O18" i="43" s="1"/>
  <c r="N17" i="43"/>
  <c r="O17" i="43"/>
  <c r="N16" i="43"/>
  <c r="O16" i="43"/>
  <c r="N15" i="43"/>
  <c r="O15" i="43" s="1"/>
  <c r="M14" i="43"/>
  <c r="L14" i="43"/>
  <c r="L86" i="43" s="1"/>
  <c r="K14" i="43"/>
  <c r="J14" i="43"/>
  <c r="I14" i="43"/>
  <c r="H14" i="43"/>
  <c r="G14" i="43"/>
  <c r="F14" i="43"/>
  <c r="E14" i="43"/>
  <c r="D14" i="43"/>
  <c r="N14" i="43" s="1"/>
  <c r="O14" i="43" s="1"/>
  <c r="N13" i="43"/>
  <c r="O13" i="43" s="1"/>
  <c r="N12" i="43"/>
  <c r="O12" i="43" s="1"/>
  <c r="N11" i="43"/>
  <c r="O11" i="43"/>
  <c r="N10" i="43"/>
  <c r="O10" i="43" s="1"/>
  <c r="N9" i="43"/>
  <c r="O9" i="43"/>
  <c r="N8" i="43"/>
  <c r="O8" i="43"/>
  <c r="N7" i="43"/>
  <c r="O7" i="43" s="1"/>
  <c r="N6" i="43"/>
  <c r="O6" i="43" s="1"/>
  <c r="M5" i="43"/>
  <c r="M86" i="43" s="1"/>
  <c r="L5" i="43"/>
  <c r="K5" i="43"/>
  <c r="J5" i="43"/>
  <c r="J86" i="43" s="1"/>
  <c r="I5" i="43"/>
  <c r="H5" i="43"/>
  <c r="H86" i="43" s="1"/>
  <c r="G5" i="43"/>
  <c r="F5" i="43"/>
  <c r="F86" i="43" s="1"/>
  <c r="E5" i="43"/>
  <c r="E86" i="43" s="1"/>
  <c r="D5" i="43"/>
  <c r="D86" i="43" s="1"/>
  <c r="N87" i="42"/>
  <c r="O87" i="42" s="1"/>
  <c r="N86" i="42"/>
  <c r="O86" i="42"/>
  <c r="N85" i="42"/>
  <c r="O85" i="42" s="1"/>
  <c r="M84" i="42"/>
  <c r="L84" i="42"/>
  <c r="K84" i="42"/>
  <c r="J84" i="42"/>
  <c r="I84" i="42"/>
  <c r="H84" i="42"/>
  <c r="G84" i="42"/>
  <c r="F84" i="42"/>
  <c r="E84" i="42"/>
  <c r="D84" i="42"/>
  <c r="N84" i="42" s="1"/>
  <c r="O84" i="42" s="1"/>
  <c r="N83" i="42"/>
  <c r="O83" i="42" s="1"/>
  <c r="N82" i="42"/>
  <c r="O82" i="42"/>
  <c r="N81" i="42"/>
  <c r="O81" i="42"/>
  <c r="N80" i="42"/>
  <c r="O80" i="42" s="1"/>
  <c r="N79" i="42"/>
  <c r="O79" i="42" s="1"/>
  <c r="N78" i="42"/>
  <c r="O78" i="42"/>
  <c r="N77" i="42"/>
  <c r="O77" i="42" s="1"/>
  <c r="N76" i="42"/>
  <c r="O76" i="42"/>
  <c r="N75" i="42"/>
  <c r="O75" i="42"/>
  <c r="N74" i="42"/>
  <c r="O74" i="42" s="1"/>
  <c r="N73" i="42"/>
  <c r="O73" i="42" s="1"/>
  <c r="M72" i="42"/>
  <c r="L72" i="42"/>
  <c r="K72" i="42"/>
  <c r="J72" i="42"/>
  <c r="I72" i="42"/>
  <c r="H72" i="42"/>
  <c r="G72" i="42"/>
  <c r="F72" i="42"/>
  <c r="E72" i="42"/>
  <c r="D72" i="42"/>
  <c r="N72" i="42" s="1"/>
  <c r="O72" i="42" s="1"/>
  <c r="N71" i="42"/>
  <c r="O71" i="42" s="1"/>
  <c r="N70" i="42"/>
  <c r="O70" i="42"/>
  <c r="N69" i="42"/>
  <c r="O69" i="42" s="1"/>
  <c r="N68" i="42"/>
  <c r="O68" i="42"/>
  <c r="N67" i="42"/>
  <c r="O67" i="42"/>
  <c r="M66" i="42"/>
  <c r="L66" i="42"/>
  <c r="K66" i="42"/>
  <c r="J66" i="42"/>
  <c r="I66" i="42"/>
  <c r="H66" i="42"/>
  <c r="G66" i="42"/>
  <c r="F66" i="42"/>
  <c r="E66" i="42"/>
  <c r="D66" i="42"/>
  <c r="N66" i="42" s="1"/>
  <c r="O66" i="42" s="1"/>
  <c r="N65" i="42"/>
  <c r="O65" i="42"/>
  <c r="N64" i="42"/>
  <c r="O64" i="42" s="1"/>
  <c r="N63" i="42"/>
  <c r="O63" i="42" s="1"/>
  <c r="N62" i="42"/>
  <c r="O62" i="42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/>
  <c r="N53" i="42"/>
  <c r="O53" i="42"/>
  <c r="N52" i="42"/>
  <c r="O52" i="42" s="1"/>
  <c r="N51" i="42"/>
  <c r="O51" i="42" s="1"/>
  <c r="N50" i="42"/>
  <c r="O50" i="42"/>
  <c r="M49" i="42"/>
  <c r="L49" i="42"/>
  <c r="K49" i="42"/>
  <c r="J49" i="42"/>
  <c r="I49" i="42"/>
  <c r="H49" i="42"/>
  <c r="G49" i="42"/>
  <c r="F49" i="42"/>
  <c r="E49" i="42"/>
  <c r="D49" i="42"/>
  <c r="N48" i="42"/>
  <c r="O48" i="42"/>
  <c r="N47" i="42"/>
  <c r="O47" i="42" s="1"/>
  <c r="N46" i="42"/>
  <c r="O46" i="42"/>
  <c r="N45" i="42"/>
  <c r="O45" i="42"/>
  <c r="N44" i="42"/>
  <c r="O44" i="42" s="1"/>
  <c r="N43" i="42"/>
  <c r="O43" i="42" s="1"/>
  <c r="N42" i="42"/>
  <c r="O42" i="42"/>
  <c r="N41" i="42"/>
  <c r="O41" i="42" s="1"/>
  <c r="N40" i="42"/>
  <c r="O40" i="42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/>
  <c r="N18" i="42"/>
  <c r="O18" i="42" s="1"/>
  <c r="N17" i="42"/>
  <c r="O17" i="42" s="1"/>
  <c r="N16" i="42"/>
  <c r="O16" i="42"/>
  <c r="M15" i="42"/>
  <c r="L15" i="42"/>
  <c r="K15" i="42"/>
  <c r="J15" i="42"/>
  <c r="I15" i="42"/>
  <c r="H15" i="42"/>
  <c r="G15" i="42"/>
  <c r="G88" i="42" s="1"/>
  <c r="F15" i="42"/>
  <c r="F88" i="42" s="1"/>
  <c r="E15" i="42"/>
  <c r="D15" i="42"/>
  <c r="N15" i="42" s="1"/>
  <c r="O15" i="42" s="1"/>
  <c r="N14" i="42"/>
  <c r="O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/>
  <c r="M5" i="42"/>
  <c r="M88" i="42" s="1"/>
  <c r="L5" i="42"/>
  <c r="L88" i="42" s="1"/>
  <c r="K5" i="42"/>
  <c r="K88" i="42" s="1"/>
  <c r="J5" i="42"/>
  <c r="J88" i="42" s="1"/>
  <c r="I5" i="42"/>
  <c r="I88" i="42" s="1"/>
  <c r="H5" i="42"/>
  <c r="N5" i="42" s="1"/>
  <c r="O5" i="42" s="1"/>
  <c r="G5" i="42"/>
  <c r="F5" i="42"/>
  <c r="E5" i="42"/>
  <c r="D5" i="42"/>
  <c r="N46" i="41"/>
  <c r="O46" i="41"/>
  <c r="N45" i="41"/>
  <c r="O45" i="4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 s="1"/>
  <c r="N41" i="41"/>
  <c r="O41" i="41" s="1"/>
  <c r="N40" i="41"/>
  <c r="O40" i="41"/>
  <c r="N39" i="41"/>
  <c r="O39" i="41" s="1"/>
  <c r="N38" i="41"/>
  <c r="O38" i="4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/>
  <c r="M35" i="41"/>
  <c r="L35" i="41"/>
  <c r="N35" i="41" s="1"/>
  <c r="O35" i="41" s="1"/>
  <c r="K35" i="41"/>
  <c r="J35" i="41"/>
  <c r="I35" i="41"/>
  <c r="H35" i="41"/>
  <c r="G35" i="41"/>
  <c r="F35" i="41"/>
  <c r="E35" i="41"/>
  <c r="D35" i="41"/>
  <c r="N34" i="41"/>
  <c r="O34" i="4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M25" i="41"/>
  <c r="N25" i="41" s="1"/>
  <c r="O25" i="41" s="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M9" i="41"/>
  <c r="L9" i="41"/>
  <c r="K9" i="41"/>
  <c r="K47" i="41" s="1"/>
  <c r="J9" i="41"/>
  <c r="J47" i="41" s="1"/>
  <c r="I9" i="41"/>
  <c r="N9" i="41" s="1"/>
  <c r="O9" i="41" s="1"/>
  <c r="H9" i="41"/>
  <c r="G9" i="41"/>
  <c r="F9" i="41"/>
  <c r="E9" i="41"/>
  <c r="D9" i="41"/>
  <c r="N8" i="41"/>
  <c r="O8" i="41" s="1"/>
  <c r="N7" i="41"/>
  <c r="O7" i="41" s="1"/>
  <c r="N6" i="41"/>
  <c r="O6" i="41" s="1"/>
  <c r="M5" i="41"/>
  <c r="M47" i="41" s="1"/>
  <c r="L5" i="41"/>
  <c r="L47" i="41" s="1"/>
  <c r="K5" i="41"/>
  <c r="J5" i="41"/>
  <c r="I5" i="41"/>
  <c r="I47" i="41" s="1"/>
  <c r="H5" i="41"/>
  <c r="H47" i="41" s="1"/>
  <c r="G5" i="41"/>
  <c r="G47" i="41" s="1"/>
  <c r="F5" i="41"/>
  <c r="F47" i="41" s="1"/>
  <c r="E5" i="41"/>
  <c r="D5" i="41"/>
  <c r="N5" i="41" s="1"/>
  <c r="O5" i="41" s="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N42" i="40" s="1"/>
  <c r="O42" i="40" s="1"/>
  <c r="D42" i="40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40" i="40" s="1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 s="1"/>
  <c r="M30" i="40"/>
  <c r="M51" i="40" s="1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 s="1"/>
  <c r="N16" i="40"/>
  <c r="O16" i="40"/>
  <c r="N15" i="40"/>
  <c r="O15" i="40" s="1"/>
  <c r="N14" i="40"/>
  <c r="O14" i="40" s="1"/>
  <c r="N13" i="40"/>
  <c r="O13" i="40" s="1"/>
  <c r="N12" i="40"/>
  <c r="O12" i="40" s="1"/>
  <c r="M11" i="40"/>
  <c r="L11" i="40"/>
  <c r="K11" i="40"/>
  <c r="K51" i="40" s="1"/>
  <c r="J11" i="40"/>
  <c r="I11" i="40"/>
  <c r="H11" i="40"/>
  <c r="G11" i="40"/>
  <c r="F11" i="40"/>
  <c r="F51" i="40" s="1"/>
  <c r="E11" i="40"/>
  <c r="E51" i="40" s="1"/>
  <c r="N51" i="40" s="1"/>
  <c r="O51" i="40" s="1"/>
  <c r="D11" i="40"/>
  <c r="N11" i="40" s="1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L51" i="40" s="1"/>
  <c r="K5" i="40"/>
  <c r="J5" i="40"/>
  <c r="J51" i="40" s="1"/>
  <c r="I5" i="40"/>
  <c r="H5" i="40"/>
  <c r="H51" i="40" s="1"/>
  <c r="G5" i="40"/>
  <c r="G51" i="40" s="1"/>
  <c r="F5" i="40"/>
  <c r="E5" i="40"/>
  <c r="D5" i="40"/>
  <c r="D51" i="40" s="1"/>
  <c r="N54" i="39"/>
  <c r="O54" i="39" s="1"/>
  <c r="N53" i="39"/>
  <c r="O53" i="39" s="1"/>
  <c r="N52" i="39"/>
  <c r="O52" i="39" s="1"/>
  <c r="M51" i="39"/>
  <c r="M55" i="39" s="1"/>
  <c r="L51" i="39"/>
  <c r="K51" i="39"/>
  <c r="J51" i="39"/>
  <c r="I51" i="39"/>
  <c r="H51" i="39"/>
  <c r="G51" i="39"/>
  <c r="F51" i="39"/>
  <c r="E51" i="39"/>
  <c r="N51" i="39" s="1"/>
  <c r="O51" i="39" s="1"/>
  <c r="D51" i="39"/>
  <c r="N50" i="39"/>
  <c r="O50" i="39" s="1"/>
  <c r="N49" i="39"/>
  <c r="O49" i="39" s="1"/>
  <c r="N48" i="39"/>
  <c r="O48" i="39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/>
  <c r="M18" i="39"/>
  <c r="L18" i="39"/>
  <c r="K18" i="39"/>
  <c r="J18" i="39"/>
  <c r="I18" i="39"/>
  <c r="H18" i="39"/>
  <c r="H55" i="39" s="1"/>
  <c r="G18" i="39"/>
  <c r="N18" i="39" s="1"/>
  <c r="O18" i="39" s="1"/>
  <c r="F18" i="39"/>
  <c r="E18" i="39"/>
  <c r="D18" i="39"/>
  <c r="N17" i="39"/>
  <c r="O17" i="39" s="1"/>
  <c r="N16" i="39"/>
  <c r="O16" i="39" s="1"/>
  <c r="N15" i="39"/>
  <c r="O15" i="39" s="1"/>
  <c r="N14" i="39"/>
  <c r="O1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G55" i="39" s="1"/>
  <c r="F11" i="39"/>
  <c r="E11" i="39"/>
  <c r="D11" i="39"/>
  <c r="N11" i="39" s="1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F55" i="39" s="1"/>
  <c r="E5" i="39"/>
  <c r="E55" i="39" s="1"/>
  <c r="D5" i="39"/>
  <c r="D55" i="39" s="1"/>
  <c r="N35" i="37"/>
  <c r="O35" i="37" s="1"/>
  <c r="N34" i="37"/>
  <c r="O34" i="37" s="1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/>
  <c r="M29" i="37"/>
  <c r="L29" i="37"/>
  <c r="K29" i="37"/>
  <c r="J29" i="37"/>
  <c r="I29" i="37"/>
  <c r="I36" i="37" s="1"/>
  <c r="H29" i="37"/>
  <c r="G29" i="37"/>
  <c r="G36" i="37" s="1"/>
  <c r="F29" i="37"/>
  <c r="E29" i="37"/>
  <c r="D29" i="37"/>
  <c r="N28" i="37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N23" i="37"/>
  <c r="O23" i="37" s="1"/>
  <c r="N22" i="37"/>
  <c r="O22" i="37"/>
  <c r="N21" i="37"/>
  <c r="O21" i="37" s="1"/>
  <c r="N20" i="37"/>
  <c r="O20" i="37" s="1"/>
  <c r="M19" i="37"/>
  <c r="L19" i="37"/>
  <c r="K19" i="37"/>
  <c r="J19" i="37"/>
  <c r="I19" i="37"/>
  <c r="H19" i="37"/>
  <c r="G19" i="37"/>
  <c r="N19" i="37" s="1"/>
  <c r="O19" i="37" s="1"/>
  <c r="F19" i="37"/>
  <c r="E19" i="37"/>
  <c r="D19" i="37"/>
  <c r="N18" i="37"/>
  <c r="O18" i="37" s="1"/>
  <c r="N17" i="37"/>
  <c r="O17" i="37"/>
  <c r="M16" i="37"/>
  <c r="L16" i="37"/>
  <c r="N16" i="37" s="1"/>
  <c r="O16" i="37" s="1"/>
  <c r="K16" i="37"/>
  <c r="J16" i="37"/>
  <c r="I16" i="37"/>
  <c r="H16" i="37"/>
  <c r="G16" i="37"/>
  <c r="F16" i="37"/>
  <c r="E16" i="37"/>
  <c r="D16" i="37"/>
  <c r="N15" i="37"/>
  <c r="O15" i="37" s="1"/>
  <c r="N14" i="37"/>
  <c r="O14" i="37"/>
  <c r="N13" i="37"/>
  <c r="O13" i="37" s="1"/>
  <c r="N12" i="37"/>
  <c r="O12" i="37"/>
  <c r="N11" i="37"/>
  <c r="O11" i="37"/>
  <c r="M10" i="37"/>
  <c r="M36" i="37" s="1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H36" i="37" s="1"/>
  <c r="G5" i="37"/>
  <c r="F5" i="37"/>
  <c r="F36" i="37" s="1"/>
  <c r="E5" i="37"/>
  <c r="E36" i="37" s="1"/>
  <c r="D5" i="37"/>
  <c r="N73" i="38"/>
  <c r="O73" i="38" s="1"/>
  <c r="N72" i="38"/>
  <c r="O72" i="38"/>
  <c r="N71" i="38"/>
  <c r="O71" i="38" s="1"/>
  <c r="M70" i="38"/>
  <c r="L70" i="38"/>
  <c r="K70" i="38"/>
  <c r="J70" i="38"/>
  <c r="I70" i="38"/>
  <c r="H70" i="38"/>
  <c r="G70" i="38"/>
  <c r="F70" i="38"/>
  <c r="E70" i="38"/>
  <c r="D70" i="38"/>
  <c r="N70" i="38" s="1"/>
  <c r="O70" i="38" s="1"/>
  <c r="N69" i="38"/>
  <c r="O69" i="38" s="1"/>
  <c r="N68" i="38"/>
  <c r="O68" i="38" s="1"/>
  <c r="N67" i="38"/>
  <c r="O67" i="38" s="1"/>
  <c r="N66" i="38"/>
  <c r="O66" i="38"/>
  <c r="N65" i="38"/>
  <c r="O65" i="38" s="1"/>
  <c r="N64" i="38"/>
  <c r="O64" i="38"/>
  <c r="N63" i="38"/>
  <c r="O63" i="38" s="1"/>
  <c r="N62" i="38"/>
  <c r="O62" i="38" s="1"/>
  <c r="M61" i="38"/>
  <c r="L61" i="38"/>
  <c r="K61" i="38"/>
  <c r="J61" i="38"/>
  <c r="I61" i="38"/>
  <c r="H61" i="38"/>
  <c r="G61" i="38"/>
  <c r="F61" i="38"/>
  <c r="E61" i="38"/>
  <c r="D61" i="38"/>
  <c r="N60" i="38"/>
  <c r="O60" i="38" s="1"/>
  <c r="N59" i="38"/>
  <c r="O59" i="38"/>
  <c r="M58" i="38"/>
  <c r="L58" i="38"/>
  <c r="K58" i="38"/>
  <c r="J58" i="38"/>
  <c r="I58" i="38"/>
  <c r="H58" i="38"/>
  <c r="G58" i="38"/>
  <c r="F58" i="38"/>
  <c r="E58" i="38"/>
  <c r="D58" i="38"/>
  <c r="N57" i="38"/>
  <c r="O57" i="38" s="1"/>
  <c r="N56" i="38"/>
  <c r="O56" i="38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/>
  <c r="N49" i="38"/>
  <c r="O49" i="38" s="1"/>
  <c r="N48" i="38"/>
  <c r="O48" i="38" s="1"/>
  <c r="N47" i="38"/>
  <c r="O47" i="38" s="1"/>
  <c r="N46" i="38"/>
  <c r="O46" i="38"/>
  <c r="N45" i="38"/>
  <c r="O45" i="38" s="1"/>
  <c r="N44" i="38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 s="1"/>
  <c r="N31" i="38"/>
  <c r="O31" i="38"/>
  <c r="N30" i="38"/>
  <c r="O30" i="38" s="1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M22" i="38"/>
  <c r="L22" i="38"/>
  <c r="L74" i="38" s="1"/>
  <c r="K22" i="38"/>
  <c r="J22" i="38"/>
  <c r="I22" i="38"/>
  <c r="H22" i="38"/>
  <c r="G22" i="38"/>
  <c r="F22" i="38"/>
  <c r="F74" i="38" s="1"/>
  <c r="E22" i="38"/>
  <c r="D22" i="38"/>
  <c r="N21" i="38"/>
  <c r="O21" i="38" s="1"/>
  <c r="N20" i="38"/>
  <c r="O20" i="38" s="1"/>
  <c r="N19" i="38"/>
  <c r="O19" i="38" s="1"/>
  <c r="N18" i="38"/>
  <c r="O18" i="38"/>
  <c r="N17" i="38"/>
  <c r="O17" i="38" s="1"/>
  <c r="M16" i="38"/>
  <c r="M74" i="38" s="1"/>
  <c r="L16" i="38"/>
  <c r="K16" i="38"/>
  <c r="J16" i="38"/>
  <c r="I16" i="38"/>
  <c r="H16" i="38"/>
  <c r="G16" i="38"/>
  <c r="G74" i="38" s="1"/>
  <c r="F16" i="38"/>
  <c r="E16" i="38"/>
  <c r="D16" i="38"/>
  <c r="N15" i="38"/>
  <c r="O15" i="38" s="1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74" i="38" s="1"/>
  <c r="I5" i="38"/>
  <c r="H5" i="38"/>
  <c r="G5" i="38"/>
  <c r="F5" i="38"/>
  <c r="E5" i="38"/>
  <c r="E74" i="38" s="1"/>
  <c r="D5" i="38"/>
  <c r="D74" i="38" s="1"/>
  <c r="N82" i="36"/>
  <c r="O82" i="36" s="1"/>
  <c r="N81" i="36"/>
  <c r="O81" i="36"/>
  <c r="N80" i="36"/>
  <c r="O80" i="36" s="1"/>
  <c r="N79" i="36"/>
  <c r="O79" i="36" s="1"/>
  <c r="M78" i="36"/>
  <c r="L78" i="36"/>
  <c r="K78" i="36"/>
  <c r="J78" i="36"/>
  <c r="I78" i="36"/>
  <c r="H78" i="36"/>
  <c r="G78" i="36"/>
  <c r="F78" i="36"/>
  <c r="E78" i="36"/>
  <c r="D78" i="36"/>
  <c r="N77" i="36"/>
  <c r="O77" i="36" s="1"/>
  <c r="N76" i="36"/>
  <c r="O76" i="36" s="1"/>
  <c r="N75" i="36"/>
  <c r="O75" i="36" s="1"/>
  <c r="N74" i="36"/>
  <c r="O74" i="36"/>
  <c r="N73" i="36"/>
  <c r="O73" i="36"/>
  <c r="N72" i="36"/>
  <c r="O72" i="36" s="1"/>
  <c r="N71" i="36"/>
  <c r="O71" i="36" s="1"/>
  <c r="M70" i="36"/>
  <c r="L70" i="36"/>
  <c r="K70" i="36"/>
  <c r="J70" i="36"/>
  <c r="I70" i="36"/>
  <c r="H70" i="36"/>
  <c r="G70" i="36"/>
  <c r="F70" i="36"/>
  <c r="E70" i="36"/>
  <c r="D70" i="36"/>
  <c r="N69" i="36"/>
  <c r="O69" i="36" s="1"/>
  <c r="N68" i="36"/>
  <c r="O68" i="36" s="1"/>
  <c r="N67" i="36"/>
  <c r="O67" i="36" s="1"/>
  <c r="N66" i="36"/>
  <c r="O66" i="36"/>
  <c r="M65" i="36"/>
  <c r="L65" i="36"/>
  <c r="K65" i="36"/>
  <c r="J65" i="36"/>
  <c r="I65" i="36"/>
  <c r="H65" i="36"/>
  <c r="G65" i="36"/>
  <c r="F65" i="36"/>
  <c r="E65" i="36"/>
  <c r="D65" i="36"/>
  <c r="N64" i="36"/>
  <c r="O64" i="36" s="1"/>
  <c r="N63" i="36"/>
  <c r="O63" i="36"/>
  <c r="N62" i="36"/>
  <c r="O62" i="36" s="1"/>
  <c r="N61" i="36"/>
  <c r="O61" i="36" s="1"/>
  <c r="N60" i="36"/>
  <c r="O60" i="36" s="1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/>
  <c r="N51" i="36"/>
  <c r="O51" i="36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 s="1"/>
  <c r="N45" i="36"/>
  <c r="O45" i="36" s="1"/>
  <c r="N44" i="36"/>
  <c r="O44" i="36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N22" i="36"/>
  <c r="O22" i="36"/>
  <c r="N21" i="36"/>
  <c r="O21" i="36"/>
  <c r="N20" i="36"/>
  <c r="O20" i="36" s="1"/>
  <c r="N19" i="36"/>
  <c r="O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F83" i="36" s="1"/>
  <c r="E15" i="36"/>
  <c r="E83" i="36" s="1"/>
  <c r="D15" i="36"/>
  <c r="N15" i="36" s="1"/>
  <c r="O15" i="36" s="1"/>
  <c r="N14" i="36"/>
  <c r="O14" i="36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K5" i="36"/>
  <c r="J5" i="36"/>
  <c r="J83" i="36" s="1"/>
  <c r="I5" i="36"/>
  <c r="I83" i="36" s="1"/>
  <c r="H5" i="36"/>
  <c r="G5" i="36"/>
  <c r="G83" i="36" s="1"/>
  <c r="F5" i="36"/>
  <c r="E5" i="36"/>
  <c r="D5" i="36"/>
  <c r="N78" i="35"/>
  <c r="O78" i="35" s="1"/>
  <c r="N77" i="35"/>
  <c r="O77" i="35" s="1"/>
  <c r="N76" i="35"/>
  <c r="O76" i="35" s="1"/>
  <c r="N75" i="35"/>
  <c r="O75" i="35" s="1"/>
  <c r="M74" i="35"/>
  <c r="L74" i="35"/>
  <c r="K74" i="35"/>
  <c r="J74" i="35"/>
  <c r="I74" i="35"/>
  <c r="H74" i="35"/>
  <c r="G74" i="35"/>
  <c r="F74" i="35"/>
  <c r="E74" i="35"/>
  <c r="D74" i="35"/>
  <c r="N74" i="35" s="1"/>
  <c r="O74" i="35" s="1"/>
  <c r="N73" i="35"/>
  <c r="O73" i="35" s="1"/>
  <c r="N72" i="35"/>
  <c r="O72" i="35"/>
  <c r="N71" i="35"/>
  <c r="O71" i="35" s="1"/>
  <c r="N70" i="35"/>
  <c r="O70" i="35" s="1"/>
  <c r="N69" i="35"/>
  <c r="O69" i="35" s="1"/>
  <c r="N68" i="35"/>
  <c r="O68" i="35" s="1"/>
  <c r="N67" i="35"/>
  <c r="O67" i="35"/>
  <c r="M66" i="35"/>
  <c r="L66" i="35"/>
  <c r="K66" i="35"/>
  <c r="J66" i="35"/>
  <c r="I66" i="35"/>
  <c r="H66" i="35"/>
  <c r="G66" i="35"/>
  <c r="F66" i="35"/>
  <c r="E66" i="35"/>
  <c r="D66" i="35"/>
  <c r="N65" i="35"/>
  <c r="O65" i="35" s="1"/>
  <c r="N64" i="35"/>
  <c r="O64" i="35" s="1"/>
  <c r="N63" i="35"/>
  <c r="O63" i="35" s="1"/>
  <c r="N62" i="35"/>
  <c r="O62" i="35" s="1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 s="1"/>
  <c r="N57" i="35"/>
  <c r="O57" i="35" s="1"/>
  <c r="N56" i="35"/>
  <c r="O56" i="35" s="1"/>
  <c r="N55" i="35"/>
  <c r="O55" i="35"/>
  <c r="N54" i="35"/>
  <c r="O54" i="35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K79" i="35" s="1"/>
  <c r="J5" i="35"/>
  <c r="I5" i="35"/>
  <c r="H5" i="35"/>
  <c r="G5" i="35"/>
  <c r="G79" i="35" s="1"/>
  <c r="F5" i="35"/>
  <c r="E5" i="35"/>
  <c r="D5" i="35"/>
  <c r="N72" i="34"/>
  <c r="O72" i="34" s="1"/>
  <c r="N71" i="34"/>
  <c r="O71" i="34" s="1"/>
  <c r="N70" i="34"/>
  <c r="O70" i="34"/>
  <c r="M69" i="34"/>
  <c r="L69" i="34"/>
  <c r="K69" i="34"/>
  <c r="J69" i="34"/>
  <c r="I69" i="34"/>
  <c r="H69" i="34"/>
  <c r="G69" i="34"/>
  <c r="F69" i="34"/>
  <c r="E69" i="34"/>
  <c r="D69" i="34"/>
  <c r="N69" i="34" s="1"/>
  <c r="O69" i="34" s="1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/>
  <c r="N62" i="34"/>
  <c r="O62" i="34" s="1"/>
  <c r="M61" i="34"/>
  <c r="L61" i="34"/>
  <c r="K61" i="34"/>
  <c r="J61" i="34"/>
  <c r="I61" i="34"/>
  <c r="H61" i="34"/>
  <c r="G61" i="34"/>
  <c r="F61" i="34"/>
  <c r="E61" i="34"/>
  <c r="D61" i="34"/>
  <c r="N61" i="34" s="1"/>
  <c r="O61" i="34" s="1"/>
  <c r="N60" i="34"/>
  <c r="O60" i="34" s="1"/>
  <c r="N59" i="34"/>
  <c r="O59" i="34" s="1"/>
  <c r="N58" i="34"/>
  <c r="O58" i="34" s="1"/>
  <c r="M57" i="34"/>
  <c r="L57" i="34"/>
  <c r="K57" i="34"/>
  <c r="J57" i="34"/>
  <c r="I57" i="34"/>
  <c r="H57" i="34"/>
  <c r="G57" i="34"/>
  <c r="F57" i="34"/>
  <c r="E57" i="34"/>
  <c r="N57" i="34" s="1"/>
  <c r="O57" i="34" s="1"/>
  <c r="D57" i="34"/>
  <c r="N56" i="34"/>
  <c r="O56" i="34"/>
  <c r="N55" i="34"/>
  <c r="O55" i="34"/>
  <c r="N54" i="34"/>
  <c r="O54" i="34" s="1"/>
  <c r="N53" i="34"/>
  <c r="O53" i="34" s="1"/>
  <c r="N52" i="34"/>
  <c r="O52" i="34"/>
  <c r="N51" i="34"/>
  <c r="O51" i="34" s="1"/>
  <c r="N50" i="34"/>
  <c r="O50" i="34"/>
  <c r="N49" i="34"/>
  <c r="O49" i="34"/>
  <c r="N48" i="34"/>
  <c r="O48" i="34" s="1"/>
  <c r="N47" i="34"/>
  <c r="O47" i="34" s="1"/>
  <c r="N46" i="34"/>
  <c r="O46" i="34"/>
  <c r="N45" i="34"/>
  <c r="O45" i="34" s="1"/>
  <c r="N44" i="34"/>
  <c r="O44" i="34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/>
  <c r="N37" i="34"/>
  <c r="O37" i="34"/>
  <c r="N36" i="34"/>
  <c r="O36" i="34" s="1"/>
  <c r="N35" i="34"/>
  <c r="O35" i="34" s="1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M23" i="34"/>
  <c r="L23" i="34"/>
  <c r="K23" i="34"/>
  <c r="J23" i="34"/>
  <c r="I23" i="34"/>
  <c r="H23" i="34"/>
  <c r="G23" i="34"/>
  <c r="N23" i="34" s="1"/>
  <c r="O23" i="34" s="1"/>
  <c r="G73" i="34"/>
  <c r="F23" i="34"/>
  <c r="E23" i="34"/>
  <c r="D23" i="34"/>
  <c r="N22" i="34"/>
  <c r="O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/>
  <c r="M15" i="34"/>
  <c r="L15" i="34"/>
  <c r="K15" i="34"/>
  <c r="J15" i="34"/>
  <c r="I15" i="34"/>
  <c r="H15" i="34"/>
  <c r="H73" i="34" s="1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73" i="34" s="1"/>
  <c r="I5" i="34"/>
  <c r="H5" i="34"/>
  <c r="G5" i="34"/>
  <c r="F5" i="34"/>
  <c r="E5" i="34"/>
  <c r="D5" i="34"/>
  <c r="N74" i="33"/>
  <c r="O74" i="33" s="1"/>
  <c r="N75" i="33"/>
  <c r="O75" i="33"/>
  <c r="N58" i="33"/>
  <c r="O58" i="33" s="1"/>
  <c r="N43" i="33"/>
  <c r="O43" i="33" s="1"/>
  <c r="N44" i="33"/>
  <c r="O44" i="33" s="1"/>
  <c r="N45" i="33"/>
  <c r="O45" i="33" s="1"/>
  <c r="N46" i="33"/>
  <c r="O46" i="33" s="1"/>
  <c r="N47" i="33"/>
  <c r="O47" i="33"/>
  <c r="N48" i="33"/>
  <c r="O48" i="33"/>
  <c r="N49" i="33"/>
  <c r="O49" i="33" s="1"/>
  <c r="N50" i="33"/>
  <c r="O50" i="33" s="1"/>
  <c r="N51" i="33"/>
  <c r="O51" i="33" s="1"/>
  <c r="N52" i="33"/>
  <c r="O52" i="33" s="1"/>
  <c r="N53" i="33"/>
  <c r="O53" i="33"/>
  <c r="N54" i="33"/>
  <c r="O54" i="33"/>
  <c r="N55" i="33"/>
  <c r="O55" i="33" s="1"/>
  <c r="N56" i="33"/>
  <c r="O56" i="33" s="1"/>
  <c r="N57" i="33"/>
  <c r="O57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/>
  <c r="N39" i="33"/>
  <c r="O39" i="33" s="1"/>
  <c r="N40" i="33"/>
  <c r="O40" i="33" s="1"/>
  <c r="N41" i="33"/>
  <c r="O41" i="33" s="1"/>
  <c r="E42" i="33"/>
  <c r="F42" i="33"/>
  <c r="G42" i="33"/>
  <c r="H42" i="33"/>
  <c r="I42" i="33"/>
  <c r="J42" i="33"/>
  <c r="K42" i="33"/>
  <c r="L42" i="33"/>
  <c r="M42" i="33"/>
  <c r="D42" i="33"/>
  <c r="E23" i="33"/>
  <c r="F23" i="33"/>
  <c r="G23" i="33"/>
  <c r="H23" i="33"/>
  <c r="I23" i="33"/>
  <c r="J23" i="33"/>
  <c r="K23" i="33"/>
  <c r="L23" i="33"/>
  <c r="M23" i="33"/>
  <c r="D23" i="33"/>
  <c r="E16" i="33"/>
  <c r="F16" i="33"/>
  <c r="G16" i="33"/>
  <c r="H16" i="33"/>
  <c r="I16" i="33"/>
  <c r="J16" i="33"/>
  <c r="K16" i="33"/>
  <c r="K76" i="33" s="1"/>
  <c r="L16" i="33"/>
  <c r="M16" i="33"/>
  <c r="D16" i="33"/>
  <c r="E5" i="33"/>
  <c r="F5" i="33"/>
  <c r="F76" i="33" s="1"/>
  <c r="G5" i="33"/>
  <c r="H5" i="33"/>
  <c r="I5" i="33"/>
  <c r="J5" i="33"/>
  <c r="K5" i="33"/>
  <c r="L5" i="33"/>
  <c r="M5" i="33"/>
  <c r="D5" i="33"/>
  <c r="E72" i="33"/>
  <c r="F72" i="33"/>
  <c r="G72" i="33"/>
  <c r="H72" i="33"/>
  <c r="I72" i="33"/>
  <c r="J72" i="33"/>
  <c r="K72" i="33"/>
  <c r="L72" i="33"/>
  <c r="M72" i="33"/>
  <c r="D72" i="33"/>
  <c r="N72" i="33" s="1"/>
  <c r="O72" i="33" s="1"/>
  <c r="N73" i="33"/>
  <c r="O73" i="33" s="1"/>
  <c r="N65" i="33"/>
  <c r="O65" i="33"/>
  <c r="N66" i="33"/>
  <c r="O66" i="33" s="1"/>
  <c r="N67" i="33"/>
  <c r="O67" i="33" s="1"/>
  <c r="N68" i="33"/>
  <c r="O68" i="33" s="1"/>
  <c r="N69" i="33"/>
  <c r="O69" i="33"/>
  <c r="N70" i="33"/>
  <c r="O70" i="33"/>
  <c r="N71" i="33"/>
  <c r="O71" i="33"/>
  <c r="N64" i="33"/>
  <c r="O64" i="33" s="1"/>
  <c r="E63" i="33"/>
  <c r="F63" i="33"/>
  <c r="G63" i="33"/>
  <c r="H63" i="33"/>
  <c r="I63" i="33"/>
  <c r="J63" i="33"/>
  <c r="K63" i="33"/>
  <c r="L63" i="33"/>
  <c r="M63" i="33"/>
  <c r="D63" i="33"/>
  <c r="E59" i="33"/>
  <c r="F59" i="33"/>
  <c r="G59" i="33"/>
  <c r="H59" i="33"/>
  <c r="I59" i="33"/>
  <c r="J59" i="33"/>
  <c r="K59" i="33"/>
  <c r="L59" i="33"/>
  <c r="M59" i="33"/>
  <c r="D59" i="33"/>
  <c r="N61" i="33"/>
  <c r="O61" i="33"/>
  <c r="N62" i="33"/>
  <c r="O62" i="33"/>
  <c r="N60" i="33"/>
  <c r="O60" i="33"/>
  <c r="N18" i="33"/>
  <c r="O18" i="33" s="1"/>
  <c r="N19" i="33"/>
  <c r="O19" i="33" s="1"/>
  <c r="N20" i="33"/>
  <c r="O20" i="33" s="1"/>
  <c r="N21" i="33"/>
  <c r="O21" i="33"/>
  <c r="N22" i="33"/>
  <c r="O22" i="33" s="1"/>
  <c r="N7" i="33"/>
  <c r="O7" i="33"/>
  <c r="N8" i="33"/>
  <c r="O8" i="33" s="1"/>
  <c r="N9" i="33"/>
  <c r="O9" i="33" s="1"/>
  <c r="N10" i="33"/>
  <c r="O10" i="33" s="1"/>
  <c r="N11" i="33"/>
  <c r="O11" i="33"/>
  <c r="N12" i="33"/>
  <c r="O12" i="33"/>
  <c r="N13" i="33"/>
  <c r="O13" i="33"/>
  <c r="N14" i="33"/>
  <c r="O14" i="33" s="1"/>
  <c r="N15" i="33"/>
  <c r="O15" i="33" s="1"/>
  <c r="N6" i="33"/>
  <c r="O6" i="33" s="1"/>
  <c r="N24" i="33"/>
  <c r="O24" i="33"/>
  <c r="N17" i="33"/>
  <c r="O17" i="33"/>
  <c r="K36" i="37"/>
  <c r="K74" i="38"/>
  <c r="I55" i="39"/>
  <c r="L55" i="39"/>
  <c r="K55" i="39"/>
  <c r="H74" i="38"/>
  <c r="I51" i="40"/>
  <c r="N48" i="40"/>
  <c r="O48" i="40"/>
  <c r="N30" i="40"/>
  <c r="O30" i="40"/>
  <c r="E47" i="41"/>
  <c r="N13" i="41"/>
  <c r="O13" i="41" s="1"/>
  <c r="N49" i="42"/>
  <c r="O49" i="42" s="1"/>
  <c r="N25" i="42"/>
  <c r="O25" i="42"/>
  <c r="E88" i="42"/>
  <c r="N81" i="43"/>
  <c r="O81" i="43" s="1"/>
  <c r="N46" i="43"/>
  <c r="O46" i="43" s="1"/>
  <c r="N81" i="44"/>
  <c r="O81" i="44" s="1"/>
  <c r="N65" i="44"/>
  <c r="O65" i="44"/>
  <c r="I86" i="44"/>
  <c r="N85" i="45"/>
  <c r="O85" i="45"/>
  <c r="G92" i="45"/>
  <c r="N52" i="45"/>
  <c r="O52" i="45" s="1"/>
  <c r="F87" i="46"/>
  <c r="O13" i="46"/>
  <c r="P13" i="46" s="1"/>
  <c r="D87" i="46"/>
  <c r="H87" i="46"/>
  <c r="L87" i="46"/>
  <c r="O91" i="48" l="1"/>
  <c r="P91" i="48" s="1"/>
  <c r="N92" i="45"/>
  <c r="O92" i="45" s="1"/>
  <c r="N86" i="43"/>
  <c r="O86" i="43" s="1"/>
  <c r="N5" i="38"/>
  <c r="O5" i="38" s="1"/>
  <c r="L36" i="37"/>
  <c r="L73" i="34"/>
  <c r="H79" i="35"/>
  <c r="J36" i="37"/>
  <c r="I73" i="34"/>
  <c r="M83" i="36"/>
  <c r="N41" i="38"/>
  <c r="O41" i="38" s="1"/>
  <c r="O23" i="46"/>
  <c r="P23" i="46" s="1"/>
  <c r="M76" i="33"/>
  <c r="H88" i="42"/>
  <c r="N16" i="33"/>
  <c r="O16" i="33" s="1"/>
  <c r="D73" i="34"/>
  <c r="N22" i="38"/>
  <c r="O22" i="38" s="1"/>
  <c r="L83" i="36"/>
  <c r="N83" i="36" s="1"/>
  <c r="O83" i="36" s="1"/>
  <c r="N16" i="38"/>
  <c r="O16" i="38" s="1"/>
  <c r="N42" i="39"/>
  <c r="O42" i="39" s="1"/>
  <c r="L79" i="35"/>
  <c r="M79" i="35"/>
  <c r="J76" i="33"/>
  <c r="M73" i="34"/>
  <c r="N70" i="36"/>
  <c r="O70" i="36" s="1"/>
  <c r="N5" i="39"/>
  <c r="O5" i="39" s="1"/>
  <c r="D76" i="33"/>
  <c r="N42" i="33"/>
  <c r="O42" i="33" s="1"/>
  <c r="H83" i="36"/>
  <c r="N5" i="45"/>
  <c r="O5" i="45" s="1"/>
  <c r="N43" i="35"/>
  <c r="O43" i="35" s="1"/>
  <c r="N29" i="37"/>
  <c r="O29" i="37" s="1"/>
  <c r="N78" i="36"/>
  <c r="O78" i="36" s="1"/>
  <c r="N23" i="33"/>
  <c r="O23" i="33" s="1"/>
  <c r="N65" i="36"/>
  <c r="O65" i="36" s="1"/>
  <c r="I76" i="33"/>
  <c r="N76" i="33" s="1"/>
  <c r="O76" i="33" s="1"/>
  <c r="K73" i="34"/>
  <c r="E87" i="46"/>
  <c r="O87" i="46" s="1"/>
  <c r="P87" i="46" s="1"/>
  <c r="D88" i="42"/>
  <c r="N88" i="42" s="1"/>
  <c r="O88" i="42" s="1"/>
  <c r="N60" i="35"/>
  <c r="O60" i="35" s="1"/>
  <c r="D83" i="36"/>
  <c r="N5" i="43"/>
  <c r="O5" i="43" s="1"/>
  <c r="N40" i="34"/>
  <c r="O40" i="34" s="1"/>
  <c r="N5" i="35"/>
  <c r="O5" i="35" s="1"/>
  <c r="D47" i="41"/>
  <c r="N47" i="41" s="1"/>
  <c r="O47" i="41" s="1"/>
  <c r="N5" i="40"/>
  <c r="O5" i="40" s="1"/>
  <c r="H76" i="33"/>
  <c r="N5" i="34"/>
  <c r="O5" i="34" s="1"/>
  <c r="N45" i="39"/>
  <c r="O45" i="39" s="1"/>
  <c r="N24" i="35"/>
  <c r="O24" i="35" s="1"/>
  <c r="K83" i="36"/>
  <c r="N5" i="37"/>
  <c r="O5" i="37" s="1"/>
  <c r="N13" i="35"/>
  <c r="O13" i="35" s="1"/>
  <c r="I74" i="38"/>
  <c r="N74" i="38" s="1"/>
  <c r="O74" i="38" s="1"/>
  <c r="N63" i="33"/>
  <c r="O63" i="33" s="1"/>
  <c r="F73" i="34"/>
  <c r="N15" i="34"/>
  <c r="O15" i="34" s="1"/>
  <c r="L76" i="33"/>
  <c r="N58" i="38"/>
  <c r="O58" i="38" s="1"/>
  <c r="N66" i="35"/>
  <c r="O66" i="35" s="1"/>
  <c r="N5" i="44"/>
  <c r="O5" i="44" s="1"/>
  <c r="N10" i="37"/>
  <c r="O10" i="37" s="1"/>
  <c r="N49" i="36"/>
  <c r="O49" i="36" s="1"/>
  <c r="G76" i="33"/>
  <c r="D36" i="37"/>
  <c r="E76" i="33"/>
  <c r="I79" i="35"/>
  <c r="O85" i="47"/>
  <c r="P85" i="47" s="1"/>
  <c r="J55" i="39"/>
  <c r="N55" i="39" s="1"/>
  <c r="O55" i="39" s="1"/>
  <c r="N59" i="33"/>
  <c r="O59" i="33" s="1"/>
  <c r="N5" i="36"/>
  <c r="O5" i="36" s="1"/>
  <c r="J79" i="35"/>
  <c r="D79" i="35"/>
  <c r="E79" i="35"/>
  <c r="F79" i="35"/>
  <c r="N61" i="38"/>
  <c r="O61" i="38" s="1"/>
  <c r="E73" i="34"/>
  <c r="O46" i="46"/>
  <c r="P46" i="46" s="1"/>
  <c r="N5" i="33"/>
  <c r="O5" i="33" s="1"/>
  <c r="N36" i="37" l="1"/>
  <c r="O36" i="37" s="1"/>
  <c r="N73" i="34"/>
  <c r="O73" i="34" s="1"/>
  <c r="N79" i="35"/>
  <c r="O79" i="35" s="1"/>
</calcChain>
</file>

<file path=xl/sharedStrings.xml><?xml version="1.0" encoding="utf-8"?>
<sst xmlns="http://schemas.openxmlformats.org/spreadsheetml/2006/main" count="1448" uniqueCount="233">
  <si>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</si>
  <si>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</si>
  <si>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</si>
  <si>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</si>
  <si>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</si>
  <si>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</si>
  <si>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</si>
  <si>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</si>
  <si>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</si>
  <si>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</si>
  <si>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</si>
  <si>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</si>
  <si>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</si>
  <si>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</si>
  <si>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</si>
  <si>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</si>
  <si>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</si>
  <si>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Fuel Oil</t>
  </si>
  <si>
    <t>Local Business Tax</t>
  </si>
  <si>
    <t>Permits, Fees, and Special Assessments</t>
  </si>
  <si>
    <t>Franchise Fee - Electricity</t>
  </si>
  <si>
    <t>Franchise Fee - Gas</t>
  </si>
  <si>
    <t>Franchise Fee - Other</t>
  </si>
  <si>
    <t>Special Assessments - Capital Improvement</t>
  </si>
  <si>
    <t>Other Permits, Fees, and Special Assessments</t>
  </si>
  <si>
    <t>Federal Grant - General Government</t>
  </si>
  <si>
    <t>Intergovernmental Revenue</t>
  </si>
  <si>
    <t>Federal Grant - Economic Environment</t>
  </si>
  <si>
    <t>Federal Grant - Culture / Recreation</t>
  </si>
  <si>
    <t>Federal Grant - Human Services - Public Assistance</t>
  </si>
  <si>
    <t>State Grant - Transportation - Mass Transit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</si>
  <si>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</si>
  <si>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</si>
  <si>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</si>
  <si>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</si>
  <si>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</si>
  <si>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</si>
  <si>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</si>
  <si>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</si>
  <si>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</si>
  <si>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Transportation</t>
  </si>
  <si>
    <t>Grants from Other Local Units - Culture / Recreation</t>
  </si>
  <si>
    <t>Grants from Other Local Units - Other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</si>
  <si>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</si>
  <si>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</si>
  <si>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</si>
  <si>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</si>
  <si>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</si>
  <si>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</si>
  <si>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</si>
  <si>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</si>
  <si>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</si>
  <si>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</si>
  <si>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</si>
  <si>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</si>
  <si>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</si>
  <si>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</si>
  <si>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</si>
  <si>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</si>
  <si>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Transportation (User Fees) - Mass Transit</t>
  </si>
  <si>
    <t>Transportation (User Fees) - Parking Facilities</t>
  </si>
  <si>
    <t>Economic Environment - Housing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</si>
  <si>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</si>
  <si>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</si>
  <si>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</si>
  <si>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</si>
  <si>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</si>
  <si>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</si>
  <si>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</si>
  <si>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</si>
  <si>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</si>
  <si>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</si>
  <si>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</si>
  <si>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</si>
  <si>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</si>
  <si>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</si>
  <si>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</si>
  <si>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</si>
  <si>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</si>
  <si>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</si>
  <si>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</si>
  <si>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</si>
  <si>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</si>
  <si>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</si>
  <si>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</si>
  <si>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</si>
  <si>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</si>
  <si>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</si>
  <si>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</si>
  <si>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</si>
  <si>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Hialeah Revenues Reported by Account Code and Fund Type</t>
  </si>
  <si>
    <t>Local Fiscal Year Ended September 30, 2010</t>
  </si>
  <si>
    <t>Impact Fees - Commercial - Transportation</t>
  </si>
  <si>
    <t>State Grant - Public Safety</t>
  </si>
  <si>
    <t>2010 Municipal Census Population:</t>
  </si>
  <si>
    <t>Local Fiscal Year Ended September 30, 2011</t>
  </si>
  <si>
    <t>Franchise Fee - Telecommunications</t>
  </si>
  <si>
    <t>Franchise Fee - Water</t>
  </si>
  <si>
    <t>Impact Fees - Residential - Transportation</t>
  </si>
  <si>
    <t>Federal Grant - Other Federal Grants</t>
  </si>
  <si>
    <t>Culture / Recreation - Charter Schools</t>
  </si>
  <si>
    <t>Judgments and Fines - Other Court-Ordered</t>
  </si>
  <si>
    <t>Other Judgments, Fines, and Forfeits</t>
  </si>
  <si>
    <t>Proceeds - Proceeds from Refunding Bonds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</si>
  <si>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</si>
  <si>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</si>
  <si>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</si>
  <si>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Second Local Option Fuel Tax (1 to 5 Cents)</t>
  </si>
  <si>
    <t>Impact Fees - Commercial - Culture / Recreation</t>
  </si>
  <si>
    <t>Federal Grant - Human Services - Other Human Services</t>
  </si>
  <si>
    <t>State Grant - Physical Environment - Water Supply System</t>
  </si>
  <si>
    <t>State Grant - Human Services - Other Human Services</t>
  </si>
  <si>
    <t>State Grant - Other</t>
  </si>
  <si>
    <t>State Shared Revenues - Other</t>
  </si>
  <si>
    <t>Grants from Other Local Units - Physical Environment</t>
  </si>
  <si>
    <t>Grants from Other Local Units - Human Services</t>
  </si>
  <si>
    <t>Shared Revenue from Other Local Units</t>
  </si>
  <si>
    <t>Public Safety - Emergency Management Service Fees / Charges</t>
  </si>
  <si>
    <t>Proprietary Non-Operating Sources - Federal Grants and Donations</t>
  </si>
  <si>
    <t>Proprietary Non-Operating Sources - Other Grants and Donations</t>
  </si>
  <si>
    <t>2012 Municipal Population:</t>
  </si>
  <si>
    <t>Local Fiscal Year Ended September 30, 2008</t>
  </si>
  <si>
    <t>Special Act Fuel Tax (Section 206.61, F.S.)</t>
  </si>
  <si>
    <t>Utility Service Tax - Other</t>
  </si>
  <si>
    <t>Permits and Franchise Fees</t>
  </si>
  <si>
    <t>Other Permits and Fees</t>
  </si>
  <si>
    <t>Federal Grant - Public Safety</t>
  </si>
  <si>
    <t>Grants from Other Local Units - General Government</t>
  </si>
  <si>
    <t>Physical Environment - Other Physical Environment Charges</t>
  </si>
  <si>
    <t>Federal Fines and Forfeits</t>
  </si>
  <si>
    <t>State Fines and Forfeits</t>
  </si>
  <si>
    <t>Impact Fees - Culture / Recreation</t>
  </si>
  <si>
    <t>Licenses</t>
  </si>
  <si>
    <t>Proceeds of General Capital Asset Dispositions - Sales</t>
  </si>
  <si>
    <t>2008 Municipal Population:</t>
  </si>
  <si>
    <t>Local Fiscal Year Ended September 30, 2013</t>
  </si>
  <si>
    <t>State Shared Revenues - General Government - Other General Government</t>
  </si>
  <si>
    <t>Proprietary Non-Operating - Capital Contributions from Private Source</t>
  </si>
  <si>
    <t>2013 Municipal Population:</t>
  </si>
  <si>
    <t>Local Fiscal Year Ended September 30, 2014</t>
  </si>
  <si>
    <t>Local Business Tax (Chapter 205, F.S.)</t>
  </si>
  <si>
    <t>Impact Fees - Residential - Public Safety</t>
  </si>
  <si>
    <t>Impact Fees - Residential - Culture / Recreation</t>
  </si>
  <si>
    <t>Federal Grant - Transportation - Mass Transit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</si>
  <si>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</si>
  <si>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</si>
  <si>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</si>
  <si>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</si>
  <si>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Other Charges for Services</t>
  </si>
  <si>
    <t>Court-Ordered Judgments and Fines - Other Court-Ordered</t>
  </si>
  <si>
    <t>Interest and Other Earnings - Gain (Loss) on Sale of Investments</t>
  </si>
  <si>
    <t>Proprietary Non-Operating - Capital Contributions from Other Public Source</t>
  </si>
  <si>
    <t>2014 Municipal Population:</t>
  </si>
  <si>
    <t>Local Fiscal Year Ended September 30, 2015</t>
  </si>
  <si>
    <t>2015 Municipal Population:</t>
  </si>
  <si>
    <t>Local Fiscal Year Ended September 30, 2016</t>
  </si>
  <si>
    <t>Economic Environment - Other Economic Environment Charges</t>
  </si>
  <si>
    <t>Sales - Disposition of Fixed Assets</t>
  </si>
  <si>
    <t>2016 Municipal Population:</t>
  </si>
  <si>
    <t>Local Fiscal Year Ended September 30, 2017</t>
  </si>
  <si>
    <t>Insurance Premium Tax for Firefighters' Pension</t>
  </si>
  <si>
    <t>Communications Services Taxes (Chapter 202, F.S.)</t>
  </si>
  <si>
    <t>State Grant - Human Services - Health or Hospitals</t>
  </si>
  <si>
    <t>State Grant - Human Services - Public Welfare</t>
  </si>
  <si>
    <t>State Shared Revenues - Public Safety - Enhanced 911 Fee</t>
  </si>
  <si>
    <t>General Government - Administrative Service Fees</t>
  </si>
  <si>
    <t>General Government - Other General Government Charges and Fees</t>
  </si>
  <si>
    <t>Public Safety - Ambulance Fees</t>
  </si>
  <si>
    <t>Transportation - Mass Transit</t>
  </si>
  <si>
    <t>Transportation - Parking Facilities</t>
  </si>
  <si>
    <t>Court-Ordered Judgments and Fines - As Decided by Traffic Court</t>
  </si>
  <si>
    <t>Interest and Other Earnings - Dividends</t>
  </si>
  <si>
    <t>Sales - Sale of Surplus Materials and Scrap</t>
  </si>
  <si>
    <t>Other Miscellaneous Revenues - Slot Machine Proceeds</t>
  </si>
  <si>
    <t>Proprietary Non-Operating - Other Grants and Donations</t>
  </si>
  <si>
    <t>Proprietary Non-Operating - Other Non-Operating Sources</t>
  </si>
  <si>
    <t>2017 Municipal Population:</t>
  </si>
  <si>
    <t>Local Fiscal Year Ended September 30, 2018</t>
  </si>
  <si>
    <t>Impact Fees - Commercial - Public Safety</t>
  </si>
  <si>
    <t>Proceeds - Installment Purchases and Capital Lease Proceeds</t>
  </si>
  <si>
    <t>Proprietary Non-Operating - State Grants and Donations</t>
  </si>
  <si>
    <t>2018 Municipal Population:</t>
  </si>
  <si>
    <t>Local Fiscal Year Ended September 30, 2019</t>
  </si>
  <si>
    <t>State Shared Revenues - General Government - Cardroom Tax</t>
  </si>
  <si>
    <t>General Government - Fees Remitted to County from Sheriff</t>
  </si>
  <si>
    <t>General Government - Fees Remitted to County from Clerk of Circuit Court</t>
  </si>
  <si>
    <t>Public Safety - Protective Inspection Fees</t>
  </si>
  <si>
    <t>Culture / Recreation - Cultural Services</t>
  </si>
  <si>
    <t>2019 Municipal Population:</t>
  </si>
  <si>
    <t>Local Fiscal Year Ended September 30, 2020</t>
  </si>
  <si>
    <t>Franchise Fee - Solid Waste</t>
  </si>
  <si>
    <t>Federal Grant - Human Services - Health or Hospitals</t>
  </si>
  <si>
    <t>State Shared Revenues - Public Safety - Other Public Safety</t>
  </si>
  <si>
    <t>State Shared Revenues - Human Services - Other Human Services</t>
  </si>
  <si>
    <t>State Shared Revenues - Culture / Recreation</t>
  </si>
  <si>
    <t>Proprietary Non-Operating - Interest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</si>
  <si>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</si>
  <si>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</si>
  <si>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</si>
  <si>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</si>
  <si>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</si>
  <si>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</si>
  <si>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</si>
  <si>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</si>
  <si>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</si>
  <si>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Franchise Fee - Sewer</t>
  </si>
  <si>
    <t>Intergovernmental Revenues</t>
  </si>
  <si>
    <t>State Grant - Physical Environment - Other Physical Environment</t>
  </si>
  <si>
    <t>State Shared Revenues - General Government - Local Government Half-Cent Sales Tax Program</t>
  </si>
  <si>
    <t>State Shared Revenues - Transportation - Fuel Tax Refunds and Credits</t>
  </si>
  <si>
    <t>Grants from Other Local Units - Economic Environment</t>
  </si>
  <si>
    <t>Transportation - Other Transportation Charges</t>
  </si>
  <si>
    <t>Other Charges for Services (Not Court-Related)</t>
  </si>
  <si>
    <t>Court-Ordered Judgments and Fines - Other</t>
  </si>
  <si>
    <t>Other Miscellaneous Revenues - Slot Machine Proceeds - Municipalities</t>
  </si>
  <si>
    <t>Proprietary Non-Operating Sources - Capital Contributions from Other Public Source</t>
  </si>
  <si>
    <t>2021 Municipal Population:</t>
  </si>
  <si>
    <t>Local Fiscal Year Ended September 30, 2022</t>
  </si>
  <si>
    <t>County Ninth-Cent Voted Fuel Tax</t>
  </si>
  <si>
    <t>Inspection Fee</t>
  </si>
  <si>
    <t>Federal Grant - Transportation - Other Transportation</t>
  </si>
  <si>
    <t>State Shared Revenues - General Government - Municipal Revenue Sharing Program</t>
  </si>
  <si>
    <t>General Government - Recording Fees</t>
  </si>
  <si>
    <t>2022 Municipal Population:</t>
  </si>
  <si>
    <t>Local Fiscal Year Ended September 30, 2023</t>
  </si>
  <si>
    <t>Permits - Other</t>
  </si>
  <si>
    <t>Federal Grant - American Rescue Plan Act Funds</t>
  </si>
  <si>
    <t>State Shared Revenues - Human Services - Health or Hospitals</t>
  </si>
  <si>
    <t>Human Services - Other Human Services Charges</t>
  </si>
  <si>
    <t>Proceeds - Leases - Financial Agreements</t>
  </si>
  <si>
    <t>Proprietary Non-Operating Sources - State Grants and Donations</t>
  </si>
  <si>
    <t>Proprietary Non-Operating Sources - Other Non-Operating Sources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</si>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</sst>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6C94-2125-44DB-AF72-4639A3FAD428}">
  <sheetPr>
    <pageSetUpPr fitToPage="1"/>
  </sheetPr>
  <dimension ref="A1:ED95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224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83</v>
      </c>
      <c r="B3" s="108"/>
      <c r="C3" s="109"/>
      <c r="D3" s="113" t="s">
        <v>44</v>
      </c>
      <c r="E3" s="114"/>
      <c r="F3" s="114"/>
      <c r="G3" s="114"/>
      <c r="H3" s="115"/>
      <c r="I3" s="113" t="s">
        <v>45</v>
      </c>
      <c r="J3" s="115"/>
      <c r="K3" s="113" t="s">
        <v>47</v>
      </c>
      <c r="L3" s="114"/>
      <c r="M3" s="115"/>
      <c r="N3" s="49"/>
      <c r="O3" s="50"/>
      <c r="P3" s="116" t="s">
        <v>198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84</v>
      </c>
      <c r="F4" s="52" t="s">
        <v>85</v>
      </c>
      <c r="G4" s="52" t="s">
        <v>86</v>
      </c>
      <c r="H4" s="52" t="s">
        <v>5</v>
      </c>
      <c r="I4" s="52" t="s">
        <v>6</v>
      </c>
      <c r="J4" s="53" t="s">
        <v>87</v>
      </c>
      <c r="K4" s="53" t="s">
        <v>7</v>
      </c>
      <c r="L4" s="53" t="s">
        <v>8</v>
      </c>
      <c r="M4" s="53" t="s">
        <v>199</v>
      </c>
      <c r="N4" s="53" t="s">
        <v>9</v>
      </c>
      <c r="O4" s="53" t="s">
        <v>200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201</v>
      </c>
      <c r="B5" s="57"/>
      <c r="C5" s="57"/>
      <c r="D5" s="58">
        <f t="shared" ref="D5:N5" si="0">SUM(D6:D12)</f>
        <v>126895770</v>
      </c>
      <c r="E5" s="58">
        <f t="shared" si="0"/>
        <v>3612906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3853505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134362181</v>
      </c>
      <c r="P5" s="60">
        <f t="shared" ref="P5:P36" si="1">(O5/P$93)</f>
        <v>586.59609087813351</v>
      </c>
      <c r="Q5" s="61"/>
    </row>
    <row r="6" spans="1:134">
      <c r="A6" s="63"/>
      <c r="B6" s="64">
        <v>311</v>
      </c>
      <c r="C6" s="65" t="s">
        <v>2</v>
      </c>
      <c r="D6" s="66">
        <v>93270127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93270127</v>
      </c>
      <c r="P6" s="67">
        <f t="shared" si="1"/>
        <v>407.19711072498188</v>
      </c>
      <c r="Q6" s="68"/>
    </row>
    <row r="7" spans="1:134">
      <c r="A7" s="63"/>
      <c r="B7" s="64">
        <v>312.41000000000003</v>
      </c>
      <c r="C7" s="65" t="s">
        <v>202</v>
      </c>
      <c r="D7" s="66">
        <v>0</v>
      </c>
      <c r="E7" s="66">
        <v>3612906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2">SUM(D7:N7)</f>
        <v>3612906</v>
      </c>
      <c r="P7" s="67">
        <f t="shared" si="1"/>
        <v>15.773162660333371</v>
      </c>
      <c r="Q7" s="68"/>
    </row>
    <row r="8" spans="1:134">
      <c r="A8" s="63"/>
      <c r="B8" s="64">
        <v>314.10000000000002</v>
      </c>
      <c r="C8" s="65" t="s">
        <v>13</v>
      </c>
      <c r="D8" s="66">
        <v>18182767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18182767</v>
      </c>
      <c r="P8" s="67">
        <f t="shared" si="1"/>
        <v>79.382010355636666</v>
      </c>
      <c r="Q8" s="68"/>
    </row>
    <row r="9" spans="1:134">
      <c r="A9" s="63"/>
      <c r="B9" s="64">
        <v>314.3</v>
      </c>
      <c r="C9" s="65" t="s">
        <v>14</v>
      </c>
      <c r="D9" s="66">
        <v>3251533</v>
      </c>
      <c r="E9" s="66">
        <v>0</v>
      </c>
      <c r="F9" s="66">
        <v>0</v>
      </c>
      <c r="G9" s="66">
        <v>0</v>
      </c>
      <c r="H9" s="66">
        <v>0</v>
      </c>
      <c r="I9" s="66">
        <v>3853505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7105038</v>
      </c>
      <c r="P9" s="67">
        <f t="shared" si="1"/>
        <v>31.019052275882544</v>
      </c>
      <c r="Q9" s="68"/>
    </row>
    <row r="10" spans="1:134">
      <c r="A10" s="63"/>
      <c r="B10" s="64">
        <v>314.39999999999998</v>
      </c>
      <c r="C10" s="65" t="s">
        <v>16</v>
      </c>
      <c r="D10" s="66">
        <v>604856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604856</v>
      </c>
      <c r="P10" s="67">
        <f t="shared" si="1"/>
        <v>2.640669885703808</v>
      </c>
      <c r="Q10" s="68"/>
    </row>
    <row r="11" spans="1:134">
      <c r="A11" s="63"/>
      <c r="B11" s="64">
        <v>315.10000000000002</v>
      </c>
      <c r="C11" s="65" t="s">
        <v>203</v>
      </c>
      <c r="D11" s="66">
        <v>5284904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5284904</v>
      </c>
      <c r="P11" s="67">
        <f t="shared" si="1"/>
        <v>23.072742672033669</v>
      </c>
      <c r="Q11" s="68"/>
    </row>
    <row r="12" spans="1:134">
      <c r="A12" s="63"/>
      <c r="B12" s="64">
        <v>316</v>
      </c>
      <c r="C12" s="65" t="s">
        <v>140</v>
      </c>
      <c r="D12" s="66">
        <v>6301583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6301583</v>
      </c>
      <c r="P12" s="67">
        <f t="shared" si="1"/>
        <v>27.511342303561605</v>
      </c>
      <c r="Q12" s="68"/>
    </row>
    <row r="13" spans="1:134" ht="15.75">
      <c r="A13" s="69" t="s">
        <v>19</v>
      </c>
      <c r="B13" s="70"/>
      <c r="C13" s="71"/>
      <c r="D13" s="72">
        <f t="shared" ref="D13:N13" si="3">SUM(D14:D24)</f>
        <v>17483190</v>
      </c>
      <c r="E13" s="72">
        <f t="shared" si="3"/>
        <v>9122355</v>
      </c>
      <c r="F13" s="72">
        <f t="shared" si="3"/>
        <v>2222150</v>
      </c>
      <c r="G13" s="72">
        <f t="shared" si="3"/>
        <v>6000854</v>
      </c>
      <c r="H13" s="72">
        <f t="shared" si="3"/>
        <v>0</v>
      </c>
      <c r="I13" s="72">
        <f t="shared" si="3"/>
        <v>0</v>
      </c>
      <c r="J13" s="72">
        <f t="shared" si="3"/>
        <v>0</v>
      </c>
      <c r="K13" s="72">
        <f t="shared" si="3"/>
        <v>0</v>
      </c>
      <c r="L13" s="72">
        <f t="shared" si="3"/>
        <v>0</v>
      </c>
      <c r="M13" s="72">
        <f t="shared" si="3"/>
        <v>0</v>
      </c>
      <c r="N13" s="72">
        <f t="shared" si="3"/>
        <v>0</v>
      </c>
      <c r="O13" s="73">
        <f>SUM(D13:N13)</f>
        <v>34828549</v>
      </c>
      <c r="P13" s="74">
        <f t="shared" si="1"/>
        <v>152.05387812480899</v>
      </c>
      <c r="Q13" s="75"/>
    </row>
    <row r="14" spans="1:134">
      <c r="A14" s="63"/>
      <c r="B14" s="64">
        <v>322</v>
      </c>
      <c r="C14" s="65" t="s">
        <v>204</v>
      </c>
      <c r="D14" s="66">
        <v>0</v>
      </c>
      <c r="E14" s="66">
        <v>9122355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9122355</v>
      </c>
      <c r="P14" s="67">
        <f t="shared" si="1"/>
        <v>39.826220017987026</v>
      </c>
      <c r="Q14" s="68"/>
    </row>
    <row r="15" spans="1:134">
      <c r="A15" s="63"/>
      <c r="B15" s="64">
        <v>322.89999999999998</v>
      </c>
      <c r="C15" s="65" t="s">
        <v>225</v>
      </c>
      <c r="D15" s="66">
        <v>757687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4" si="4">SUM(D15:N15)</f>
        <v>757687</v>
      </c>
      <c r="P15" s="67">
        <f t="shared" si="1"/>
        <v>3.3078968278222605</v>
      </c>
      <c r="Q15" s="68"/>
    </row>
    <row r="16" spans="1:134">
      <c r="A16" s="63"/>
      <c r="B16" s="64">
        <v>323.10000000000002</v>
      </c>
      <c r="C16" s="65" t="s">
        <v>20</v>
      </c>
      <c r="D16" s="66">
        <v>12699343</v>
      </c>
      <c r="E16" s="66">
        <v>0</v>
      </c>
      <c r="F16" s="66">
        <v>2222150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14921493</v>
      </c>
      <c r="P16" s="67">
        <f t="shared" si="1"/>
        <v>65.143996612152591</v>
      </c>
      <c r="Q16" s="68"/>
    </row>
    <row r="17" spans="1:17">
      <c r="A17" s="63"/>
      <c r="B17" s="64">
        <v>323.3</v>
      </c>
      <c r="C17" s="65" t="s">
        <v>97</v>
      </c>
      <c r="D17" s="66">
        <v>3350323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3350323</v>
      </c>
      <c r="P17" s="67">
        <f t="shared" si="1"/>
        <v>14.62678233080409</v>
      </c>
      <c r="Q17" s="68"/>
    </row>
    <row r="18" spans="1:17">
      <c r="A18" s="63"/>
      <c r="B18" s="64">
        <v>323.39999999999998</v>
      </c>
      <c r="C18" s="65" t="s">
        <v>21</v>
      </c>
      <c r="D18" s="66">
        <v>406382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406382</v>
      </c>
      <c r="P18" s="67">
        <f t="shared" si="1"/>
        <v>1.7741755219293267</v>
      </c>
      <c r="Q18" s="68"/>
    </row>
    <row r="19" spans="1:17">
      <c r="A19" s="63"/>
      <c r="B19" s="64">
        <v>323.89999999999998</v>
      </c>
      <c r="C19" s="65" t="s">
        <v>22</v>
      </c>
      <c r="D19" s="66">
        <v>269455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269455</v>
      </c>
      <c r="P19" s="67">
        <f t="shared" si="1"/>
        <v>1.176381988526723</v>
      </c>
      <c r="Q19" s="68"/>
    </row>
    <row r="20" spans="1:17">
      <c r="A20" s="63"/>
      <c r="B20" s="64">
        <v>324.11</v>
      </c>
      <c r="C20" s="65" t="s">
        <v>141</v>
      </c>
      <c r="D20" s="66">
        <v>0</v>
      </c>
      <c r="E20" s="66">
        <v>0</v>
      </c>
      <c r="F20" s="66">
        <v>0</v>
      </c>
      <c r="G20" s="66">
        <v>720229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720229</v>
      </c>
      <c r="P20" s="67">
        <f t="shared" si="1"/>
        <v>3.1443633379028526</v>
      </c>
      <c r="Q20" s="68"/>
    </row>
    <row r="21" spans="1:17">
      <c r="A21" s="63"/>
      <c r="B21" s="64">
        <v>324.12</v>
      </c>
      <c r="C21" s="65" t="s">
        <v>178</v>
      </c>
      <c r="D21" s="66">
        <v>0</v>
      </c>
      <c r="E21" s="66">
        <v>0</v>
      </c>
      <c r="F21" s="66">
        <v>0</v>
      </c>
      <c r="G21" s="66">
        <v>701081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701081</v>
      </c>
      <c r="P21" s="67">
        <f t="shared" si="1"/>
        <v>3.060767329974591</v>
      </c>
      <c r="Q21" s="68"/>
    </row>
    <row r="22" spans="1:17">
      <c r="A22" s="63"/>
      <c r="B22" s="64">
        <v>324.31</v>
      </c>
      <c r="C22" s="65" t="s">
        <v>98</v>
      </c>
      <c r="D22" s="66">
        <v>0</v>
      </c>
      <c r="E22" s="66">
        <v>0</v>
      </c>
      <c r="F22" s="66">
        <v>0</v>
      </c>
      <c r="G22" s="66">
        <v>431796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4"/>
        <v>431796</v>
      </c>
      <c r="P22" s="67">
        <f t="shared" si="1"/>
        <v>1.8851275245138701</v>
      </c>
      <c r="Q22" s="68"/>
    </row>
    <row r="23" spans="1:17">
      <c r="A23" s="63"/>
      <c r="B23" s="64">
        <v>324.32</v>
      </c>
      <c r="C23" s="65" t="s">
        <v>92</v>
      </c>
      <c r="D23" s="66">
        <v>0</v>
      </c>
      <c r="E23" s="66">
        <v>0</v>
      </c>
      <c r="F23" s="66">
        <v>0</v>
      </c>
      <c r="G23" s="66">
        <v>14317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4"/>
        <v>14317</v>
      </c>
      <c r="P23" s="67">
        <f t="shared" si="1"/>
        <v>6.2504911505583835E-2</v>
      </c>
      <c r="Q23" s="68"/>
    </row>
    <row r="24" spans="1:17">
      <c r="A24" s="63"/>
      <c r="B24" s="64">
        <v>324.61</v>
      </c>
      <c r="C24" s="65" t="s">
        <v>142</v>
      </c>
      <c r="D24" s="66">
        <v>0</v>
      </c>
      <c r="E24" s="66">
        <v>0</v>
      </c>
      <c r="F24" s="66">
        <v>0</v>
      </c>
      <c r="G24" s="66">
        <v>4133431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4"/>
        <v>4133431</v>
      </c>
      <c r="P24" s="67">
        <f t="shared" si="1"/>
        <v>18.045661721690081</v>
      </c>
      <c r="Q24" s="68"/>
    </row>
    <row r="25" spans="1:17" ht="15.75">
      <c r="A25" s="69" t="s">
        <v>206</v>
      </c>
      <c r="B25" s="70"/>
      <c r="C25" s="71"/>
      <c r="D25" s="72">
        <f t="shared" ref="D25:N25" si="5">SUM(D26:D50)</f>
        <v>38602418</v>
      </c>
      <c r="E25" s="72">
        <f t="shared" si="5"/>
        <v>36194349</v>
      </c>
      <c r="F25" s="72">
        <f t="shared" si="5"/>
        <v>3589952</v>
      </c>
      <c r="G25" s="72">
        <f t="shared" si="5"/>
        <v>441911</v>
      </c>
      <c r="H25" s="72">
        <f t="shared" si="5"/>
        <v>0</v>
      </c>
      <c r="I25" s="72">
        <f t="shared" si="5"/>
        <v>0</v>
      </c>
      <c r="J25" s="72">
        <f t="shared" si="5"/>
        <v>0</v>
      </c>
      <c r="K25" s="72">
        <f t="shared" si="5"/>
        <v>0</v>
      </c>
      <c r="L25" s="72">
        <f t="shared" si="5"/>
        <v>0</v>
      </c>
      <c r="M25" s="72">
        <f t="shared" si="5"/>
        <v>0</v>
      </c>
      <c r="N25" s="72">
        <f t="shared" si="5"/>
        <v>0</v>
      </c>
      <c r="O25" s="73">
        <f>SUM(D25:N25)</f>
        <v>78828630</v>
      </c>
      <c r="P25" s="74">
        <f t="shared" si="1"/>
        <v>344.14867236546843</v>
      </c>
      <c r="Q25" s="75"/>
    </row>
    <row r="26" spans="1:17">
      <c r="A26" s="63"/>
      <c r="B26" s="64">
        <v>331.1</v>
      </c>
      <c r="C26" s="65" t="s">
        <v>25</v>
      </c>
      <c r="D26" s="66">
        <v>0</v>
      </c>
      <c r="E26" s="66">
        <v>2652686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2652686</v>
      </c>
      <c r="P26" s="67">
        <f t="shared" si="1"/>
        <v>11.58105075659015</v>
      </c>
      <c r="Q26" s="68"/>
    </row>
    <row r="27" spans="1:17">
      <c r="A27" s="63"/>
      <c r="B27" s="64">
        <v>331.2</v>
      </c>
      <c r="C27" s="65" t="s">
        <v>126</v>
      </c>
      <c r="D27" s="66">
        <v>0</v>
      </c>
      <c r="E27" s="66">
        <v>1273142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1273142</v>
      </c>
      <c r="P27" s="67">
        <f t="shared" si="1"/>
        <v>5.5582613706811497</v>
      </c>
      <c r="Q27" s="68"/>
    </row>
    <row r="28" spans="1:17">
      <c r="A28" s="63"/>
      <c r="B28" s="64">
        <v>331.5</v>
      </c>
      <c r="C28" s="65" t="s">
        <v>27</v>
      </c>
      <c r="D28" s="66">
        <v>0</v>
      </c>
      <c r="E28" s="66">
        <v>4020079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42" si="6">SUM(D28:N28)</f>
        <v>4020079</v>
      </c>
      <c r="P28" s="67">
        <f t="shared" si="1"/>
        <v>17.550791516410978</v>
      </c>
      <c r="Q28" s="68"/>
    </row>
    <row r="29" spans="1:17">
      <c r="A29" s="63"/>
      <c r="B29" s="64">
        <v>331.51</v>
      </c>
      <c r="C29" s="65" t="s">
        <v>226</v>
      </c>
      <c r="D29" s="66">
        <v>0</v>
      </c>
      <c r="E29" s="66">
        <v>973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973</v>
      </c>
      <c r="P29" s="67">
        <f t="shared" si="1"/>
        <v>4.2479066071756007E-3</v>
      </c>
      <c r="Q29" s="68"/>
    </row>
    <row r="30" spans="1:17">
      <c r="A30" s="63"/>
      <c r="B30" s="64">
        <v>331.62</v>
      </c>
      <c r="C30" s="65" t="s">
        <v>29</v>
      </c>
      <c r="D30" s="66">
        <v>0</v>
      </c>
      <c r="E30" s="66">
        <v>939663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939663</v>
      </c>
      <c r="P30" s="67">
        <f t="shared" si="1"/>
        <v>4.1023645079326272</v>
      </c>
      <c r="Q30" s="68"/>
    </row>
    <row r="31" spans="1:17">
      <c r="A31" s="63"/>
      <c r="B31" s="64">
        <v>331.69</v>
      </c>
      <c r="C31" s="65" t="s">
        <v>109</v>
      </c>
      <c r="D31" s="66">
        <v>0</v>
      </c>
      <c r="E31" s="66">
        <v>1191793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6"/>
        <v>1191793</v>
      </c>
      <c r="P31" s="67">
        <f t="shared" si="1"/>
        <v>5.2031093104682737</v>
      </c>
      <c r="Q31" s="68"/>
    </row>
    <row r="32" spans="1:17">
      <c r="A32" s="63"/>
      <c r="B32" s="64">
        <v>331.9</v>
      </c>
      <c r="C32" s="65" t="s">
        <v>99</v>
      </c>
      <c r="D32" s="66">
        <v>0</v>
      </c>
      <c r="E32" s="66">
        <v>488914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488914</v>
      </c>
      <c r="P32" s="67">
        <f t="shared" si="1"/>
        <v>2.1344923031250271</v>
      </c>
      <c r="Q32" s="68"/>
    </row>
    <row r="33" spans="1:17">
      <c r="A33" s="63"/>
      <c r="B33" s="64">
        <v>334.2</v>
      </c>
      <c r="C33" s="65" t="s">
        <v>93</v>
      </c>
      <c r="D33" s="66">
        <v>0</v>
      </c>
      <c r="E33" s="66">
        <v>141160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141160</v>
      </c>
      <c r="P33" s="67">
        <f t="shared" si="1"/>
        <v>0.61627389174605118</v>
      </c>
      <c r="Q33" s="68"/>
    </row>
    <row r="34" spans="1:17">
      <c r="A34" s="63"/>
      <c r="B34" s="64">
        <v>334.61</v>
      </c>
      <c r="C34" s="65" t="s">
        <v>162</v>
      </c>
      <c r="D34" s="66">
        <v>0</v>
      </c>
      <c r="E34" s="66">
        <v>247567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247567</v>
      </c>
      <c r="P34" s="67">
        <f t="shared" si="1"/>
        <v>1.0808237358876074</v>
      </c>
      <c r="Q34" s="68"/>
    </row>
    <row r="35" spans="1:17">
      <c r="A35" s="63"/>
      <c r="B35" s="64">
        <v>334.62</v>
      </c>
      <c r="C35" s="65" t="s">
        <v>163</v>
      </c>
      <c r="D35" s="66">
        <v>0</v>
      </c>
      <c r="E35" s="66">
        <v>88585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6"/>
        <v>88585</v>
      </c>
      <c r="P35" s="67">
        <f t="shared" si="1"/>
        <v>0.38674286412810954</v>
      </c>
      <c r="Q35" s="68"/>
    </row>
    <row r="36" spans="1:17">
      <c r="A36" s="63"/>
      <c r="B36" s="64">
        <v>334.7</v>
      </c>
      <c r="C36" s="65" t="s">
        <v>33</v>
      </c>
      <c r="D36" s="66">
        <v>0</v>
      </c>
      <c r="E36" s="66">
        <v>47035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47035</v>
      </c>
      <c r="P36" s="67">
        <f t="shared" si="1"/>
        <v>0.20534459123176194</v>
      </c>
      <c r="Q36" s="68"/>
    </row>
    <row r="37" spans="1:17">
      <c r="A37" s="63"/>
      <c r="B37" s="64">
        <v>334.9</v>
      </c>
      <c r="C37" s="65" t="s">
        <v>112</v>
      </c>
      <c r="D37" s="66">
        <v>254286</v>
      </c>
      <c r="E37" s="66">
        <v>13557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267843</v>
      </c>
      <c r="P37" s="67">
        <f t="shared" ref="P37:P68" si="7">(O37/P$93)</f>
        <v>1.1693443467479285</v>
      </c>
      <c r="Q37" s="68"/>
    </row>
    <row r="38" spans="1:17">
      <c r="A38" s="63"/>
      <c r="B38" s="64">
        <v>335.125</v>
      </c>
      <c r="C38" s="65" t="s">
        <v>221</v>
      </c>
      <c r="D38" s="66">
        <v>13584975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13584975</v>
      </c>
      <c r="P38" s="67">
        <f t="shared" si="7"/>
        <v>59.309049394465937</v>
      </c>
      <c r="Q38" s="68"/>
    </row>
    <row r="39" spans="1:17">
      <c r="A39" s="63"/>
      <c r="B39" s="64">
        <v>335.14</v>
      </c>
      <c r="C39" s="65" t="s">
        <v>145</v>
      </c>
      <c r="D39" s="66">
        <v>10720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6"/>
        <v>10720</v>
      </c>
      <c r="P39" s="67">
        <f t="shared" si="7"/>
        <v>4.6801190985531795E-2</v>
      </c>
      <c r="Q39" s="68"/>
    </row>
    <row r="40" spans="1:17">
      <c r="A40" s="63"/>
      <c r="B40" s="64">
        <v>335.15</v>
      </c>
      <c r="C40" s="65" t="s">
        <v>146</v>
      </c>
      <c r="D40" s="66">
        <v>81149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81149</v>
      </c>
      <c r="P40" s="67">
        <f t="shared" si="7"/>
        <v>0.35427890366463805</v>
      </c>
      <c r="Q40" s="68"/>
    </row>
    <row r="41" spans="1:17">
      <c r="A41" s="63"/>
      <c r="B41" s="64">
        <v>335.18</v>
      </c>
      <c r="C41" s="65" t="s">
        <v>208</v>
      </c>
      <c r="D41" s="66">
        <v>24114434</v>
      </c>
      <c r="E41" s="66">
        <v>11114510</v>
      </c>
      <c r="F41" s="66">
        <v>3589952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6"/>
        <v>38818896</v>
      </c>
      <c r="P41" s="67">
        <f t="shared" si="7"/>
        <v>169.47486618875899</v>
      </c>
      <c r="Q41" s="68"/>
    </row>
    <row r="42" spans="1:17">
      <c r="A42" s="63"/>
      <c r="B42" s="64">
        <v>335.22</v>
      </c>
      <c r="C42" s="65" t="s">
        <v>164</v>
      </c>
      <c r="D42" s="66">
        <v>0</v>
      </c>
      <c r="E42" s="66">
        <v>955752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955752</v>
      </c>
      <c r="P42" s="67">
        <f t="shared" si="7"/>
        <v>4.172605586455596</v>
      </c>
      <c r="Q42" s="68"/>
    </row>
    <row r="43" spans="1:17">
      <c r="A43" s="63"/>
      <c r="B43" s="64">
        <v>335.45</v>
      </c>
      <c r="C43" s="65" t="s">
        <v>209</v>
      </c>
      <c r="D43" s="66">
        <v>91404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49" si="8">SUM(D43:N43)</f>
        <v>91404</v>
      </c>
      <c r="P43" s="67">
        <f t="shared" si="7"/>
        <v>0.39905000567551757</v>
      </c>
      <c r="Q43" s="68"/>
    </row>
    <row r="44" spans="1:17">
      <c r="A44" s="63"/>
      <c r="B44" s="64">
        <v>335.61</v>
      </c>
      <c r="C44" s="65" t="s">
        <v>227</v>
      </c>
      <c r="D44" s="66">
        <v>0</v>
      </c>
      <c r="E44" s="66">
        <v>8436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8"/>
        <v>8436</v>
      </c>
      <c r="P44" s="67">
        <f t="shared" si="7"/>
        <v>3.6829743204659163E-2</v>
      </c>
      <c r="Q44" s="68"/>
    </row>
    <row r="45" spans="1:17">
      <c r="A45" s="63"/>
      <c r="B45" s="64">
        <v>337.2</v>
      </c>
      <c r="C45" s="65" t="s">
        <v>39</v>
      </c>
      <c r="D45" s="66">
        <v>0</v>
      </c>
      <c r="E45" s="66">
        <v>11928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8"/>
        <v>11928</v>
      </c>
      <c r="P45" s="67">
        <f t="shared" si="7"/>
        <v>5.2075056536886495E-2</v>
      </c>
      <c r="Q45" s="68"/>
    </row>
    <row r="46" spans="1:17">
      <c r="A46" s="63"/>
      <c r="B46" s="64">
        <v>337.5</v>
      </c>
      <c r="C46" s="65" t="s">
        <v>210</v>
      </c>
      <c r="D46" s="66">
        <v>0</v>
      </c>
      <c r="E46" s="66">
        <v>99532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8"/>
        <v>99532</v>
      </c>
      <c r="P46" s="67">
        <f t="shared" si="7"/>
        <v>0.43453508779589095</v>
      </c>
      <c r="Q46" s="68"/>
    </row>
    <row r="47" spans="1:17">
      <c r="A47" s="63"/>
      <c r="B47" s="64">
        <v>337.6</v>
      </c>
      <c r="C47" s="65" t="s">
        <v>115</v>
      </c>
      <c r="D47" s="66">
        <v>0</v>
      </c>
      <c r="E47" s="66">
        <v>1472105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8"/>
        <v>1472105</v>
      </c>
      <c r="P47" s="67">
        <f t="shared" si="7"/>
        <v>6.426890602216071</v>
      </c>
      <c r="Q47" s="68"/>
    </row>
    <row r="48" spans="1:17">
      <c r="A48" s="63"/>
      <c r="B48" s="64">
        <v>337.7</v>
      </c>
      <c r="C48" s="65" t="s">
        <v>41</v>
      </c>
      <c r="D48" s="66">
        <v>0</v>
      </c>
      <c r="E48" s="66">
        <v>198243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8"/>
        <v>198243</v>
      </c>
      <c r="P48" s="67">
        <f t="shared" si="7"/>
        <v>0.86548586796126681</v>
      </c>
      <c r="Q48" s="68"/>
    </row>
    <row r="49" spans="1:17">
      <c r="A49" s="63"/>
      <c r="B49" s="64">
        <v>337.9</v>
      </c>
      <c r="C49" s="65" t="s">
        <v>42</v>
      </c>
      <c r="D49" s="66">
        <v>0</v>
      </c>
      <c r="E49" s="66">
        <v>11228689</v>
      </c>
      <c r="F49" s="66">
        <v>0</v>
      </c>
      <c r="G49" s="66">
        <v>441911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8"/>
        <v>11670600</v>
      </c>
      <c r="P49" s="67">
        <f t="shared" si="7"/>
        <v>50.951304059304796</v>
      </c>
      <c r="Q49" s="68"/>
    </row>
    <row r="50" spans="1:17">
      <c r="A50" s="63"/>
      <c r="B50" s="64">
        <v>339</v>
      </c>
      <c r="C50" s="65" t="s">
        <v>43</v>
      </c>
      <c r="D50" s="66">
        <v>465450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>SUM(D50:N50)</f>
        <v>465450</v>
      </c>
      <c r="P50" s="67">
        <f t="shared" si="7"/>
        <v>2.0320535768857999</v>
      </c>
      <c r="Q50" s="68"/>
    </row>
    <row r="51" spans="1:17" ht="15.75">
      <c r="A51" s="69" t="s">
        <v>48</v>
      </c>
      <c r="B51" s="70"/>
      <c r="C51" s="71"/>
      <c r="D51" s="72">
        <f t="shared" ref="D51:N51" si="9">SUM(D52:D68)</f>
        <v>5018172</v>
      </c>
      <c r="E51" s="72">
        <f t="shared" si="9"/>
        <v>5931692</v>
      </c>
      <c r="F51" s="72">
        <f t="shared" si="9"/>
        <v>0</v>
      </c>
      <c r="G51" s="72">
        <f t="shared" si="9"/>
        <v>0</v>
      </c>
      <c r="H51" s="72">
        <f t="shared" si="9"/>
        <v>0</v>
      </c>
      <c r="I51" s="72">
        <f t="shared" si="9"/>
        <v>107544425</v>
      </c>
      <c r="J51" s="72">
        <f t="shared" si="9"/>
        <v>0</v>
      </c>
      <c r="K51" s="72">
        <f t="shared" si="9"/>
        <v>0</v>
      </c>
      <c r="L51" s="72">
        <f t="shared" si="9"/>
        <v>0</v>
      </c>
      <c r="M51" s="72">
        <f t="shared" si="9"/>
        <v>0</v>
      </c>
      <c r="N51" s="72">
        <f t="shared" si="9"/>
        <v>0</v>
      </c>
      <c r="O51" s="72">
        <f>SUM(D51:N51)</f>
        <v>118494289</v>
      </c>
      <c r="P51" s="74">
        <f t="shared" si="7"/>
        <v>517.32032184550371</v>
      </c>
      <c r="Q51" s="75"/>
    </row>
    <row r="52" spans="1:17">
      <c r="A52" s="63"/>
      <c r="B52" s="64">
        <v>342.1</v>
      </c>
      <c r="C52" s="65" t="s">
        <v>52</v>
      </c>
      <c r="D52" s="66">
        <v>32696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67" si="10">SUM(D52:N52)</f>
        <v>32696</v>
      </c>
      <c r="P52" s="67">
        <f t="shared" si="7"/>
        <v>0.14274363250587196</v>
      </c>
      <c r="Q52" s="68"/>
    </row>
    <row r="53" spans="1:17">
      <c r="A53" s="63"/>
      <c r="B53" s="64">
        <v>342.2</v>
      </c>
      <c r="C53" s="65" t="s">
        <v>53</v>
      </c>
      <c r="D53" s="66">
        <v>0</v>
      </c>
      <c r="E53" s="66">
        <v>2507488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10"/>
        <v>2507488</v>
      </c>
      <c r="P53" s="67">
        <f t="shared" si="7"/>
        <v>10.947147834135182</v>
      </c>
      <c r="Q53" s="68"/>
    </row>
    <row r="54" spans="1:17">
      <c r="A54" s="63"/>
      <c r="B54" s="64">
        <v>342.4</v>
      </c>
      <c r="C54" s="65" t="s">
        <v>117</v>
      </c>
      <c r="D54" s="66">
        <v>0</v>
      </c>
      <c r="E54" s="66">
        <v>160041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10"/>
        <v>160041</v>
      </c>
      <c r="P54" s="67">
        <f t="shared" si="7"/>
        <v>0.69870423568241546</v>
      </c>
      <c r="Q54" s="68"/>
    </row>
    <row r="55" spans="1:17">
      <c r="A55" s="63"/>
      <c r="B55" s="64">
        <v>342.6</v>
      </c>
      <c r="C55" s="65" t="s">
        <v>167</v>
      </c>
      <c r="D55" s="66">
        <v>0</v>
      </c>
      <c r="E55" s="66">
        <v>2275729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10"/>
        <v>2275729</v>
      </c>
      <c r="P55" s="67">
        <f t="shared" si="7"/>
        <v>9.9353383918202702</v>
      </c>
      <c r="Q55" s="68"/>
    </row>
    <row r="56" spans="1:17">
      <c r="A56" s="63"/>
      <c r="B56" s="64">
        <v>343.3</v>
      </c>
      <c r="C56" s="65" t="s">
        <v>55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31819407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10"/>
        <v>31819407</v>
      </c>
      <c r="P56" s="67">
        <f t="shared" si="7"/>
        <v>138.91661791542606</v>
      </c>
      <c r="Q56" s="68"/>
    </row>
    <row r="57" spans="1:17">
      <c r="A57" s="63"/>
      <c r="B57" s="64">
        <v>343.4</v>
      </c>
      <c r="C57" s="65" t="s">
        <v>56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16982978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10"/>
        <v>16982978</v>
      </c>
      <c r="P57" s="67">
        <f t="shared" si="7"/>
        <v>74.143992246369848</v>
      </c>
      <c r="Q57" s="68"/>
    </row>
    <row r="58" spans="1:17">
      <c r="A58" s="63"/>
      <c r="B58" s="64">
        <v>343.5</v>
      </c>
      <c r="C58" s="65" t="s">
        <v>57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57001227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10"/>
        <v>57001227</v>
      </c>
      <c r="P58" s="67">
        <f t="shared" si="7"/>
        <v>248.8549730631205</v>
      </c>
      <c r="Q58" s="68"/>
    </row>
    <row r="59" spans="1:17">
      <c r="A59" s="63"/>
      <c r="B59" s="64">
        <v>343.9</v>
      </c>
      <c r="C59" s="65" t="s">
        <v>128</v>
      </c>
      <c r="D59" s="66">
        <v>4600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10"/>
        <v>4600</v>
      </c>
      <c r="P59" s="67">
        <f t="shared" si="7"/>
        <v>2.0082600609463271E-2</v>
      </c>
      <c r="Q59" s="68"/>
    </row>
    <row r="60" spans="1:17">
      <c r="A60" s="63"/>
      <c r="B60" s="64">
        <v>344.3</v>
      </c>
      <c r="C60" s="65" t="s">
        <v>168</v>
      </c>
      <c r="D60" s="66">
        <v>0</v>
      </c>
      <c r="E60" s="66">
        <v>210000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10"/>
        <v>210000</v>
      </c>
      <c r="P60" s="67">
        <f t="shared" si="7"/>
        <v>0.91681437564941015</v>
      </c>
      <c r="Q60" s="68"/>
    </row>
    <row r="61" spans="1:17">
      <c r="A61" s="63"/>
      <c r="B61" s="64">
        <v>344.9</v>
      </c>
      <c r="C61" s="65" t="s">
        <v>211</v>
      </c>
      <c r="D61" s="66">
        <v>359805</v>
      </c>
      <c r="E61" s="66">
        <v>140895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10"/>
        <v>500700</v>
      </c>
      <c r="P61" s="67">
        <f t="shared" si="7"/>
        <v>2.1859474185126651</v>
      </c>
      <c r="Q61" s="68"/>
    </row>
    <row r="62" spans="1:17">
      <c r="A62" s="63"/>
      <c r="B62" s="64">
        <v>346.9</v>
      </c>
      <c r="C62" s="65" t="s">
        <v>228</v>
      </c>
      <c r="D62" s="66">
        <v>176324</v>
      </c>
      <c r="E62" s="66">
        <v>55137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10"/>
        <v>231461</v>
      </c>
      <c r="P62" s="67">
        <f t="shared" si="7"/>
        <v>1.0105084390580388</v>
      </c>
      <c r="Q62" s="68"/>
    </row>
    <row r="63" spans="1:17">
      <c r="A63" s="63"/>
      <c r="B63" s="64">
        <v>347.1</v>
      </c>
      <c r="C63" s="65" t="s">
        <v>62</v>
      </c>
      <c r="D63" s="66">
        <v>6875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10"/>
        <v>6875</v>
      </c>
      <c r="P63" s="67">
        <f t="shared" si="7"/>
        <v>3.0014756345665215E-2</v>
      </c>
      <c r="Q63" s="68"/>
    </row>
    <row r="64" spans="1:17">
      <c r="A64" s="63"/>
      <c r="B64" s="64">
        <v>347.2</v>
      </c>
      <c r="C64" s="65" t="s">
        <v>63</v>
      </c>
      <c r="D64" s="66">
        <v>672836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10"/>
        <v>672836</v>
      </c>
      <c r="P64" s="67">
        <f t="shared" si="7"/>
        <v>2.9374557964497456</v>
      </c>
      <c r="Q64" s="68"/>
    </row>
    <row r="65" spans="1:17">
      <c r="A65" s="63"/>
      <c r="B65" s="64">
        <v>347.4</v>
      </c>
      <c r="C65" s="65" t="s">
        <v>64</v>
      </c>
      <c r="D65" s="66">
        <v>431994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10"/>
        <v>431994</v>
      </c>
      <c r="P65" s="67">
        <f t="shared" si="7"/>
        <v>1.8859919494966253</v>
      </c>
      <c r="Q65" s="68"/>
    </row>
    <row r="66" spans="1:17">
      <c r="A66" s="63"/>
      <c r="B66" s="64">
        <v>347.8</v>
      </c>
      <c r="C66" s="65" t="s">
        <v>100</v>
      </c>
      <c r="D66" s="66">
        <v>0</v>
      </c>
      <c r="E66" s="66">
        <v>516257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10"/>
        <v>516257</v>
      </c>
      <c r="P66" s="67">
        <f t="shared" si="7"/>
        <v>2.2538659006173218</v>
      </c>
      <c r="Q66" s="68"/>
    </row>
    <row r="67" spans="1:17">
      <c r="A67" s="63"/>
      <c r="B67" s="64">
        <v>347.9</v>
      </c>
      <c r="C67" s="65" t="s">
        <v>66</v>
      </c>
      <c r="D67" s="66">
        <v>380296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10"/>
        <v>380296</v>
      </c>
      <c r="P67" s="67">
        <f t="shared" si="7"/>
        <v>1.6602897133427053</v>
      </c>
      <c r="Q67" s="68"/>
    </row>
    <row r="68" spans="1:17">
      <c r="A68" s="63"/>
      <c r="B68" s="64">
        <v>349</v>
      </c>
      <c r="C68" s="65" t="s">
        <v>212</v>
      </c>
      <c r="D68" s="66">
        <v>2952746</v>
      </c>
      <c r="E68" s="66">
        <v>66145</v>
      </c>
      <c r="F68" s="66">
        <v>0</v>
      </c>
      <c r="G68" s="66">
        <v>0</v>
      </c>
      <c r="H68" s="66">
        <v>0</v>
      </c>
      <c r="I68" s="66">
        <v>1740813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>SUM(D68:N68)</f>
        <v>4759704</v>
      </c>
      <c r="P68" s="67">
        <f t="shared" si="7"/>
        <v>20.779833576361906</v>
      </c>
      <c r="Q68" s="68"/>
    </row>
    <row r="69" spans="1:17" ht="15.75">
      <c r="A69" s="69" t="s">
        <v>49</v>
      </c>
      <c r="B69" s="70"/>
      <c r="C69" s="71"/>
      <c r="D69" s="72">
        <f t="shared" ref="D69:N69" si="11">SUM(D70:D73)</f>
        <v>2136370</v>
      </c>
      <c r="E69" s="72">
        <f t="shared" si="11"/>
        <v>9279</v>
      </c>
      <c r="F69" s="72">
        <f t="shared" si="11"/>
        <v>0</v>
      </c>
      <c r="G69" s="72">
        <f t="shared" si="11"/>
        <v>0</v>
      </c>
      <c r="H69" s="72">
        <f t="shared" si="11"/>
        <v>0</v>
      </c>
      <c r="I69" s="72">
        <f t="shared" si="11"/>
        <v>76037</v>
      </c>
      <c r="J69" s="72">
        <f t="shared" si="11"/>
        <v>0</v>
      </c>
      <c r="K69" s="72">
        <f t="shared" si="11"/>
        <v>0</v>
      </c>
      <c r="L69" s="72">
        <f t="shared" si="11"/>
        <v>0</v>
      </c>
      <c r="M69" s="72">
        <f t="shared" si="11"/>
        <v>0</v>
      </c>
      <c r="N69" s="72">
        <f t="shared" si="11"/>
        <v>0</v>
      </c>
      <c r="O69" s="72">
        <f>SUM(D69:N69)</f>
        <v>2221686</v>
      </c>
      <c r="P69" s="74">
        <f t="shared" ref="P69:P100" si="12">(O69/P$93)</f>
        <v>9.6993983951382639</v>
      </c>
      <c r="Q69" s="75"/>
    </row>
    <row r="70" spans="1:17">
      <c r="A70" s="76"/>
      <c r="B70" s="77">
        <v>351.5</v>
      </c>
      <c r="C70" s="78" t="s">
        <v>170</v>
      </c>
      <c r="D70" s="66">
        <v>0</v>
      </c>
      <c r="E70" s="66">
        <v>9279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ref="O70:O73" si="13">SUM(D70:N70)</f>
        <v>9279</v>
      </c>
      <c r="P70" s="67">
        <f t="shared" si="12"/>
        <v>4.0510098055480365E-2</v>
      </c>
      <c r="Q70" s="68"/>
    </row>
    <row r="71" spans="1:17">
      <c r="A71" s="76"/>
      <c r="B71" s="77">
        <v>352</v>
      </c>
      <c r="C71" s="78" t="s">
        <v>70</v>
      </c>
      <c r="D71" s="66">
        <v>2943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13"/>
        <v>2943</v>
      </c>
      <c r="P71" s="67">
        <f t="shared" si="12"/>
        <v>1.2848498607315306E-2</v>
      </c>
      <c r="Q71" s="68"/>
    </row>
    <row r="72" spans="1:17">
      <c r="A72" s="76"/>
      <c r="B72" s="77">
        <v>354</v>
      </c>
      <c r="C72" s="78" t="s">
        <v>71</v>
      </c>
      <c r="D72" s="66">
        <v>1614378</v>
      </c>
      <c r="E72" s="66">
        <v>0</v>
      </c>
      <c r="F72" s="66">
        <v>0</v>
      </c>
      <c r="G72" s="66">
        <v>0</v>
      </c>
      <c r="H72" s="66">
        <v>0</v>
      </c>
      <c r="I72" s="66">
        <v>76037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13"/>
        <v>1690415</v>
      </c>
      <c r="P72" s="67">
        <f t="shared" si="12"/>
        <v>7.3799846324447511</v>
      </c>
      <c r="Q72" s="68"/>
    </row>
    <row r="73" spans="1:17">
      <c r="A73" s="76"/>
      <c r="B73" s="77">
        <v>359</v>
      </c>
      <c r="C73" s="78" t="s">
        <v>102</v>
      </c>
      <c r="D73" s="66">
        <v>519049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13"/>
        <v>519049</v>
      </c>
      <c r="P73" s="67">
        <f t="shared" si="12"/>
        <v>2.2660551660307178</v>
      </c>
      <c r="Q73" s="68"/>
    </row>
    <row r="74" spans="1:17" ht="15.75">
      <c r="A74" s="69" t="s">
        <v>3</v>
      </c>
      <c r="B74" s="70"/>
      <c r="C74" s="71"/>
      <c r="D74" s="72">
        <f t="shared" ref="D74:N74" si="14">SUM(D75:D84)</f>
        <v>9088311</v>
      </c>
      <c r="E74" s="72">
        <f t="shared" si="14"/>
        <v>4723077</v>
      </c>
      <c r="F74" s="72">
        <f t="shared" si="14"/>
        <v>0</v>
      </c>
      <c r="G74" s="72">
        <f t="shared" si="14"/>
        <v>548525</v>
      </c>
      <c r="H74" s="72">
        <f t="shared" si="14"/>
        <v>0</v>
      </c>
      <c r="I74" s="72">
        <f t="shared" si="14"/>
        <v>9062482</v>
      </c>
      <c r="J74" s="72">
        <f t="shared" si="14"/>
        <v>0</v>
      </c>
      <c r="K74" s="72">
        <f t="shared" si="14"/>
        <v>116649330</v>
      </c>
      <c r="L74" s="72">
        <f t="shared" si="14"/>
        <v>0</v>
      </c>
      <c r="M74" s="72">
        <f t="shared" si="14"/>
        <v>0</v>
      </c>
      <c r="N74" s="72">
        <f t="shared" si="14"/>
        <v>0</v>
      </c>
      <c r="O74" s="72">
        <f>SUM(D74:N74)</f>
        <v>140071725</v>
      </c>
      <c r="P74" s="74">
        <f t="shared" si="12"/>
        <v>611.52271953338516</v>
      </c>
      <c r="Q74" s="75"/>
    </row>
    <row r="75" spans="1:17">
      <c r="A75" s="63"/>
      <c r="B75" s="64">
        <v>361.1</v>
      </c>
      <c r="C75" s="65" t="s">
        <v>72</v>
      </c>
      <c r="D75" s="66">
        <v>1756840</v>
      </c>
      <c r="E75" s="66">
        <v>1052091</v>
      </c>
      <c r="F75" s="66">
        <v>0</v>
      </c>
      <c r="G75" s="66">
        <v>272603</v>
      </c>
      <c r="H75" s="66">
        <v>0</v>
      </c>
      <c r="I75" s="66">
        <v>579939</v>
      </c>
      <c r="J75" s="66">
        <v>0</v>
      </c>
      <c r="K75" s="66">
        <v>9093713</v>
      </c>
      <c r="L75" s="66">
        <v>0</v>
      </c>
      <c r="M75" s="66">
        <v>0</v>
      </c>
      <c r="N75" s="66">
        <v>0</v>
      </c>
      <c r="O75" s="66">
        <f>SUM(D75:N75)</f>
        <v>12755186</v>
      </c>
      <c r="P75" s="67">
        <f t="shared" si="12"/>
        <v>55.686370899438558</v>
      </c>
      <c r="Q75" s="68"/>
    </row>
    <row r="76" spans="1:17">
      <c r="A76" s="63"/>
      <c r="B76" s="64">
        <v>361.2</v>
      </c>
      <c r="C76" s="65" t="s">
        <v>171</v>
      </c>
      <c r="D76" s="66">
        <v>1778220</v>
      </c>
      <c r="E76" s="66">
        <v>1071085</v>
      </c>
      <c r="F76" s="66">
        <v>0</v>
      </c>
      <c r="G76" s="66">
        <v>275922</v>
      </c>
      <c r="H76" s="66">
        <v>0</v>
      </c>
      <c r="I76" s="66">
        <v>972094</v>
      </c>
      <c r="J76" s="66">
        <v>0</v>
      </c>
      <c r="K76" s="66">
        <v>6800730</v>
      </c>
      <c r="L76" s="66">
        <v>0</v>
      </c>
      <c r="M76" s="66">
        <v>0</v>
      </c>
      <c r="N76" s="66">
        <v>0</v>
      </c>
      <c r="O76" s="66">
        <f t="shared" ref="O76:O90" si="15">SUM(D76:N76)</f>
        <v>10898051</v>
      </c>
      <c r="P76" s="67">
        <f t="shared" si="12"/>
        <v>47.578522968382998</v>
      </c>
      <c r="Q76" s="68"/>
    </row>
    <row r="77" spans="1:17">
      <c r="A77" s="63"/>
      <c r="B77" s="64">
        <v>361.3</v>
      </c>
      <c r="C77" s="65" t="s">
        <v>73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52823</v>
      </c>
      <c r="J77" s="66">
        <v>0</v>
      </c>
      <c r="K77" s="66">
        <v>57700691</v>
      </c>
      <c r="L77" s="66">
        <v>0</v>
      </c>
      <c r="M77" s="66">
        <v>0</v>
      </c>
      <c r="N77" s="66">
        <v>0</v>
      </c>
      <c r="O77" s="66">
        <f t="shared" si="15"/>
        <v>57753514</v>
      </c>
      <c r="P77" s="67">
        <f t="shared" si="12"/>
        <v>252.13929466414032</v>
      </c>
      <c r="Q77" s="68"/>
    </row>
    <row r="78" spans="1:17">
      <c r="A78" s="63"/>
      <c r="B78" s="64">
        <v>362</v>
      </c>
      <c r="C78" s="65" t="s">
        <v>74</v>
      </c>
      <c r="D78" s="66">
        <v>2030417</v>
      </c>
      <c r="E78" s="66">
        <v>2474363</v>
      </c>
      <c r="F78" s="66">
        <v>0</v>
      </c>
      <c r="G78" s="66">
        <v>0</v>
      </c>
      <c r="H78" s="66">
        <v>0</v>
      </c>
      <c r="I78" s="66">
        <v>7314320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15"/>
        <v>11819100</v>
      </c>
      <c r="P78" s="67">
        <f t="shared" si="12"/>
        <v>51.599622796371165</v>
      </c>
      <c r="Q78" s="68"/>
    </row>
    <row r="79" spans="1:17">
      <c r="A79" s="63"/>
      <c r="B79" s="64">
        <v>364</v>
      </c>
      <c r="C79" s="65" t="s">
        <v>157</v>
      </c>
      <c r="D79" s="66">
        <v>266389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si="15"/>
        <v>266389</v>
      </c>
      <c r="P79" s="67">
        <f t="shared" si="12"/>
        <v>1.1629964986422416</v>
      </c>
      <c r="Q79" s="68"/>
    </row>
    <row r="80" spans="1:17">
      <c r="A80" s="63"/>
      <c r="B80" s="64">
        <v>365</v>
      </c>
      <c r="C80" s="65" t="s">
        <v>172</v>
      </c>
      <c r="D80" s="66">
        <v>2674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15"/>
        <v>2674</v>
      </c>
      <c r="P80" s="67">
        <f t="shared" si="12"/>
        <v>1.1674103049935823E-2</v>
      </c>
      <c r="Q80" s="68"/>
    </row>
    <row r="81" spans="1:120">
      <c r="A81" s="63"/>
      <c r="B81" s="64">
        <v>366</v>
      </c>
      <c r="C81" s="65" t="s">
        <v>76</v>
      </c>
      <c r="D81" s="66">
        <v>530038</v>
      </c>
      <c r="E81" s="66">
        <v>33436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15"/>
        <v>563474</v>
      </c>
      <c r="P81" s="67">
        <f t="shared" si="12"/>
        <v>2.4600050643079796</v>
      </c>
      <c r="Q81" s="68"/>
    </row>
    <row r="82" spans="1:120">
      <c r="A82" s="63"/>
      <c r="B82" s="64">
        <v>368</v>
      </c>
      <c r="C82" s="65" t="s">
        <v>77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42130431</v>
      </c>
      <c r="L82" s="66">
        <v>0</v>
      </c>
      <c r="M82" s="66">
        <v>0</v>
      </c>
      <c r="N82" s="66">
        <v>0</v>
      </c>
      <c r="O82" s="66">
        <f t="shared" si="15"/>
        <v>42130431</v>
      </c>
      <c r="P82" s="67">
        <f t="shared" si="12"/>
        <v>183.93230853859788</v>
      </c>
      <c r="Q82" s="68"/>
    </row>
    <row r="83" spans="1:120">
      <c r="A83" s="63"/>
      <c r="B83" s="64">
        <v>369.42</v>
      </c>
      <c r="C83" s="65" t="s">
        <v>214</v>
      </c>
      <c r="D83" s="66">
        <v>1530517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15"/>
        <v>1530517</v>
      </c>
      <c r="P83" s="67">
        <f t="shared" si="12"/>
        <v>6.6819047036943253</v>
      </c>
      <c r="Q83" s="68"/>
    </row>
    <row r="84" spans="1:120">
      <c r="A84" s="63"/>
      <c r="B84" s="64">
        <v>369.9</v>
      </c>
      <c r="C84" s="65" t="s">
        <v>79</v>
      </c>
      <c r="D84" s="66">
        <v>1193216</v>
      </c>
      <c r="E84" s="66">
        <v>92102</v>
      </c>
      <c r="F84" s="66">
        <v>0</v>
      </c>
      <c r="G84" s="66">
        <v>0</v>
      </c>
      <c r="H84" s="66">
        <v>0</v>
      </c>
      <c r="I84" s="66">
        <v>143306</v>
      </c>
      <c r="J84" s="66">
        <v>0</v>
      </c>
      <c r="K84" s="66">
        <v>923765</v>
      </c>
      <c r="L84" s="66">
        <v>0</v>
      </c>
      <c r="M84" s="66">
        <v>0</v>
      </c>
      <c r="N84" s="66">
        <v>0</v>
      </c>
      <c r="O84" s="66">
        <f t="shared" si="15"/>
        <v>2352389</v>
      </c>
      <c r="P84" s="67">
        <f t="shared" si="12"/>
        <v>10.270019296759717</v>
      </c>
      <c r="Q84" s="68"/>
    </row>
    <row r="85" spans="1:120" ht="15.75">
      <c r="A85" s="69" t="s">
        <v>50</v>
      </c>
      <c r="B85" s="70"/>
      <c r="C85" s="71"/>
      <c r="D85" s="72">
        <f t="shared" ref="D85:N85" si="16">SUM(D86:D90)</f>
        <v>3628940</v>
      </c>
      <c r="E85" s="72">
        <f t="shared" si="16"/>
        <v>1195767</v>
      </c>
      <c r="F85" s="72">
        <f t="shared" si="16"/>
        <v>0</v>
      </c>
      <c r="G85" s="72">
        <f t="shared" si="16"/>
        <v>0</v>
      </c>
      <c r="H85" s="72">
        <f t="shared" si="16"/>
        <v>0</v>
      </c>
      <c r="I85" s="72">
        <f t="shared" si="16"/>
        <v>4189500</v>
      </c>
      <c r="J85" s="72">
        <f t="shared" si="16"/>
        <v>0</v>
      </c>
      <c r="K85" s="72">
        <f t="shared" si="16"/>
        <v>0</v>
      </c>
      <c r="L85" s="72">
        <f t="shared" si="16"/>
        <v>0</v>
      </c>
      <c r="M85" s="72">
        <f t="shared" si="16"/>
        <v>0</v>
      </c>
      <c r="N85" s="72">
        <f t="shared" si="16"/>
        <v>0</v>
      </c>
      <c r="O85" s="72">
        <f t="shared" si="15"/>
        <v>9014207</v>
      </c>
      <c r="P85" s="74">
        <f t="shared" si="12"/>
        <v>39.354069346093063</v>
      </c>
      <c r="Q85" s="68"/>
    </row>
    <row r="86" spans="1:120">
      <c r="A86" s="63"/>
      <c r="B86" s="64">
        <v>381</v>
      </c>
      <c r="C86" s="65" t="s">
        <v>80</v>
      </c>
      <c r="D86" s="66">
        <v>0</v>
      </c>
      <c r="E86" s="66">
        <v>1037861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f t="shared" si="15"/>
        <v>1037861</v>
      </c>
      <c r="P86" s="67">
        <f t="shared" si="12"/>
        <v>4.5310756415517739</v>
      </c>
      <c r="Q86" s="68"/>
    </row>
    <row r="87" spans="1:120">
      <c r="A87" s="63"/>
      <c r="B87" s="64">
        <v>383.1</v>
      </c>
      <c r="C87" s="65" t="s">
        <v>229</v>
      </c>
      <c r="D87" s="66">
        <v>3628940</v>
      </c>
      <c r="E87" s="66">
        <v>157906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f t="shared" si="15"/>
        <v>3786846</v>
      </c>
      <c r="P87" s="67">
        <f t="shared" si="12"/>
        <v>16.532546910335554</v>
      </c>
      <c r="Q87" s="68"/>
    </row>
    <row r="88" spans="1:120">
      <c r="A88" s="63"/>
      <c r="B88" s="64">
        <v>389.3</v>
      </c>
      <c r="C88" s="65" t="s">
        <v>230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3903081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f t="shared" si="15"/>
        <v>3903081</v>
      </c>
      <c r="P88" s="67">
        <f t="shared" si="12"/>
        <v>17.040003667257501</v>
      </c>
      <c r="Q88" s="68"/>
    </row>
    <row r="89" spans="1:120">
      <c r="A89" s="63"/>
      <c r="B89" s="64">
        <v>389.4</v>
      </c>
      <c r="C89" s="65" t="s">
        <v>119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121273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f t="shared" si="15"/>
        <v>121273</v>
      </c>
      <c r="P89" s="67">
        <f t="shared" si="12"/>
        <v>0.52945157037205204</v>
      </c>
      <c r="Q89" s="68"/>
    </row>
    <row r="90" spans="1:120" ht="15.75" thickBot="1">
      <c r="A90" s="63"/>
      <c r="B90" s="64">
        <v>389.9</v>
      </c>
      <c r="C90" s="65" t="s">
        <v>231</v>
      </c>
      <c r="D90" s="66">
        <v>0</v>
      </c>
      <c r="E90" s="66">
        <v>0</v>
      </c>
      <c r="F90" s="66">
        <v>0</v>
      </c>
      <c r="G90" s="66">
        <v>0</v>
      </c>
      <c r="H90" s="66">
        <v>0</v>
      </c>
      <c r="I90" s="66">
        <v>165146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f t="shared" si="15"/>
        <v>165146</v>
      </c>
      <c r="P90" s="67">
        <f t="shared" si="12"/>
        <v>0.72099155657617853</v>
      </c>
      <c r="Q90" s="68"/>
    </row>
    <row r="91" spans="1:120" ht="16.5" thickBot="1">
      <c r="A91" s="79" t="s">
        <v>67</v>
      </c>
      <c r="B91" s="80"/>
      <c r="C91" s="81"/>
      <c r="D91" s="82">
        <f t="shared" ref="D91:N91" si="17">SUM(D5,D13,D25,D51,D69,D74,D85)</f>
        <v>202853171</v>
      </c>
      <c r="E91" s="82">
        <f t="shared" si="17"/>
        <v>60789425</v>
      </c>
      <c r="F91" s="82">
        <f t="shared" si="17"/>
        <v>5812102</v>
      </c>
      <c r="G91" s="82">
        <f t="shared" si="17"/>
        <v>6991290</v>
      </c>
      <c r="H91" s="82">
        <f t="shared" si="17"/>
        <v>0</v>
      </c>
      <c r="I91" s="82">
        <f t="shared" si="17"/>
        <v>124725949</v>
      </c>
      <c r="J91" s="82">
        <f t="shared" si="17"/>
        <v>0</v>
      </c>
      <c r="K91" s="82">
        <f t="shared" si="17"/>
        <v>116649330</v>
      </c>
      <c r="L91" s="82">
        <f t="shared" si="17"/>
        <v>0</v>
      </c>
      <c r="M91" s="82">
        <f t="shared" si="17"/>
        <v>0</v>
      </c>
      <c r="N91" s="82">
        <f t="shared" si="17"/>
        <v>0</v>
      </c>
      <c r="O91" s="82">
        <f>SUM(D91:N91)</f>
        <v>517821267</v>
      </c>
      <c r="P91" s="83">
        <f t="shared" si="12"/>
        <v>2260.695150488531</v>
      </c>
      <c r="Q91" s="61"/>
      <c r="R91" s="84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</row>
    <row r="92" spans="1:120">
      <c r="A92" s="85"/>
      <c r="B92" s="86"/>
      <c r="C92" s="86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8"/>
    </row>
    <row r="93" spans="1:120">
      <c r="A93" s="89"/>
      <c r="B93" s="90"/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4" t="s">
        <v>232</v>
      </c>
      <c r="N93" s="94"/>
      <c r="O93" s="94"/>
      <c r="P93" s="92">
        <v>229054</v>
      </c>
    </row>
    <row r="94" spans="1:120">
      <c r="A94" s="95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7"/>
    </row>
    <row r="95" spans="1:120" ht="15.75" customHeight="1" thickBot="1">
      <c r="A95" s="98" t="s">
        <v>105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100"/>
    </row>
  </sheetData>
  <mergeCells count="10">
    <mergeCell ref="M93:O93"/>
    <mergeCell ref="A94:P94"/>
    <mergeCell ref="A95:P9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68764801</v>
      </c>
      <c r="E5" s="27">
        <f t="shared" si="0"/>
        <v>4463322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73228123</v>
      </c>
      <c r="O5" s="33">
        <f t="shared" ref="O5:O36" si="2">(N5/O$57)</f>
        <v>317.63187504337566</v>
      </c>
      <c r="P5" s="6"/>
    </row>
    <row r="6" spans="1:133">
      <c r="A6" s="12"/>
      <c r="B6" s="25">
        <v>311</v>
      </c>
      <c r="C6" s="20" t="s">
        <v>2</v>
      </c>
      <c r="D6" s="46">
        <v>41424199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41424199</v>
      </c>
      <c r="O6" s="47">
        <f t="shared" si="2"/>
        <v>179.68023023804565</v>
      </c>
      <c r="P6" s="9"/>
    </row>
    <row r="7" spans="1:133">
      <c r="A7" s="12"/>
      <c r="B7" s="25">
        <v>314.10000000000002</v>
      </c>
      <c r="C7" s="20" t="s">
        <v>13</v>
      </c>
      <c r="D7" s="46">
        <v>19604000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19604000</v>
      </c>
      <c r="O7" s="47">
        <f t="shared" si="2"/>
        <v>85.033659518356586</v>
      </c>
      <c r="P7" s="9"/>
    </row>
    <row r="8" spans="1:133">
      <c r="A8" s="12"/>
      <c r="B8" s="25">
        <v>314.3</v>
      </c>
      <c r="C8" s="20" t="s">
        <v>14</v>
      </c>
      <c r="D8" s="46">
        <v>2426059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2426059</v>
      </c>
      <c r="O8" s="47">
        <f t="shared" si="2"/>
        <v>10.523192969671733</v>
      </c>
      <c r="P8" s="9"/>
    </row>
    <row r="9" spans="1:133">
      <c r="A9" s="12"/>
      <c r="B9" s="25">
        <v>314.39999999999998</v>
      </c>
      <c r="C9" s="20" t="s">
        <v>16</v>
      </c>
      <c r="D9" s="46">
        <v>457339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457339</v>
      </c>
      <c r="O9" s="47">
        <f t="shared" si="2"/>
        <v>1.983738462072316</v>
      </c>
      <c r="P9" s="9"/>
    </row>
    <row r="10" spans="1:133">
      <c r="A10" s="12"/>
      <c r="B10" s="25">
        <v>316</v>
      </c>
      <c r="C10" s="20" t="s">
        <v>140</v>
      </c>
      <c r="D10" s="46">
        <v>4853204</v>
      </c>
      <c r="E10" s="46">
        <v>4463322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9316526</v>
      </c>
      <c r="O10" s="47">
        <f t="shared" si="2"/>
        <v>40.411053855229369</v>
      </c>
      <c r="P10" s="9"/>
    </row>
    <row r="11" spans="1:133" ht="15.75">
      <c r="A11" s="29" t="s">
        <v>19</v>
      </c>
      <c r="B11" s="30"/>
      <c r="C11" s="31"/>
      <c r="D11" s="32">
        <f t="shared" ref="D11:M11" si="3">SUM(D12:D17)</f>
        <v>15370782</v>
      </c>
      <c r="E11" s="32">
        <f t="shared" si="3"/>
        <v>1087068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16457850</v>
      </c>
      <c r="O11" s="45">
        <f t="shared" si="2"/>
        <v>71.387023735165528</v>
      </c>
      <c r="P11" s="10"/>
    </row>
    <row r="12" spans="1:133">
      <c r="A12" s="12"/>
      <c r="B12" s="25">
        <v>323.10000000000002</v>
      </c>
      <c r="C12" s="20" t="s">
        <v>20</v>
      </c>
      <c r="D12" s="46">
        <v>10627308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10627308</v>
      </c>
      <c r="O12" s="47">
        <f t="shared" si="2"/>
        <v>46.096658338538411</v>
      </c>
      <c r="P12" s="9"/>
    </row>
    <row r="13" spans="1:133">
      <c r="A13" s="12"/>
      <c r="B13" s="25">
        <v>323.3</v>
      </c>
      <c r="C13" s="20" t="s">
        <v>97</v>
      </c>
      <c r="D13" s="46">
        <v>4271702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4271702</v>
      </c>
      <c r="O13" s="47">
        <f t="shared" si="2"/>
        <v>18.528792768408632</v>
      </c>
      <c r="P13" s="9"/>
    </row>
    <row r="14" spans="1:133">
      <c r="A14" s="12"/>
      <c r="B14" s="25">
        <v>323.39999999999998</v>
      </c>
      <c r="C14" s="20" t="s">
        <v>21</v>
      </c>
      <c r="D14" s="46">
        <v>331182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331182</v>
      </c>
      <c r="O14" s="47">
        <f t="shared" si="2"/>
        <v>1.4365240474703311</v>
      </c>
      <c r="P14" s="9"/>
    </row>
    <row r="15" spans="1:133">
      <c r="A15" s="12"/>
      <c r="B15" s="25">
        <v>323.89999999999998</v>
      </c>
      <c r="C15" s="20" t="s">
        <v>22</v>
      </c>
      <c r="D15" s="46">
        <v>140590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140590</v>
      </c>
      <c r="O15" s="47">
        <f t="shared" si="2"/>
        <v>0.6098185162051496</v>
      </c>
      <c r="P15" s="9"/>
    </row>
    <row r="16" spans="1:133">
      <c r="A16" s="12"/>
      <c r="B16" s="25">
        <v>324.11</v>
      </c>
      <c r="C16" s="20" t="s">
        <v>141</v>
      </c>
      <c r="D16" s="46">
        <v>0</v>
      </c>
      <c r="E16" s="46">
        <v>163038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163038</v>
      </c>
      <c r="O16" s="47">
        <f t="shared" si="2"/>
        <v>0.70718821569852175</v>
      </c>
      <c r="P16" s="9"/>
    </row>
    <row r="17" spans="1:16">
      <c r="A17" s="12"/>
      <c r="B17" s="25">
        <v>324.61</v>
      </c>
      <c r="C17" s="20" t="s">
        <v>142</v>
      </c>
      <c r="D17" s="46">
        <v>0</v>
      </c>
      <c r="E17" s="46">
        <v>924030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924030</v>
      </c>
      <c r="O17" s="47">
        <f t="shared" si="2"/>
        <v>4.0080418488444725</v>
      </c>
      <c r="P17" s="9"/>
    </row>
    <row r="18" spans="1:16" ht="15.75">
      <c r="A18" s="29" t="s">
        <v>26</v>
      </c>
      <c r="B18" s="30"/>
      <c r="C18" s="31"/>
      <c r="D18" s="32">
        <f t="shared" ref="D18:M18" si="5">SUM(D19:D31)</f>
        <v>25094317</v>
      </c>
      <c r="E18" s="32">
        <f t="shared" si="5"/>
        <v>24535103</v>
      </c>
      <c r="F18" s="32">
        <f t="shared" si="5"/>
        <v>6765759</v>
      </c>
      <c r="G18" s="32">
        <f t="shared" si="5"/>
        <v>2157173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>SUM(D18:M18)</f>
        <v>58552352</v>
      </c>
      <c r="O18" s="45">
        <f t="shared" si="2"/>
        <v>253.97473801096538</v>
      </c>
      <c r="P18" s="10"/>
    </row>
    <row r="19" spans="1:16">
      <c r="A19" s="12"/>
      <c r="B19" s="25">
        <v>331.2</v>
      </c>
      <c r="C19" s="20" t="s">
        <v>126</v>
      </c>
      <c r="D19" s="46">
        <v>0</v>
      </c>
      <c r="E19" s="46">
        <v>13972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13972</v>
      </c>
      <c r="O19" s="47">
        <f t="shared" si="2"/>
        <v>6.0604483309042959E-2</v>
      </c>
      <c r="P19" s="9"/>
    </row>
    <row r="20" spans="1:16">
      <c r="A20" s="12"/>
      <c r="B20" s="25">
        <v>331.42</v>
      </c>
      <c r="C20" s="20" t="s">
        <v>143</v>
      </c>
      <c r="D20" s="46">
        <v>0</v>
      </c>
      <c r="E20" s="46">
        <v>0</v>
      </c>
      <c r="F20" s="46">
        <v>0</v>
      </c>
      <c r="G20" s="46">
        <v>173108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173108</v>
      </c>
      <c r="O20" s="47">
        <f t="shared" si="2"/>
        <v>0.7508675133597057</v>
      </c>
      <c r="P20" s="9"/>
    </row>
    <row r="21" spans="1:16">
      <c r="A21" s="12"/>
      <c r="B21" s="25">
        <v>334.2</v>
      </c>
      <c r="C21" s="20" t="s">
        <v>93</v>
      </c>
      <c r="D21" s="46">
        <v>0</v>
      </c>
      <c r="E21" s="46">
        <v>8200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8200</v>
      </c>
      <c r="O21" s="47">
        <f t="shared" si="2"/>
        <v>3.5568047747935316E-2</v>
      </c>
      <c r="P21" s="9"/>
    </row>
    <row r="22" spans="1:16">
      <c r="A22" s="12"/>
      <c r="B22" s="25">
        <v>334.9</v>
      </c>
      <c r="C22" s="20" t="s">
        <v>112</v>
      </c>
      <c r="D22" s="46">
        <v>0</v>
      </c>
      <c r="E22" s="46">
        <v>33286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33286</v>
      </c>
      <c r="O22" s="47">
        <f t="shared" si="2"/>
        <v>0.14438024845582623</v>
      </c>
      <c r="P22" s="9"/>
    </row>
    <row r="23" spans="1:16">
      <c r="A23" s="12"/>
      <c r="B23" s="25">
        <v>335.12</v>
      </c>
      <c r="C23" s="20" t="s">
        <v>144</v>
      </c>
      <c r="D23" s="46">
        <v>8527350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8527350</v>
      </c>
      <c r="O23" s="47">
        <f t="shared" si="2"/>
        <v>36.987950239433687</v>
      </c>
      <c r="P23" s="9"/>
    </row>
    <row r="24" spans="1:16">
      <c r="A24" s="12"/>
      <c r="B24" s="25">
        <v>335.14</v>
      </c>
      <c r="C24" s="20" t="s">
        <v>145</v>
      </c>
      <c r="D24" s="46">
        <v>10868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10868</v>
      </c>
      <c r="O24" s="47">
        <f t="shared" si="2"/>
        <v>4.7140675966409883E-2</v>
      </c>
      <c r="P24" s="9"/>
    </row>
    <row r="25" spans="1:16">
      <c r="A25" s="12"/>
      <c r="B25" s="25">
        <v>335.15</v>
      </c>
      <c r="C25" s="20" t="s">
        <v>146</v>
      </c>
      <c r="D25" s="46">
        <v>82993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82993</v>
      </c>
      <c r="O25" s="47">
        <f t="shared" si="2"/>
        <v>0.35998768131029218</v>
      </c>
      <c r="P25" s="9"/>
    </row>
    <row r="26" spans="1:16">
      <c r="A26" s="12"/>
      <c r="B26" s="25">
        <v>335.18</v>
      </c>
      <c r="C26" s="20" t="s">
        <v>147</v>
      </c>
      <c r="D26" s="46">
        <v>16355645</v>
      </c>
      <c r="E26" s="46">
        <v>1691440</v>
      </c>
      <c r="F26" s="46">
        <v>6765759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24812844</v>
      </c>
      <c r="O26" s="47">
        <f t="shared" si="2"/>
        <v>107.627368311472</v>
      </c>
      <c r="P26" s="9"/>
    </row>
    <row r="27" spans="1:16">
      <c r="A27" s="12"/>
      <c r="B27" s="25">
        <v>335.9</v>
      </c>
      <c r="C27" s="20" t="s">
        <v>113</v>
      </c>
      <c r="D27" s="46">
        <v>117461</v>
      </c>
      <c r="E27" s="46">
        <v>6560491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6677952</v>
      </c>
      <c r="O27" s="47">
        <f t="shared" si="2"/>
        <v>28.966062877368312</v>
      </c>
      <c r="P27" s="9"/>
    </row>
    <row r="28" spans="1:16">
      <c r="A28" s="12"/>
      <c r="B28" s="25">
        <v>337.2</v>
      </c>
      <c r="C28" s="20" t="s">
        <v>39</v>
      </c>
      <c r="D28" s="46">
        <v>0</v>
      </c>
      <c r="E28" s="46">
        <v>6245764</v>
      </c>
      <c r="F28" s="46">
        <v>0</v>
      </c>
      <c r="G28" s="46">
        <v>30902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6276666</v>
      </c>
      <c r="O28" s="47">
        <f t="shared" si="2"/>
        <v>27.225458047053923</v>
      </c>
      <c r="P28" s="9"/>
    </row>
    <row r="29" spans="1:16">
      <c r="A29" s="12"/>
      <c r="B29" s="25">
        <v>337.4</v>
      </c>
      <c r="C29" s="20" t="s">
        <v>40</v>
      </c>
      <c r="D29" s="46">
        <v>0</v>
      </c>
      <c r="E29" s="46">
        <v>1650692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1650692</v>
      </c>
      <c r="O29" s="47">
        <f t="shared" si="2"/>
        <v>7.1599868137969329</v>
      </c>
      <c r="P29" s="9"/>
    </row>
    <row r="30" spans="1:16">
      <c r="A30" s="12"/>
      <c r="B30" s="25">
        <v>337.6</v>
      </c>
      <c r="C30" s="20" t="s">
        <v>115</v>
      </c>
      <c r="D30" s="46">
        <v>0</v>
      </c>
      <c r="E30" s="46">
        <v>7082739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7082739</v>
      </c>
      <c r="O30" s="47">
        <f t="shared" si="2"/>
        <v>30.721853529044346</v>
      </c>
      <c r="P30" s="9"/>
    </row>
    <row r="31" spans="1:16">
      <c r="A31" s="12"/>
      <c r="B31" s="25">
        <v>337.9</v>
      </c>
      <c r="C31" s="20" t="s">
        <v>42</v>
      </c>
      <c r="D31" s="46">
        <v>0</v>
      </c>
      <c r="E31" s="46">
        <v>1248519</v>
      </c>
      <c r="F31" s="46">
        <v>0</v>
      </c>
      <c r="G31" s="46">
        <v>1953163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3201682</v>
      </c>
      <c r="O31" s="47">
        <f t="shared" si="2"/>
        <v>13.887509542646956</v>
      </c>
      <c r="P31" s="9"/>
    </row>
    <row r="32" spans="1:16" ht="15.75">
      <c r="A32" s="29" t="s">
        <v>48</v>
      </c>
      <c r="B32" s="30"/>
      <c r="C32" s="31"/>
      <c r="D32" s="32">
        <f t="shared" ref="D32:M32" si="7">SUM(D33:D41)</f>
        <v>819074</v>
      </c>
      <c r="E32" s="32">
        <f t="shared" si="7"/>
        <v>2876761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73171642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76867477</v>
      </c>
      <c r="O32" s="45">
        <f t="shared" si="2"/>
        <v>333.41781612186827</v>
      </c>
      <c r="P32" s="10"/>
    </row>
    <row r="33" spans="1:16">
      <c r="A33" s="12"/>
      <c r="B33" s="25">
        <v>342.1</v>
      </c>
      <c r="C33" s="20" t="s">
        <v>52</v>
      </c>
      <c r="D33" s="46">
        <v>0</v>
      </c>
      <c r="E33" s="46">
        <v>696538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696538</v>
      </c>
      <c r="O33" s="47">
        <f t="shared" si="2"/>
        <v>3.0212801027135816</v>
      </c>
      <c r="P33" s="9"/>
    </row>
    <row r="34" spans="1:16">
      <c r="A34" s="12"/>
      <c r="B34" s="25">
        <v>342.9</v>
      </c>
      <c r="C34" s="20" t="s">
        <v>54</v>
      </c>
      <c r="D34" s="46">
        <v>787338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787338</v>
      </c>
      <c r="O34" s="47">
        <f t="shared" si="2"/>
        <v>3.4151311680199874</v>
      </c>
      <c r="P34" s="9"/>
    </row>
    <row r="35" spans="1:16">
      <c r="A35" s="12"/>
      <c r="B35" s="25">
        <v>343.3</v>
      </c>
      <c r="C35" s="20" t="s">
        <v>55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18677889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18677889</v>
      </c>
      <c r="O35" s="47">
        <f t="shared" si="2"/>
        <v>81.016591193004373</v>
      </c>
      <c r="P35" s="9"/>
    </row>
    <row r="36" spans="1:16">
      <c r="A36" s="12"/>
      <c r="B36" s="25">
        <v>343.4</v>
      </c>
      <c r="C36" s="20" t="s">
        <v>56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14916660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14916660</v>
      </c>
      <c r="O36" s="47">
        <f t="shared" si="2"/>
        <v>64.702009160941074</v>
      </c>
      <c r="P36" s="9"/>
    </row>
    <row r="37" spans="1:16">
      <c r="A37" s="12"/>
      <c r="B37" s="25">
        <v>343.5</v>
      </c>
      <c r="C37" s="20" t="s">
        <v>57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32203573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32203573</v>
      </c>
      <c r="O37" s="47">
        <f t="shared" ref="O37:O55" si="9">(N37/O$57)</f>
        <v>139.6851490387952</v>
      </c>
      <c r="P37" s="9"/>
    </row>
    <row r="38" spans="1:16">
      <c r="A38" s="12"/>
      <c r="B38" s="25">
        <v>343.9</v>
      </c>
      <c r="C38" s="20" t="s">
        <v>128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4077080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4077080</v>
      </c>
      <c r="O38" s="47">
        <f t="shared" si="9"/>
        <v>17.684606842945382</v>
      </c>
      <c r="P38" s="9"/>
    </row>
    <row r="39" spans="1:16">
      <c r="A39" s="12"/>
      <c r="B39" s="25">
        <v>345.1</v>
      </c>
      <c r="C39" s="20" t="s">
        <v>61</v>
      </c>
      <c r="D39" s="46">
        <v>0</v>
      </c>
      <c r="E39" s="46">
        <v>2180223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2180223</v>
      </c>
      <c r="O39" s="47">
        <f t="shared" si="9"/>
        <v>9.456862898188632</v>
      </c>
      <c r="P39" s="9"/>
    </row>
    <row r="40" spans="1:16">
      <c r="A40" s="12"/>
      <c r="B40" s="25">
        <v>347.1</v>
      </c>
      <c r="C40" s="20" t="s">
        <v>62</v>
      </c>
      <c r="D40" s="46">
        <v>31736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31736</v>
      </c>
      <c r="O40" s="47">
        <f t="shared" si="9"/>
        <v>0.13765701991810675</v>
      </c>
      <c r="P40" s="9"/>
    </row>
    <row r="41" spans="1:16">
      <c r="A41" s="12"/>
      <c r="B41" s="25">
        <v>349</v>
      </c>
      <c r="C41" s="20" t="s">
        <v>148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3296440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3296440</v>
      </c>
      <c r="O41" s="47">
        <f t="shared" si="9"/>
        <v>14.29852869734194</v>
      </c>
      <c r="P41" s="9"/>
    </row>
    <row r="42" spans="1:16" ht="15.75">
      <c r="A42" s="29" t="s">
        <v>49</v>
      </c>
      <c r="B42" s="30"/>
      <c r="C42" s="31"/>
      <c r="D42" s="32">
        <f t="shared" ref="D42:M42" si="10">SUM(D43:D44)</f>
        <v>509395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5" si="11">SUM(D42:M42)</f>
        <v>509395</v>
      </c>
      <c r="O42" s="45">
        <f t="shared" si="9"/>
        <v>2.2095348393365257</v>
      </c>
      <c r="P42" s="10"/>
    </row>
    <row r="43" spans="1:16">
      <c r="A43" s="13"/>
      <c r="B43" s="39">
        <v>351.9</v>
      </c>
      <c r="C43" s="21" t="s">
        <v>149</v>
      </c>
      <c r="D43" s="46">
        <v>217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217</v>
      </c>
      <c r="O43" s="47">
        <f t="shared" si="9"/>
        <v>9.4125199528072735E-4</v>
      </c>
      <c r="P43" s="9"/>
    </row>
    <row r="44" spans="1:16">
      <c r="A44" s="13"/>
      <c r="B44" s="39">
        <v>354</v>
      </c>
      <c r="C44" s="21" t="s">
        <v>71</v>
      </c>
      <c r="D44" s="46">
        <v>509178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509178</v>
      </c>
      <c r="O44" s="47">
        <f t="shared" si="9"/>
        <v>2.208593587341245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SUM(D46:D50)</f>
        <v>14600324</v>
      </c>
      <c r="E45" s="32">
        <f t="shared" si="12"/>
        <v>102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890420</v>
      </c>
      <c r="J45" s="32">
        <f t="shared" si="12"/>
        <v>0</v>
      </c>
      <c r="K45" s="32">
        <f t="shared" si="12"/>
        <v>94084344</v>
      </c>
      <c r="L45" s="32">
        <f t="shared" si="12"/>
        <v>0</v>
      </c>
      <c r="M45" s="32">
        <f t="shared" si="12"/>
        <v>0</v>
      </c>
      <c r="N45" s="32">
        <f t="shared" si="11"/>
        <v>109575190</v>
      </c>
      <c r="O45" s="45">
        <f t="shared" si="9"/>
        <v>475.28970608647376</v>
      </c>
      <c r="P45" s="10"/>
    </row>
    <row r="46" spans="1:16">
      <c r="A46" s="12"/>
      <c r="B46" s="25">
        <v>361.1</v>
      </c>
      <c r="C46" s="20" t="s">
        <v>72</v>
      </c>
      <c r="D46" s="46">
        <v>7498</v>
      </c>
      <c r="E46" s="46">
        <v>102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14391991</v>
      </c>
      <c r="L46" s="46">
        <v>0</v>
      </c>
      <c r="M46" s="46">
        <v>0</v>
      </c>
      <c r="N46" s="46">
        <f t="shared" si="11"/>
        <v>14399591</v>
      </c>
      <c r="O46" s="47">
        <f t="shared" si="9"/>
        <v>62.459187833992644</v>
      </c>
      <c r="P46" s="9"/>
    </row>
    <row r="47" spans="1:16">
      <c r="A47" s="12"/>
      <c r="B47" s="25">
        <v>361.3</v>
      </c>
      <c r="C47" s="20" t="s">
        <v>73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890420</v>
      </c>
      <c r="J47" s="46">
        <v>0</v>
      </c>
      <c r="K47" s="46">
        <v>46307078</v>
      </c>
      <c r="L47" s="46">
        <v>0</v>
      </c>
      <c r="M47" s="46">
        <v>0</v>
      </c>
      <c r="N47" s="46">
        <f t="shared" si="11"/>
        <v>47197498</v>
      </c>
      <c r="O47" s="47">
        <f t="shared" si="9"/>
        <v>204.72230029842459</v>
      </c>
      <c r="P47" s="9"/>
    </row>
    <row r="48" spans="1:16">
      <c r="A48" s="12"/>
      <c r="B48" s="25">
        <v>361.4</v>
      </c>
      <c r="C48" s="20" t="s">
        <v>150</v>
      </c>
      <c r="D48" s="46">
        <v>4076089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4076089</v>
      </c>
      <c r="O48" s="47">
        <f t="shared" si="9"/>
        <v>17.680308314248041</v>
      </c>
      <c r="P48" s="9"/>
    </row>
    <row r="49" spans="1:119">
      <c r="A49" s="12"/>
      <c r="B49" s="25">
        <v>368</v>
      </c>
      <c r="C49" s="20" t="s">
        <v>77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33385275</v>
      </c>
      <c r="L49" s="46">
        <v>0</v>
      </c>
      <c r="M49" s="46">
        <v>0</v>
      </c>
      <c r="N49" s="46">
        <f t="shared" si="11"/>
        <v>33385275</v>
      </c>
      <c r="O49" s="47">
        <f t="shared" si="9"/>
        <v>144.81086039975017</v>
      </c>
      <c r="P49" s="9"/>
    </row>
    <row r="50" spans="1:119">
      <c r="A50" s="12"/>
      <c r="B50" s="25">
        <v>369.9</v>
      </c>
      <c r="C50" s="20" t="s">
        <v>79</v>
      </c>
      <c r="D50" s="46">
        <v>10516737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10516737</v>
      </c>
      <c r="O50" s="47">
        <f t="shared" si="9"/>
        <v>45.6170492400583</v>
      </c>
      <c r="P50" s="9"/>
    </row>
    <row r="51" spans="1:119" ht="15.75">
      <c r="A51" s="29" t="s">
        <v>50</v>
      </c>
      <c r="B51" s="30"/>
      <c r="C51" s="31"/>
      <c r="D51" s="32">
        <f t="shared" ref="D51:M51" si="13">SUM(D52:D54)</f>
        <v>15033705</v>
      </c>
      <c r="E51" s="32">
        <f t="shared" si="13"/>
        <v>1077690</v>
      </c>
      <c r="F51" s="32">
        <f t="shared" si="13"/>
        <v>0</v>
      </c>
      <c r="G51" s="32">
        <f t="shared" si="13"/>
        <v>4093883</v>
      </c>
      <c r="H51" s="32">
        <f t="shared" si="13"/>
        <v>0</v>
      </c>
      <c r="I51" s="32">
        <f t="shared" si="13"/>
        <v>502578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20707856</v>
      </c>
      <c r="O51" s="45">
        <f t="shared" si="9"/>
        <v>89.821708654313269</v>
      </c>
      <c r="P51" s="9"/>
    </row>
    <row r="52" spans="1:119">
      <c r="A52" s="12"/>
      <c r="B52" s="25">
        <v>381</v>
      </c>
      <c r="C52" s="20" t="s">
        <v>80</v>
      </c>
      <c r="D52" s="46">
        <v>15033705</v>
      </c>
      <c r="E52" s="46">
        <v>653770</v>
      </c>
      <c r="F52" s="46">
        <v>0</v>
      </c>
      <c r="G52" s="46">
        <v>4093883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19781358</v>
      </c>
      <c r="O52" s="47">
        <f t="shared" si="9"/>
        <v>85.802961690610033</v>
      </c>
      <c r="P52" s="9"/>
    </row>
    <row r="53" spans="1:119">
      <c r="A53" s="12"/>
      <c r="B53" s="25">
        <v>384</v>
      </c>
      <c r="C53" s="20" t="s">
        <v>81</v>
      </c>
      <c r="D53" s="46">
        <v>0</v>
      </c>
      <c r="E53" s="46">
        <v>423920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423920</v>
      </c>
      <c r="O53" s="47">
        <f t="shared" si="9"/>
        <v>1.8387813172322853</v>
      </c>
      <c r="P53" s="9"/>
    </row>
    <row r="54" spans="1:119" ht="15.75" thickBot="1">
      <c r="A54" s="12"/>
      <c r="B54" s="25">
        <v>389.7</v>
      </c>
      <c r="C54" s="20" t="s">
        <v>151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502578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502578</v>
      </c>
      <c r="O54" s="47">
        <f t="shared" si="9"/>
        <v>2.1799656464709556</v>
      </c>
      <c r="P54" s="9"/>
    </row>
    <row r="55" spans="1:119" ht="16.5" thickBot="1">
      <c r="A55" s="14" t="s">
        <v>67</v>
      </c>
      <c r="B55" s="23"/>
      <c r="C55" s="22"/>
      <c r="D55" s="15">
        <f t="shared" ref="D55:M55" si="14">SUM(D5,D11,D18,D32,D42,D45,D51)</f>
        <v>140192398</v>
      </c>
      <c r="E55" s="15">
        <f t="shared" si="14"/>
        <v>34040046</v>
      </c>
      <c r="F55" s="15">
        <f t="shared" si="14"/>
        <v>6765759</v>
      </c>
      <c r="G55" s="15">
        <f t="shared" si="14"/>
        <v>6251056</v>
      </c>
      <c r="H55" s="15">
        <f t="shared" si="14"/>
        <v>0</v>
      </c>
      <c r="I55" s="15">
        <f t="shared" si="14"/>
        <v>74564640</v>
      </c>
      <c r="J55" s="15">
        <f t="shared" si="14"/>
        <v>0</v>
      </c>
      <c r="K55" s="15">
        <f t="shared" si="14"/>
        <v>94084344</v>
      </c>
      <c r="L55" s="15">
        <f t="shared" si="14"/>
        <v>0</v>
      </c>
      <c r="M55" s="15">
        <f t="shared" si="14"/>
        <v>0</v>
      </c>
      <c r="N55" s="15">
        <f t="shared" si="11"/>
        <v>355898243</v>
      </c>
      <c r="O55" s="38">
        <f t="shared" si="9"/>
        <v>1543.7324024914983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152</v>
      </c>
      <c r="M57" s="118"/>
      <c r="N57" s="118"/>
      <c r="O57" s="43">
        <v>230544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105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63597363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63597363</v>
      </c>
      <c r="O5" s="33">
        <f t="shared" ref="O5:O36" si="2">(N5/O$38)</f>
        <v>276.79187956442644</v>
      </c>
      <c r="P5" s="6"/>
    </row>
    <row r="6" spans="1:133">
      <c r="A6" s="12"/>
      <c r="B6" s="25">
        <v>311</v>
      </c>
      <c r="C6" s="20" t="s">
        <v>2</v>
      </c>
      <c r="D6" s="46">
        <v>41687822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41687822</v>
      </c>
      <c r="O6" s="47">
        <f t="shared" si="2"/>
        <v>181.43599139994603</v>
      </c>
      <c r="P6" s="9"/>
    </row>
    <row r="7" spans="1:133">
      <c r="A7" s="12"/>
      <c r="B7" s="25">
        <v>314.10000000000002</v>
      </c>
      <c r="C7" s="20" t="s">
        <v>13</v>
      </c>
      <c r="D7" s="46">
        <v>14330394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14330394</v>
      </c>
      <c r="O7" s="47">
        <f t="shared" si="2"/>
        <v>62.369515071855716</v>
      </c>
      <c r="P7" s="9"/>
    </row>
    <row r="8" spans="1:133">
      <c r="A8" s="12"/>
      <c r="B8" s="25">
        <v>314.39999999999998</v>
      </c>
      <c r="C8" s="20" t="s">
        <v>16</v>
      </c>
      <c r="D8" s="46">
        <v>494960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494960</v>
      </c>
      <c r="O8" s="47">
        <f t="shared" si="2"/>
        <v>2.1541916558585692</v>
      </c>
      <c r="P8" s="9"/>
    </row>
    <row r="9" spans="1:133">
      <c r="A9" s="12"/>
      <c r="B9" s="25">
        <v>314.89999999999998</v>
      </c>
      <c r="C9" s="20" t="s">
        <v>123</v>
      </c>
      <c r="D9" s="46">
        <v>7084187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7084187</v>
      </c>
      <c r="O9" s="47">
        <f t="shared" si="2"/>
        <v>30.832181436766103</v>
      </c>
      <c r="P9" s="9"/>
    </row>
    <row r="10" spans="1:133" ht="15.75">
      <c r="A10" s="29" t="s">
        <v>19</v>
      </c>
      <c r="B10" s="30"/>
      <c r="C10" s="31"/>
      <c r="D10" s="32">
        <f t="shared" ref="D10:M10" si="3">SUM(D11:D15)</f>
        <v>15202535</v>
      </c>
      <c r="E10" s="32">
        <f t="shared" si="3"/>
        <v>3311856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18514391</v>
      </c>
      <c r="O10" s="45">
        <f t="shared" si="2"/>
        <v>80.579332886501916</v>
      </c>
      <c r="P10" s="10"/>
    </row>
    <row r="11" spans="1:133">
      <c r="A11" s="12"/>
      <c r="B11" s="25">
        <v>322</v>
      </c>
      <c r="C11" s="20" t="s">
        <v>0</v>
      </c>
      <c r="D11" s="46">
        <v>0</v>
      </c>
      <c r="E11" s="46">
        <v>3311856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3311856</v>
      </c>
      <c r="O11" s="47">
        <f t="shared" si="2"/>
        <v>14.414038630606791</v>
      </c>
      <c r="P11" s="9"/>
    </row>
    <row r="12" spans="1:133">
      <c r="A12" s="12"/>
      <c r="B12" s="25">
        <v>323.10000000000002</v>
      </c>
      <c r="C12" s="20" t="s">
        <v>20</v>
      </c>
      <c r="D12" s="46">
        <v>9828418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9828418</v>
      </c>
      <c r="O12" s="47">
        <f t="shared" si="2"/>
        <v>42.775771872252641</v>
      </c>
      <c r="P12" s="9"/>
    </row>
    <row r="13" spans="1:133">
      <c r="A13" s="12"/>
      <c r="B13" s="25">
        <v>323.39999999999998</v>
      </c>
      <c r="C13" s="20" t="s">
        <v>21</v>
      </c>
      <c r="D13" s="46">
        <v>314808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314808</v>
      </c>
      <c r="O13" s="47">
        <f t="shared" si="2"/>
        <v>1.3701243874202449</v>
      </c>
      <c r="P13" s="9"/>
    </row>
    <row r="14" spans="1:133">
      <c r="A14" s="12"/>
      <c r="B14" s="25">
        <v>323.89999999999998</v>
      </c>
      <c r="C14" s="20" t="s">
        <v>22</v>
      </c>
      <c r="D14" s="46">
        <v>134738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134738</v>
      </c>
      <c r="O14" s="47">
        <f t="shared" si="2"/>
        <v>0.58641400381257458</v>
      </c>
      <c r="P14" s="9"/>
    </row>
    <row r="15" spans="1:133">
      <c r="A15" s="12"/>
      <c r="B15" s="25">
        <v>367</v>
      </c>
      <c r="C15" s="20" t="s">
        <v>132</v>
      </c>
      <c r="D15" s="46">
        <v>4924571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4924571</v>
      </c>
      <c r="O15" s="47">
        <f t="shared" si="2"/>
        <v>21.432983992409667</v>
      </c>
      <c r="P15" s="9"/>
    </row>
    <row r="16" spans="1:133" ht="15.75">
      <c r="A16" s="29" t="s">
        <v>26</v>
      </c>
      <c r="B16" s="30"/>
      <c r="C16" s="31"/>
      <c r="D16" s="32">
        <f t="shared" ref="D16:M16" si="4">SUM(D17:D18)</f>
        <v>38015691</v>
      </c>
      <c r="E16" s="32">
        <f t="shared" si="4"/>
        <v>32541790</v>
      </c>
      <c r="F16" s="32">
        <f t="shared" si="4"/>
        <v>6494746</v>
      </c>
      <c r="G16" s="32">
        <f t="shared" si="4"/>
        <v>10754039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87806266</v>
      </c>
      <c r="O16" s="45">
        <f t="shared" si="2"/>
        <v>382.15517526526986</v>
      </c>
      <c r="P16" s="10"/>
    </row>
    <row r="17" spans="1:16">
      <c r="A17" s="12"/>
      <c r="B17" s="25">
        <v>335.19</v>
      </c>
      <c r="C17" s="20" t="s">
        <v>136</v>
      </c>
      <c r="D17" s="46">
        <v>23733372</v>
      </c>
      <c r="E17" s="46">
        <v>7145337</v>
      </c>
      <c r="F17" s="46">
        <v>6494746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37373455</v>
      </c>
      <c r="O17" s="47">
        <f t="shared" si="2"/>
        <v>162.6587702271006</v>
      </c>
      <c r="P17" s="9"/>
    </row>
    <row r="18" spans="1:16">
      <c r="A18" s="12"/>
      <c r="B18" s="25">
        <v>337.1</v>
      </c>
      <c r="C18" s="20" t="s">
        <v>127</v>
      </c>
      <c r="D18" s="46">
        <v>14282319</v>
      </c>
      <c r="E18" s="46">
        <v>25396453</v>
      </c>
      <c r="F18" s="46">
        <v>0</v>
      </c>
      <c r="G18" s="46">
        <v>10754039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50432811</v>
      </c>
      <c r="O18" s="47">
        <f t="shared" si="2"/>
        <v>219.49640503816926</v>
      </c>
      <c r="P18" s="9"/>
    </row>
    <row r="19" spans="1:16" ht="15.75">
      <c r="A19" s="29" t="s">
        <v>48</v>
      </c>
      <c r="B19" s="30"/>
      <c r="C19" s="31"/>
      <c r="D19" s="32">
        <f t="shared" ref="D19:M19" si="5">SUM(D20:D24)</f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68575726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68575726</v>
      </c>
      <c r="O19" s="45">
        <f t="shared" si="2"/>
        <v>298.45898000574499</v>
      </c>
      <c r="P19" s="10"/>
    </row>
    <row r="20" spans="1:16">
      <c r="A20" s="12"/>
      <c r="B20" s="25">
        <v>343.3</v>
      </c>
      <c r="C20" s="20" t="s">
        <v>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18501165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18501165</v>
      </c>
      <c r="O20" s="47">
        <f t="shared" si="2"/>
        <v>80.52176997466988</v>
      </c>
      <c r="P20" s="9"/>
    </row>
    <row r="21" spans="1:16">
      <c r="A21" s="12"/>
      <c r="B21" s="25">
        <v>343.4</v>
      </c>
      <c r="C21" s="20" t="s">
        <v>56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14944068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14944068</v>
      </c>
      <c r="O21" s="47">
        <f t="shared" si="2"/>
        <v>65.040380212912268</v>
      </c>
      <c r="P21" s="9"/>
    </row>
    <row r="22" spans="1:16">
      <c r="A22" s="12"/>
      <c r="B22" s="25">
        <v>343.5</v>
      </c>
      <c r="C22" s="20" t="s">
        <v>57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28918354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28918354</v>
      </c>
      <c r="O22" s="47">
        <f t="shared" si="2"/>
        <v>125.86002280581113</v>
      </c>
      <c r="P22" s="9"/>
    </row>
    <row r="23" spans="1:16">
      <c r="A23" s="12"/>
      <c r="B23" s="25">
        <v>343.6</v>
      </c>
      <c r="C23" s="20" t="s">
        <v>58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3599662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3599662</v>
      </c>
      <c r="O23" s="47">
        <f t="shared" si="2"/>
        <v>15.666643454645161</v>
      </c>
      <c r="P23" s="9"/>
    </row>
    <row r="24" spans="1:16">
      <c r="A24" s="12"/>
      <c r="B24" s="25">
        <v>343.9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2612477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2612477</v>
      </c>
      <c r="O24" s="47">
        <f t="shared" si="2"/>
        <v>11.370163557706537</v>
      </c>
      <c r="P24" s="9"/>
    </row>
    <row r="25" spans="1:16" ht="15.75">
      <c r="A25" s="29" t="s">
        <v>49</v>
      </c>
      <c r="B25" s="30"/>
      <c r="C25" s="31"/>
      <c r="D25" s="32">
        <f t="shared" ref="D25:M25" si="6">SUM(D26:D28)</f>
        <v>1197481</v>
      </c>
      <c r="E25" s="32">
        <f t="shared" si="6"/>
        <v>745416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1942897</v>
      </c>
      <c r="O25" s="45">
        <f t="shared" si="2"/>
        <v>8.4559813027166761</v>
      </c>
      <c r="P25" s="10"/>
    </row>
    <row r="26" spans="1:16">
      <c r="A26" s="13"/>
      <c r="B26" s="39">
        <v>354</v>
      </c>
      <c r="C26" s="21" t="s">
        <v>71</v>
      </c>
      <c r="D26" s="46">
        <v>1197481</v>
      </c>
      <c r="E26" s="46">
        <v>1286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1198767</v>
      </c>
      <c r="O26" s="47">
        <f t="shared" si="2"/>
        <v>5.2173385096141294</v>
      </c>
      <c r="P26" s="9"/>
    </row>
    <row r="27" spans="1:16">
      <c r="A27" s="13"/>
      <c r="B27" s="39">
        <v>355</v>
      </c>
      <c r="C27" s="21" t="s">
        <v>129</v>
      </c>
      <c r="D27" s="46">
        <v>0</v>
      </c>
      <c r="E27" s="46">
        <v>143171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143171</v>
      </c>
      <c r="O27" s="47">
        <f t="shared" si="2"/>
        <v>0.62311656206749477</v>
      </c>
      <c r="P27" s="9"/>
    </row>
    <row r="28" spans="1:16">
      <c r="A28" s="13"/>
      <c r="B28" s="39">
        <v>356</v>
      </c>
      <c r="C28" s="21" t="s">
        <v>130</v>
      </c>
      <c r="D28" s="46">
        <v>0</v>
      </c>
      <c r="E28" s="46">
        <v>600959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600959</v>
      </c>
      <c r="O28" s="47">
        <f t="shared" si="2"/>
        <v>2.6155262310350529</v>
      </c>
      <c r="P28" s="9"/>
    </row>
    <row r="29" spans="1:16" ht="15.75">
      <c r="A29" s="29" t="s">
        <v>3</v>
      </c>
      <c r="B29" s="30"/>
      <c r="C29" s="31"/>
      <c r="D29" s="32">
        <f t="shared" ref="D29:M29" si="7">SUM(D30:D30)</f>
        <v>14096</v>
      </c>
      <c r="E29" s="32">
        <f t="shared" si="7"/>
        <v>649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85110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99855</v>
      </c>
      <c r="O29" s="45">
        <f t="shared" si="2"/>
        <v>0.43459432640164342</v>
      </c>
      <c r="P29" s="10"/>
    </row>
    <row r="30" spans="1:16">
      <c r="A30" s="12"/>
      <c r="B30" s="25">
        <v>361.1</v>
      </c>
      <c r="C30" s="20" t="s">
        <v>72</v>
      </c>
      <c r="D30" s="46">
        <v>14096</v>
      </c>
      <c r="E30" s="46">
        <v>649</v>
      </c>
      <c r="F30" s="46">
        <v>0</v>
      </c>
      <c r="G30" s="46">
        <v>0</v>
      </c>
      <c r="H30" s="46">
        <v>0</v>
      </c>
      <c r="I30" s="46">
        <v>85110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99855</v>
      </c>
      <c r="O30" s="47">
        <f t="shared" si="2"/>
        <v>0.43459432640164342</v>
      </c>
      <c r="P30" s="9"/>
    </row>
    <row r="31" spans="1:16" ht="15.75">
      <c r="A31" s="29" t="s">
        <v>50</v>
      </c>
      <c r="B31" s="30"/>
      <c r="C31" s="31"/>
      <c r="D31" s="32">
        <f t="shared" ref="D31:M31" si="8">SUM(D32:D35)</f>
        <v>1810868</v>
      </c>
      <c r="E31" s="32">
        <f t="shared" si="8"/>
        <v>11660</v>
      </c>
      <c r="F31" s="32">
        <f t="shared" si="8"/>
        <v>0</v>
      </c>
      <c r="G31" s="32">
        <f t="shared" si="8"/>
        <v>35709481</v>
      </c>
      <c r="H31" s="32">
        <f t="shared" si="8"/>
        <v>0</v>
      </c>
      <c r="I31" s="32">
        <f t="shared" si="8"/>
        <v>538297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38070306</v>
      </c>
      <c r="O31" s="45">
        <f t="shared" si="2"/>
        <v>165.69164280180706</v>
      </c>
      <c r="P31" s="9"/>
    </row>
    <row r="32" spans="1:16">
      <c r="A32" s="12"/>
      <c r="B32" s="25">
        <v>381</v>
      </c>
      <c r="C32" s="20" t="s">
        <v>80</v>
      </c>
      <c r="D32" s="46">
        <v>26895</v>
      </c>
      <c r="E32" s="46">
        <v>11660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38555</v>
      </c>
      <c r="O32" s="47">
        <f t="shared" si="2"/>
        <v>0.16780115421776939</v>
      </c>
      <c r="P32" s="9"/>
    </row>
    <row r="33" spans="1:119">
      <c r="A33" s="12"/>
      <c r="B33" s="25">
        <v>384</v>
      </c>
      <c r="C33" s="20" t="s">
        <v>81</v>
      </c>
      <c r="D33" s="46">
        <v>1620000</v>
      </c>
      <c r="E33" s="46">
        <v>0</v>
      </c>
      <c r="F33" s="46">
        <v>0</v>
      </c>
      <c r="G33" s="46">
        <v>35709481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37329481</v>
      </c>
      <c r="O33" s="47">
        <f t="shared" si="2"/>
        <v>162.46738420828146</v>
      </c>
      <c r="P33" s="9"/>
    </row>
    <row r="34" spans="1:119">
      <c r="A34" s="12"/>
      <c r="B34" s="25">
        <v>388.1</v>
      </c>
      <c r="C34" s="20" t="s">
        <v>133</v>
      </c>
      <c r="D34" s="46">
        <v>163973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163973</v>
      </c>
      <c r="O34" s="47">
        <f t="shared" si="2"/>
        <v>0.71365215044871744</v>
      </c>
      <c r="P34" s="9"/>
    </row>
    <row r="35" spans="1:119" ht="15.75" thickBot="1">
      <c r="A35" s="12"/>
      <c r="B35" s="25">
        <v>389.8</v>
      </c>
      <c r="C35" s="20" t="s">
        <v>137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538297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538297</v>
      </c>
      <c r="O35" s="47">
        <f t="shared" si="2"/>
        <v>2.3428052888591</v>
      </c>
      <c r="P35" s="9"/>
    </row>
    <row r="36" spans="1:119" ht="16.5" thickBot="1">
      <c r="A36" s="14" t="s">
        <v>67</v>
      </c>
      <c r="B36" s="23"/>
      <c r="C36" s="22"/>
      <c r="D36" s="15">
        <f t="shared" ref="D36:M36" si="9">SUM(D5,D10,D16,D19,D25,D29,D31)</f>
        <v>119838034</v>
      </c>
      <c r="E36" s="15">
        <f t="shared" si="9"/>
        <v>36611371</v>
      </c>
      <c r="F36" s="15">
        <f t="shared" si="9"/>
        <v>6494746</v>
      </c>
      <c r="G36" s="15">
        <f t="shared" si="9"/>
        <v>46463520</v>
      </c>
      <c r="H36" s="15">
        <f t="shared" si="9"/>
        <v>0</v>
      </c>
      <c r="I36" s="15">
        <f t="shared" si="9"/>
        <v>69199133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1"/>
        <v>278606804</v>
      </c>
      <c r="O36" s="38">
        <f t="shared" si="2"/>
        <v>1212.5675861528687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138</v>
      </c>
      <c r="M38" s="118"/>
      <c r="N38" s="118"/>
      <c r="O38" s="43">
        <v>229766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105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71397543</v>
      </c>
      <c r="E5" s="27">
        <f t="shared" si="0"/>
        <v>5169430</v>
      </c>
      <c r="F5" s="27">
        <f t="shared" si="0"/>
        <v>6198347</v>
      </c>
      <c r="G5" s="27">
        <f t="shared" si="0"/>
        <v>0</v>
      </c>
      <c r="H5" s="27">
        <f t="shared" si="0"/>
        <v>0</v>
      </c>
      <c r="I5" s="27">
        <f t="shared" si="0"/>
        <v>3528721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86294041</v>
      </c>
      <c r="O5" s="33">
        <f t="shared" ref="O5:O36" si="1">(N5/O$85)</f>
        <v>379.48961498713692</v>
      </c>
      <c r="P5" s="6"/>
    </row>
    <row r="6" spans="1:133">
      <c r="A6" s="12"/>
      <c r="B6" s="25">
        <v>311</v>
      </c>
      <c r="C6" s="20" t="s">
        <v>2</v>
      </c>
      <c r="D6" s="46">
        <v>44867987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44867987</v>
      </c>
      <c r="O6" s="47">
        <f t="shared" si="1"/>
        <v>197.3129884122342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2613552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2613552</v>
      </c>
      <c r="O7" s="47">
        <f t="shared" si="1"/>
        <v>11.493445326414388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997541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997541</v>
      </c>
      <c r="O8" s="47">
        <f t="shared" si="1"/>
        <v>4.3868202906836125</v>
      </c>
      <c r="P8" s="9"/>
    </row>
    <row r="9" spans="1:133">
      <c r="A9" s="12"/>
      <c r="B9" s="25">
        <v>312.42</v>
      </c>
      <c r="C9" s="20" t="s">
        <v>107</v>
      </c>
      <c r="D9" s="46">
        <v>7971748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7971748</v>
      </c>
      <c r="O9" s="47">
        <f t="shared" si="1"/>
        <v>35.056830625123681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1558337</v>
      </c>
      <c r="F10" s="46">
        <v>6198347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7756684</v>
      </c>
      <c r="O10" s="47">
        <f t="shared" si="1"/>
        <v>34.111057850876229</v>
      </c>
      <c r="P10" s="9"/>
    </row>
    <row r="11" spans="1:133">
      <c r="A11" s="12"/>
      <c r="B11" s="25">
        <v>314.10000000000002</v>
      </c>
      <c r="C11" s="20" t="s">
        <v>13</v>
      </c>
      <c r="D11" s="46">
        <v>11491228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11491228</v>
      </c>
      <c r="O11" s="47">
        <f t="shared" si="1"/>
        <v>50.534215791903954</v>
      </c>
      <c r="P11" s="9"/>
    </row>
    <row r="12" spans="1:133">
      <c r="A12" s="12"/>
      <c r="B12" s="25">
        <v>314.3</v>
      </c>
      <c r="C12" s="20" t="s">
        <v>14</v>
      </c>
      <c r="D12" s="46">
        <v>2232511</v>
      </c>
      <c r="E12" s="46">
        <v>0</v>
      </c>
      <c r="F12" s="46">
        <v>0</v>
      </c>
      <c r="G12" s="46">
        <v>0</v>
      </c>
      <c r="H12" s="46">
        <v>0</v>
      </c>
      <c r="I12" s="46">
        <v>3528721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5761232</v>
      </c>
      <c r="O12" s="47">
        <f t="shared" si="1"/>
        <v>25.335790144902042</v>
      </c>
      <c r="P12" s="9"/>
    </row>
    <row r="13" spans="1:133">
      <c r="A13" s="12"/>
      <c r="B13" s="25">
        <v>314.39999999999998</v>
      </c>
      <c r="C13" s="20" t="s">
        <v>16</v>
      </c>
      <c r="D13" s="46">
        <v>485887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485887</v>
      </c>
      <c r="O13" s="47">
        <f t="shared" si="1"/>
        <v>2.136753226764001</v>
      </c>
      <c r="P13" s="9"/>
    </row>
    <row r="14" spans="1:133">
      <c r="A14" s="12"/>
      <c r="B14" s="25">
        <v>316</v>
      </c>
      <c r="C14" s="20" t="s">
        <v>18</v>
      </c>
      <c r="D14" s="46">
        <v>4348182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4348182</v>
      </c>
      <c r="O14" s="47">
        <f t="shared" si="1"/>
        <v>19.121713318234789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SUM(D16:D23)</f>
        <v>10771650</v>
      </c>
      <c r="E15" s="32">
        <f t="shared" si="3"/>
        <v>3814512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14586162</v>
      </c>
      <c r="O15" s="45">
        <f t="shared" si="1"/>
        <v>64.144603003584066</v>
      </c>
      <c r="P15" s="10"/>
    </row>
    <row r="16" spans="1:133">
      <c r="A16" s="12"/>
      <c r="B16" s="25">
        <v>322</v>
      </c>
      <c r="C16" s="20" t="s">
        <v>0</v>
      </c>
      <c r="D16" s="46">
        <v>182329</v>
      </c>
      <c r="E16" s="46">
        <v>2988101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3170430</v>
      </c>
      <c r="O16" s="47">
        <f t="shared" si="1"/>
        <v>13.942390993645418</v>
      </c>
      <c r="P16" s="9"/>
    </row>
    <row r="17" spans="1:16">
      <c r="A17" s="12"/>
      <c r="B17" s="25">
        <v>323.10000000000002</v>
      </c>
      <c r="C17" s="20" t="s">
        <v>20</v>
      </c>
      <c r="D17" s="46">
        <v>9972894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9972894</v>
      </c>
      <c r="O17" s="47">
        <f t="shared" si="1"/>
        <v>43.857138459508782</v>
      </c>
      <c r="P17" s="9"/>
    </row>
    <row r="18" spans="1:16">
      <c r="A18" s="12"/>
      <c r="B18" s="25">
        <v>323.39999999999998</v>
      </c>
      <c r="C18" s="20" t="s">
        <v>21</v>
      </c>
      <c r="D18" s="46">
        <v>353727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353727</v>
      </c>
      <c r="O18" s="47">
        <f t="shared" si="1"/>
        <v>1.5555619076936609</v>
      </c>
      <c r="P18" s="9"/>
    </row>
    <row r="19" spans="1:16">
      <c r="A19" s="12"/>
      <c r="B19" s="25">
        <v>323.89999999999998</v>
      </c>
      <c r="C19" s="20" t="s">
        <v>22</v>
      </c>
      <c r="D19" s="46">
        <v>151760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151760</v>
      </c>
      <c r="O19" s="47">
        <f t="shared" si="1"/>
        <v>0.66738494689856853</v>
      </c>
      <c r="P19" s="9"/>
    </row>
    <row r="20" spans="1:16">
      <c r="A20" s="12"/>
      <c r="B20" s="25">
        <v>324.31</v>
      </c>
      <c r="C20" s="20" t="s">
        <v>98</v>
      </c>
      <c r="D20" s="46">
        <v>0</v>
      </c>
      <c r="E20" s="46">
        <v>784667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784667</v>
      </c>
      <c r="O20" s="47">
        <f t="shared" si="1"/>
        <v>3.45067833505574</v>
      </c>
      <c r="P20" s="9"/>
    </row>
    <row r="21" spans="1:16">
      <c r="A21" s="12"/>
      <c r="B21" s="25">
        <v>324.32</v>
      </c>
      <c r="C21" s="20" t="s">
        <v>92</v>
      </c>
      <c r="D21" s="46">
        <v>0</v>
      </c>
      <c r="E21" s="46">
        <v>11744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11744</v>
      </c>
      <c r="O21" s="47">
        <f t="shared" si="1"/>
        <v>5.1645814551771148E-2</v>
      </c>
      <c r="P21" s="9"/>
    </row>
    <row r="22" spans="1:16">
      <c r="A22" s="12"/>
      <c r="B22" s="25">
        <v>324.62</v>
      </c>
      <c r="C22" s="20" t="s">
        <v>108</v>
      </c>
      <c r="D22" s="46">
        <v>0</v>
      </c>
      <c r="E22" s="46">
        <v>30000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30000</v>
      </c>
      <c r="O22" s="47">
        <f t="shared" si="1"/>
        <v>0.13192902218606389</v>
      </c>
      <c r="P22" s="9"/>
    </row>
    <row r="23" spans="1:16">
      <c r="A23" s="12"/>
      <c r="B23" s="25">
        <v>329</v>
      </c>
      <c r="C23" s="20" t="s">
        <v>24</v>
      </c>
      <c r="D23" s="46">
        <v>110940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110940</v>
      </c>
      <c r="O23" s="47">
        <f t="shared" si="1"/>
        <v>0.48787352404406431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SUM(D25:D48)</f>
        <v>29569661</v>
      </c>
      <c r="E24" s="32">
        <f t="shared" si="5"/>
        <v>19414929</v>
      </c>
      <c r="F24" s="32">
        <f t="shared" si="5"/>
        <v>0</v>
      </c>
      <c r="G24" s="32">
        <f t="shared" si="5"/>
        <v>11973073</v>
      </c>
      <c r="H24" s="32">
        <f t="shared" si="5"/>
        <v>0</v>
      </c>
      <c r="I24" s="32">
        <f t="shared" si="5"/>
        <v>692299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61649962</v>
      </c>
      <c r="O24" s="45">
        <f t="shared" si="1"/>
        <v>271.11397348226654</v>
      </c>
      <c r="P24" s="10"/>
    </row>
    <row r="25" spans="1:16">
      <c r="A25" s="12"/>
      <c r="B25" s="25">
        <v>331.1</v>
      </c>
      <c r="C25" s="20" t="s">
        <v>25</v>
      </c>
      <c r="D25" s="46">
        <v>0</v>
      </c>
      <c r="E25" s="46">
        <v>2470415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2470415</v>
      </c>
      <c r="O25" s="47">
        <f t="shared" si="1"/>
        <v>10.863981178126169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1146529</v>
      </c>
      <c r="F26" s="46">
        <v>0</v>
      </c>
      <c r="G26" s="46">
        <v>1068132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2214661</v>
      </c>
      <c r="O26" s="47">
        <f t="shared" si="1"/>
        <v>9.7392686734536813</v>
      </c>
      <c r="P26" s="9"/>
    </row>
    <row r="27" spans="1:16">
      <c r="A27" s="12"/>
      <c r="B27" s="25">
        <v>331.62</v>
      </c>
      <c r="C27" s="20" t="s">
        <v>29</v>
      </c>
      <c r="D27" s="46">
        <v>0</v>
      </c>
      <c r="E27" s="46">
        <v>5802699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5802699</v>
      </c>
      <c r="O27" s="47">
        <f t="shared" si="1"/>
        <v>25.518146837001694</v>
      </c>
      <c r="P27" s="9"/>
    </row>
    <row r="28" spans="1:16">
      <c r="A28" s="12"/>
      <c r="B28" s="25">
        <v>331.69</v>
      </c>
      <c r="C28" s="20" t="s">
        <v>109</v>
      </c>
      <c r="D28" s="46">
        <v>125445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125445</v>
      </c>
      <c r="O28" s="47">
        <f t="shared" si="1"/>
        <v>0.55166120627102622</v>
      </c>
      <c r="P28" s="9"/>
    </row>
    <row r="29" spans="1:16">
      <c r="A29" s="12"/>
      <c r="B29" s="25">
        <v>331.7</v>
      </c>
      <c r="C29" s="20" t="s">
        <v>28</v>
      </c>
      <c r="D29" s="46">
        <v>5619</v>
      </c>
      <c r="E29" s="46">
        <v>229987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235606</v>
      </c>
      <c r="O29" s="47">
        <f t="shared" si="1"/>
        <v>1.0361089733723257</v>
      </c>
      <c r="P29" s="9"/>
    </row>
    <row r="30" spans="1:16">
      <c r="A30" s="12"/>
      <c r="B30" s="25">
        <v>334.2</v>
      </c>
      <c r="C30" s="20" t="s">
        <v>93</v>
      </c>
      <c r="D30" s="46">
        <v>7199824</v>
      </c>
      <c r="E30" s="46">
        <v>821819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8021643</v>
      </c>
      <c r="O30" s="47">
        <f t="shared" si="1"/>
        <v>35.276250577189472</v>
      </c>
      <c r="P30" s="9"/>
    </row>
    <row r="31" spans="1:16">
      <c r="A31" s="12"/>
      <c r="B31" s="25">
        <v>334.31</v>
      </c>
      <c r="C31" s="20" t="s">
        <v>110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692299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692299</v>
      </c>
      <c r="O31" s="47">
        <f t="shared" si="1"/>
        <v>3.044477671012995</v>
      </c>
      <c r="P31" s="9"/>
    </row>
    <row r="32" spans="1:16">
      <c r="A32" s="12"/>
      <c r="B32" s="25">
        <v>334.49</v>
      </c>
      <c r="C32" s="20" t="s">
        <v>31</v>
      </c>
      <c r="D32" s="46">
        <v>0</v>
      </c>
      <c r="E32" s="46">
        <v>0</v>
      </c>
      <c r="F32" s="46">
        <v>0</v>
      </c>
      <c r="G32" s="46">
        <v>2706244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2706244</v>
      </c>
      <c r="O32" s="47">
        <f t="shared" si="1"/>
        <v>11.901070823896744</v>
      </c>
      <c r="P32" s="9"/>
    </row>
    <row r="33" spans="1:16">
      <c r="A33" s="12"/>
      <c r="B33" s="25">
        <v>334.5</v>
      </c>
      <c r="C33" s="20" t="s">
        <v>32</v>
      </c>
      <c r="D33" s="46">
        <v>0</v>
      </c>
      <c r="E33" s="46">
        <v>664319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664319</v>
      </c>
      <c r="O33" s="47">
        <f t="shared" si="1"/>
        <v>2.9214318696541262</v>
      </c>
      <c r="P33" s="9"/>
    </row>
    <row r="34" spans="1:16">
      <c r="A34" s="12"/>
      <c r="B34" s="25">
        <v>334.69</v>
      </c>
      <c r="C34" s="20" t="s">
        <v>111</v>
      </c>
      <c r="D34" s="46">
        <v>247766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247766</v>
      </c>
      <c r="O34" s="47">
        <f t="shared" si="1"/>
        <v>1.0895842036984102</v>
      </c>
      <c r="P34" s="9"/>
    </row>
    <row r="35" spans="1:16">
      <c r="A35" s="12"/>
      <c r="B35" s="25">
        <v>334.9</v>
      </c>
      <c r="C35" s="20" t="s">
        <v>112</v>
      </c>
      <c r="D35" s="46">
        <v>91140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91140</v>
      </c>
      <c r="O35" s="47">
        <f t="shared" si="1"/>
        <v>0.40080036940126212</v>
      </c>
      <c r="P35" s="9"/>
    </row>
    <row r="36" spans="1:16">
      <c r="A36" s="12"/>
      <c r="B36" s="25">
        <v>335.12</v>
      </c>
      <c r="C36" s="20" t="s">
        <v>34</v>
      </c>
      <c r="D36" s="46">
        <v>6968429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6968429</v>
      </c>
      <c r="O36" s="47">
        <f t="shared" si="1"/>
        <v>30.644600804767034</v>
      </c>
      <c r="P36" s="9"/>
    </row>
    <row r="37" spans="1:16">
      <c r="A37" s="12"/>
      <c r="B37" s="25">
        <v>335.14</v>
      </c>
      <c r="C37" s="20" t="s">
        <v>35</v>
      </c>
      <c r="D37" s="46">
        <v>50438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50438</v>
      </c>
      <c r="O37" s="47">
        <f t="shared" ref="O37:O68" si="8">(N37/O$85)</f>
        <v>0.22180786736735636</v>
      </c>
      <c r="P37" s="9"/>
    </row>
    <row r="38" spans="1:16">
      <c r="A38" s="12"/>
      <c r="B38" s="25">
        <v>335.15</v>
      </c>
      <c r="C38" s="20" t="s">
        <v>36</v>
      </c>
      <c r="D38" s="46">
        <v>83109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83109</v>
      </c>
      <c r="O38" s="47">
        <f t="shared" si="8"/>
        <v>0.36548297016205283</v>
      </c>
      <c r="P38" s="9"/>
    </row>
    <row r="39" spans="1:16">
      <c r="A39" s="12"/>
      <c r="B39" s="25">
        <v>335.18</v>
      </c>
      <c r="C39" s="20" t="s">
        <v>37</v>
      </c>
      <c r="D39" s="46">
        <v>14614902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14614902</v>
      </c>
      <c r="O39" s="47">
        <f t="shared" si="8"/>
        <v>64.270991006838315</v>
      </c>
      <c r="P39" s="9"/>
    </row>
    <row r="40" spans="1:16">
      <c r="A40" s="12"/>
      <c r="B40" s="25">
        <v>335.49</v>
      </c>
      <c r="C40" s="20" t="s">
        <v>38</v>
      </c>
      <c r="D40" s="46">
        <v>158934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158934</v>
      </c>
      <c r="O40" s="47">
        <f t="shared" si="8"/>
        <v>0.69893357373732934</v>
      </c>
      <c r="P40" s="9"/>
    </row>
    <row r="41" spans="1:16">
      <c r="A41" s="12"/>
      <c r="B41" s="25">
        <v>335.9</v>
      </c>
      <c r="C41" s="20" t="s">
        <v>113</v>
      </c>
      <c r="D41" s="46">
        <v>24055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24055</v>
      </c>
      <c r="O41" s="47">
        <f t="shared" si="8"/>
        <v>0.1057850876228589</v>
      </c>
      <c r="P41" s="9"/>
    </row>
    <row r="42" spans="1:16">
      <c r="A42" s="12"/>
      <c r="B42" s="25">
        <v>337.2</v>
      </c>
      <c r="C42" s="20" t="s">
        <v>39</v>
      </c>
      <c r="D42" s="46">
        <v>0</v>
      </c>
      <c r="E42" s="46">
        <v>3543173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9">SUM(D42:M42)</f>
        <v>3543173</v>
      </c>
      <c r="O42" s="47">
        <f t="shared" si="8"/>
        <v>15.581578310868753</v>
      </c>
      <c r="P42" s="9"/>
    </row>
    <row r="43" spans="1:16">
      <c r="A43" s="12"/>
      <c r="B43" s="25">
        <v>337.3</v>
      </c>
      <c r="C43" s="20" t="s">
        <v>114</v>
      </c>
      <c r="D43" s="46">
        <v>0</v>
      </c>
      <c r="E43" s="46">
        <v>0</v>
      </c>
      <c r="F43" s="46">
        <v>0</v>
      </c>
      <c r="G43" s="46">
        <v>841803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841803</v>
      </c>
      <c r="O43" s="47">
        <f t="shared" si="8"/>
        <v>3.7019415554431716</v>
      </c>
      <c r="P43" s="9"/>
    </row>
    <row r="44" spans="1:16">
      <c r="A44" s="12"/>
      <c r="B44" s="25">
        <v>337.4</v>
      </c>
      <c r="C44" s="20" t="s">
        <v>40</v>
      </c>
      <c r="D44" s="46">
        <v>0</v>
      </c>
      <c r="E44" s="46">
        <v>0</v>
      </c>
      <c r="F44" s="46">
        <v>0</v>
      </c>
      <c r="G44" s="46">
        <v>2505711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2505711</v>
      </c>
      <c r="O44" s="47">
        <f t="shared" si="8"/>
        <v>11.019200070362146</v>
      </c>
      <c r="P44" s="9"/>
    </row>
    <row r="45" spans="1:16">
      <c r="A45" s="12"/>
      <c r="B45" s="25">
        <v>337.6</v>
      </c>
      <c r="C45" s="20" t="s">
        <v>115</v>
      </c>
      <c r="D45" s="46">
        <v>0</v>
      </c>
      <c r="E45" s="46">
        <v>0</v>
      </c>
      <c r="F45" s="46">
        <v>0</v>
      </c>
      <c r="G45" s="46">
        <v>2379234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2379234</v>
      </c>
      <c r="O45" s="47">
        <f t="shared" si="8"/>
        <v>10.463000505727919</v>
      </c>
      <c r="P45" s="9"/>
    </row>
    <row r="46" spans="1:16">
      <c r="A46" s="12"/>
      <c r="B46" s="25">
        <v>337.7</v>
      </c>
      <c r="C46" s="20" t="s">
        <v>41</v>
      </c>
      <c r="D46" s="46">
        <v>0</v>
      </c>
      <c r="E46" s="46">
        <v>63828</v>
      </c>
      <c r="F46" s="46">
        <v>0</v>
      </c>
      <c r="G46" s="46">
        <v>2471949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2535777</v>
      </c>
      <c r="O46" s="47">
        <f t="shared" si="8"/>
        <v>11.151419336397018</v>
      </c>
      <c r="P46" s="9"/>
    </row>
    <row r="47" spans="1:16">
      <c r="A47" s="12"/>
      <c r="B47" s="25">
        <v>337.9</v>
      </c>
      <c r="C47" s="20" t="s">
        <v>42</v>
      </c>
      <c r="D47" s="46">
        <v>0</v>
      </c>
      <c r="E47" s="46">
        <v>2301014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2301014</v>
      </c>
      <c r="O47" s="47">
        <f t="shared" si="8"/>
        <v>10.119017568548122</v>
      </c>
      <c r="P47" s="9"/>
    </row>
    <row r="48" spans="1:16">
      <c r="A48" s="12"/>
      <c r="B48" s="25">
        <v>338</v>
      </c>
      <c r="C48" s="20" t="s">
        <v>116</v>
      </c>
      <c r="D48" s="46">
        <v>0</v>
      </c>
      <c r="E48" s="46">
        <v>2371146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2371146</v>
      </c>
      <c r="O48" s="47">
        <f t="shared" si="8"/>
        <v>10.427432441346555</v>
      </c>
      <c r="P48" s="9"/>
    </row>
    <row r="49" spans="1:16" ht="15.75">
      <c r="A49" s="29" t="s">
        <v>48</v>
      </c>
      <c r="B49" s="30"/>
      <c r="C49" s="31"/>
      <c r="D49" s="32">
        <f t="shared" ref="D49:M49" si="10">SUM(D50:D64)</f>
        <v>2071737</v>
      </c>
      <c r="E49" s="32">
        <f t="shared" si="10"/>
        <v>9033881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63651418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74757036</v>
      </c>
      <c r="O49" s="45">
        <f t="shared" si="8"/>
        <v>328.75408870027923</v>
      </c>
      <c r="P49" s="10"/>
    </row>
    <row r="50" spans="1:16">
      <c r="A50" s="12"/>
      <c r="B50" s="25">
        <v>341.9</v>
      </c>
      <c r="C50" s="20" t="s">
        <v>51</v>
      </c>
      <c r="D50" s="46">
        <v>89257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4" si="11">SUM(D50:M50)</f>
        <v>89257</v>
      </c>
      <c r="O50" s="47">
        <f t="shared" si="8"/>
        <v>0.39251962444205019</v>
      </c>
      <c r="P50" s="9"/>
    </row>
    <row r="51" spans="1:16">
      <c r="A51" s="12"/>
      <c r="B51" s="25">
        <v>342.1</v>
      </c>
      <c r="C51" s="20" t="s">
        <v>52</v>
      </c>
      <c r="D51" s="46">
        <v>346296</v>
      </c>
      <c r="E51" s="46">
        <v>1806465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2152761</v>
      </c>
      <c r="O51" s="47">
        <f t="shared" si="8"/>
        <v>9.4670551243431031</v>
      </c>
      <c r="P51" s="9"/>
    </row>
    <row r="52" spans="1:16">
      <c r="A52" s="12"/>
      <c r="B52" s="25">
        <v>342.2</v>
      </c>
      <c r="C52" s="20" t="s">
        <v>53</v>
      </c>
      <c r="D52" s="46">
        <v>0</v>
      </c>
      <c r="E52" s="46">
        <v>692366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692366</v>
      </c>
      <c r="O52" s="47">
        <f t="shared" si="8"/>
        <v>3.0447723124958772</v>
      </c>
      <c r="P52" s="9"/>
    </row>
    <row r="53" spans="1:16">
      <c r="A53" s="12"/>
      <c r="B53" s="25">
        <v>342.4</v>
      </c>
      <c r="C53" s="20" t="s">
        <v>117</v>
      </c>
      <c r="D53" s="46">
        <v>0</v>
      </c>
      <c r="E53" s="46">
        <v>1398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1398</v>
      </c>
      <c r="O53" s="47">
        <f t="shared" si="8"/>
        <v>6.1478924338705778E-3</v>
      </c>
      <c r="P53" s="9"/>
    </row>
    <row r="54" spans="1:16">
      <c r="A54" s="12"/>
      <c r="B54" s="25">
        <v>342.9</v>
      </c>
      <c r="C54" s="20" t="s">
        <v>54</v>
      </c>
      <c r="D54" s="46">
        <v>12390</v>
      </c>
      <c r="E54" s="46">
        <v>4345975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4358365</v>
      </c>
      <c r="O54" s="47">
        <f t="shared" si="8"/>
        <v>19.166494425998813</v>
      </c>
      <c r="P54" s="9"/>
    </row>
    <row r="55" spans="1:16">
      <c r="A55" s="12"/>
      <c r="B55" s="25">
        <v>343.3</v>
      </c>
      <c r="C55" s="20" t="s">
        <v>55</v>
      </c>
      <c r="D55" s="46">
        <v>0</v>
      </c>
      <c r="E55" s="46">
        <v>381001</v>
      </c>
      <c r="F55" s="46">
        <v>0</v>
      </c>
      <c r="G55" s="46">
        <v>0</v>
      </c>
      <c r="H55" s="46">
        <v>0</v>
      </c>
      <c r="I55" s="46">
        <v>18125568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18506569</v>
      </c>
      <c r="O55" s="47">
        <f t="shared" si="8"/>
        <v>81.385118406297408</v>
      </c>
      <c r="P55" s="9"/>
    </row>
    <row r="56" spans="1:16">
      <c r="A56" s="12"/>
      <c r="B56" s="25">
        <v>343.4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14952300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14952300</v>
      </c>
      <c r="O56" s="47">
        <f t="shared" si="8"/>
        <v>65.754743947756111</v>
      </c>
      <c r="P56" s="9"/>
    </row>
    <row r="57" spans="1:16">
      <c r="A57" s="12"/>
      <c r="B57" s="25">
        <v>343.5</v>
      </c>
      <c r="C57" s="20" t="s">
        <v>57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27916944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27916944</v>
      </c>
      <c r="O57" s="47">
        <f t="shared" si="8"/>
        <v>122.76850414477012</v>
      </c>
      <c r="P57" s="9"/>
    </row>
    <row r="58" spans="1:16">
      <c r="A58" s="12"/>
      <c r="B58" s="25">
        <v>343.6</v>
      </c>
      <c r="C58" s="20" t="s">
        <v>58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2656606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2656606</v>
      </c>
      <c r="O58" s="47">
        <f t="shared" si="8"/>
        <v>11.682781063787683</v>
      </c>
      <c r="P58" s="9"/>
    </row>
    <row r="59" spans="1:16">
      <c r="A59" s="12"/>
      <c r="B59" s="25">
        <v>344.5</v>
      </c>
      <c r="C59" s="20" t="s">
        <v>60</v>
      </c>
      <c r="D59" s="46">
        <v>111021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111021</v>
      </c>
      <c r="O59" s="47">
        <f t="shared" si="8"/>
        <v>0.48822973240396667</v>
      </c>
      <c r="P59" s="9"/>
    </row>
    <row r="60" spans="1:16">
      <c r="A60" s="12"/>
      <c r="B60" s="25">
        <v>345.1</v>
      </c>
      <c r="C60" s="20" t="s">
        <v>61</v>
      </c>
      <c r="D60" s="46">
        <v>11637</v>
      </c>
      <c r="E60" s="46">
        <v>1806676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1818313</v>
      </c>
      <c r="O60" s="47">
        <f t="shared" si="8"/>
        <v>7.9962752039402805</v>
      </c>
      <c r="P60" s="9"/>
    </row>
    <row r="61" spans="1:16">
      <c r="A61" s="12"/>
      <c r="B61" s="25">
        <v>347.1</v>
      </c>
      <c r="C61" s="20" t="s">
        <v>62</v>
      </c>
      <c r="D61" s="46">
        <v>20248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20248</v>
      </c>
      <c r="O61" s="47">
        <f t="shared" si="8"/>
        <v>8.9043294707447387E-2</v>
      </c>
      <c r="P61" s="9"/>
    </row>
    <row r="62" spans="1:16">
      <c r="A62" s="12"/>
      <c r="B62" s="25">
        <v>347.2</v>
      </c>
      <c r="C62" s="20" t="s">
        <v>63</v>
      </c>
      <c r="D62" s="46">
        <v>752736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752736</v>
      </c>
      <c r="O62" s="47">
        <f t="shared" si="8"/>
        <v>3.3102574814749666</v>
      </c>
      <c r="P62" s="9"/>
    </row>
    <row r="63" spans="1:16">
      <c r="A63" s="12"/>
      <c r="B63" s="25">
        <v>347.5</v>
      </c>
      <c r="C63" s="20" t="s">
        <v>65</v>
      </c>
      <c r="D63" s="46">
        <v>636572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636572</v>
      </c>
      <c r="O63" s="47">
        <f t="shared" si="8"/>
        <v>2.7994107170342355</v>
      </c>
      <c r="P63" s="9"/>
    </row>
    <row r="64" spans="1:16">
      <c r="A64" s="12"/>
      <c r="B64" s="25">
        <v>347.8</v>
      </c>
      <c r="C64" s="20" t="s">
        <v>100</v>
      </c>
      <c r="D64" s="46">
        <v>91580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91580</v>
      </c>
      <c r="O64" s="47">
        <f t="shared" si="8"/>
        <v>0.40273532839332438</v>
      </c>
      <c r="P64" s="9"/>
    </row>
    <row r="65" spans="1:16" ht="15.75">
      <c r="A65" s="29" t="s">
        <v>49</v>
      </c>
      <c r="B65" s="30"/>
      <c r="C65" s="31"/>
      <c r="D65" s="32">
        <f t="shared" ref="D65:M65" si="12">SUM(D66:D69)</f>
        <v>1598011</v>
      </c>
      <c r="E65" s="32">
        <f t="shared" si="12"/>
        <v>10164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0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ref="N65:N71" si="13">SUM(D65:M65)</f>
        <v>1608175</v>
      </c>
      <c r="O65" s="45">
        <f t="shared" si="8"/>
        <v>7.072165175135777</v>
      </c>
      <c r="P65" s="10"/>
    </row>
    <row r="66" spans="1:16">
      <c r="A66" s="13"/>
      <c r="B66" s="39">
        <v>351.1</v>
      </c>
      <c r="C66" s="21" t="s">
        <v>69</v>
      </c>
      <c r="D66" s="46">
        <v>283</v>
      </c>
      <c r="E66" s="46">
        <v>10164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10447</v>
      </c>
      <c r="O66" s="47">
        <f t="shared" si="8"/>
        <v>4.5942083159260315E-2</v>
      </c>
      <c r="P66" s="9"/>
    </row>
    <row r="67" spans="1:16">
      <c r="A67" s="13"/>
      <c r="B67" s="39">
        <v>352</v>
      </c>
      <c r="C67" s="21" t="s">
        <v>70</v>
      </c>
      <c r="D67" s="46">
        <v>39246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39246</v>
      </c>
      <c r="O67" s="47">
        <f t="shared" si="8"/>
        <v>0.17258954682380878</v>
      </c>
      <c r="P67" s="9"/>
    </row>
    <row r="68" spans="1:16">
      <c r="A68" s="13"/>
      <c r="B68" s="39">
        <v>354</v>
      </c>
      <c r="C68" s="21" t="s">
        <v>71</v>
      </c>
      <c r="D68" s="46">
        <v>1104837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1104837</v>
      </c>
      <c r="O68" s="47">
        <f t="shared" si="8"/>
        <v>4.8586688361661423</v>
      </c>
      <c r="P68" s="9"/>
    </row>
    <row r="69" spans="1:16">
      <c r="A69" s="13"/>
      <c r="B69" s="39">
        <v>359</v>
      </c>
      <c r="C69" s="21" t="s">
        <v>102</v>
      </c>
      <c r="D69" s="46">
        <v>453645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453645</v>
      </c>
      <c r="O69" s="47">
        <f t="shared" ref="O69:O83" si="14">(N69/O$85)</f>
        <v>1.9949647089865652</v>
      </c>
      <c r="P69" s="9"/>
    </row>
    <row r="70" spans="1:16" ht="15.75">
      <c r="A70" s="29" t="s">
        <v>3</v>
      </c>
      <c r="B70" s="30"/>
      <c r="C70" s="31"/>
      <c r="D70" s="32">
        <f t="shared" ref="D70:M70" si="15">SUM(D71:D77)</f>
        <v>2289618</v>
      </c>
      <c r="E70" s="32">
        <f t="shared" si="15"/>
        <v>244434</v>
      </c>
      <c r="F70" s="32">
        <f t="shared" si="15"/>
        <v>0</v>
      </c>
      <c r="G70" s="32">
        <f t="shared" si="15"/>
        <v>3036</v>
      </c>
      <c r="H70" s="32">
        <f t="shared" si="15"/>
        <v>0</v>
      </c>
      <c r="I70" s="32">
        <f t="shared" si="15"/>
        <v>833470</v>
      </c>
      <c r="J70" s="32">
        <f t="shared" si="15"/>
        <v>0</v>
      </c>
      <c r="K70" s="32">
        <f t="shared" si="15"/>
        <v>116352394</v>
      </c>
      <c r="L70" s="32">
        <f t="shared" si="15"/>
        <v>0</v>
      </c>
      <c r="M70" s="32">
        <f t="shared" si="15"/>
        <v>0</v>
      </c>
      <c r="N70" s="32">
        <f t="shared" si="13"/>
        <v>119722952</v>
      </c>
      <c r="O70" s="45">
        <f t="shared" si="14"/>
        <v>526.49773301963546</v>
      </c>
      <c r="P70" s="10"/>
    </row>
    <row r="71" spans="1:16">
      <c r="A71" s="12"/>
      <c r="B71" s="25">
        <v>361.1</v>
      </c>
      <c r="C71" s="20" t="s">
        <v>72</v>
      </c>
      <c r="D71" s="46">
        <v>4776</v>
      </c>
      <c r="E71" s="46">
        <v>1478</v>
      </c>
      <c r="F71" s="46">
        <v>0</v>
      </c>
      <c r="G71" s="46">
        <v>0</v>
      </c>
      <c r="H71" s="46">
        <v>0</v>
      </c>
      <c r="I71" s="46">
        <v>672615</v>
      </c>
      <c r="J71" s="46">
        <v>0</v>
      </c>
      <c r="K71" s="46">
        <v>13009654</v>
      </c>
      <c r="L71" s="46">
        <v>0</v>
      </c>
      <c r="M71" s="46">
        <v>0</v>
      </c>
      <c r="N71" s="46">
        <f t="shared" si="13"/>
        <v>13688523</v>
      </c>
      <c r="O71" s="47">
        <f t="shared" si="14"/>
        <v>60.197115152048198</v>
      </c>
      <c r="P71" s="9"/>
    </row>
    <row r="72" spans="1:16">
      <c r="A72" s="12"/>
      <c r="B72" s="25">
        <v>361.3</v>
      </c>
      <c r="C72" s="20" t="s">
        <v>73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72266881</v>
      </c>
      <c r="L72" s="46">
        <v>0</v>
      </c>
      <c r="M72" s="46">
        <v>0</v>
      </c>
      <c r="N72" s="46">
        <f t="shared" ref="N72:N77" si="16">SUM(D72:M72)</f>
        <v>72266881</v>
      </c>
      <c r="O72" s="47">
        <f t="shared" si="14"/>
        <v>317.80329822555467</v>
      </c>
      <c r="P72" s="9"/>
    </row>
    <row r="73" spans="1:16">
      <c r="A73" s="12"/>
      <c r="B73" s="25">
        <v>362</v>
      </c>
      <c r="C73" s="20" t="s">
        <v>74</v>
      </c>
      <c r="D73" s="46">
        <v>1522464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1522464</v>
      </c>
      <c r="O73" s="47">
        <f t="shared" si="14"/>
        <v>6.6952395611161197</v>
      </c>
      <c r="P73" s="9"/>
    </row>
    <row r="74" spans="1:16">
      <c r="A74" s="12"/>
      <c r="B74" s="25">
        <v>364</v>
      </c>
      <c r="C74" s="20" t="s">
        <v>75</v>
      </c>
      <c r="D74" s="46">
        <v>158182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158182</v>
      </c>
      <c r="O74" s="47">
        <f t="shared" si="14"/>
        <v>0.69562655291453201</v>
      </c>
      <c r="P74" s="9"/>
    </row>
    <row r="75" spans="1:16">
      <c r="A75" s="12"/>
      <c r="B75" s="25">
        <v>366</v>
      </c>
      <c r="C75" s="20" t="s">
        <v>76</v>
      </c>
      <c r="D75" s="46">
        <v>89661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89661</v>
      </c>
      <c r="O75" s="47">
        <f t="shared" si="14"/>
        <v>0.39429626860748918</v>
      </c>
      <c r="P75" s="9"/>
    </row>
    <row r="76" spans="1:16">
      <c r="A76" s="12"/>
      <c r="B76" s="25">
        <v>368</v>
      </c>
      <c r="C76" s="20" t="s">
        <v>77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31075859</v>
      </c>
      <c r="L76" s="46">
        <v>0</v>
      </c>
      <c r="M76" s="46">
        <v>0</v>
      </c>
      <c r="N76" s="46">
        <f t="shared" si="16"/>
        <v>31075859</v>
      </c>
      <c r="O76" s="47">
        <f t="shared" si="14"/>
        <v>136.66025638206645</v>
      </c>
      <c r="P76" s="9"/>
    </row>
    <row r="77" spans="1:16">
      <c r="A77" s="12"/>
      <c r="B77" s="25">
        <v>369.9</v>
      </c>
      <c r="C77" s="20" t="s">
        <v>79</v>
      </c>
      <c r="D77" s="46">
        <v>514535</v>
      </c>
      <c r="E77" s="46">
        <v>242956</v>
      </c>
      <c r="F77" s="46">
        <v>0</v>
      </c>
      <c r="G77" s="46">
        <v>3036</v>
      </c>
      <c r="H77" s="46">
        <v>0</v>
      </c>
      <c r="I77" s="46">
        <v>160855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921382</v>
      </c>
      <c r="O77" s="47">
        <f t="shared" si="14"/>
        <v>4.0519008773279976</v>
      </c>
      <c r="P77" s="9"/>
    </row>
    <row r="78" spans="1:16" ht="15.75">
      <c r="A78" s="29" t="s">
        <v>50</v>
      </c>
      <c r="B78" s="30"/>
      <c r="C78" s="31"/>
      <c r="D78" s="32">
        <f t="shared" ref="D78:M78" si="17">SUM(D79:D82)</f>
        <v>3522059</v>
      </c>
      <c r="E78" s="32">
        <f t="shared" si="17"/>
        <v>75582</v>
      </c>
      <c r="F78" s="32">
        <f t="shared" si="17"/>
        <v>0</v>
      </c>
      <c r="G78" s="32">
        <f t="shared" si="17"/>
        <v>0</v>
      </c>
      <c r="H78" s="32">
        <f t="shared" si="17"/>
        <v>0</v>
      </c>
      <c r="I78" s="32">
        <f t="shared" si="17"/>
        <v>28544347</v>
      </c>
      <c r="J78" s="32">
        <f t="shared" si="17"/>
        <v>0</v>
      </c>
      <c r="K78" s="32">
        <f t="shared" si="17"/>
        <v>0</v>
      </c>
      <c r="L78" s="32">
        <f t="shared" si="17"/>
        <v>0</v>
      </c>
      <c r="M78" s="32">
        <f t="shared" si="17"/>
        <v>0</v>
      </c>
      <c r="N78" s="32">
        <f t="shared" ref="N78:N83" si="18">SUM(D78:M78)</f>
        <v>32141988</v>
      </c>
      <c r="O78" s="45">
        <f t="shared" si="14"/>
        <v>141.34870159853998</v>
      </c>
      <c r="P78" s="9"/>
    </row>
    <row r="79" spans="1:16">
      <c r="A79" s="12"/>
      <c r="B79" s="25">
        <v>381</v>
      </c>
      <c r="C79" s="20" t="s">
        <v>80</v>
      </c>
      <c r="D79" s="46">
        <v>3198400</v>
      </c>
      <c r="E79" s="46">
        <v>59919</v>
      </c>
      <c r="F79" s="46">
        <v>0</v>
      </c>
      <c r="G79" s="46">
        <v>0</v>
      </c>
      <c r="H79" s="46">
        <v>0</v>
      </c>
      <c r="I79" s="46">
        <v>28544347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31802666</v>
      </c>
      <c r="O79" s="47">
        <f t="shared" si="14"/>
        <v>139.856487609666</v>
      </c>
      <c r="P79" s="9"/>
    </row>
    <row r="80" spans="1:16">
      <c r="A80" s="12"/>
      <c r="B80" s="25">
        <v>384</v>
      </c>
      <c r="C80" s="20" t="s">
        <v>81</v>
      </c>
      <c r="D80" s="46">
        <v>323659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323659</v>
      </c>
      <c r="O80" s="47">
        <f t="shared" si="14"/>
        <v>1.4233338463906418</v>
      </c>
      <c r="P80" s="9"/>
    </row>
    <row r="81" spans="1:119">
      <c r="A81" s="12"/>
      <c r="B81" s="25">
        <v>389.2</v>
      </c>
      <c r="C81" s="20" t="s">
        <v>118</v>
      </c>
      <c r="D81" s="46">
        <v>0</v>
      </c>
      <c r="E81" s="46">
        <v>172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172</v>
      </c>
      <c r="O81" s="47">
        <f t="shared" si="14"/>
        <v>7.5639306053343304E-4</v>
      </c>
      <c r="P81" s="9"/>
    </row>
    <row r="82" spans="1:119" ht="15.75" thickBot="1">
      <c r="A82" s="12"/>
      <c r="B82" s="25">
        <v>389.4</v>
      </c>
      <c r="C82" s="20" t="s">
        <v>119</v>
      </c>
      <c r="D82" s="46">
        <v>0</v>
      </c>
      <c r="E82" s="46">
        <v>15491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15491</v>
      </c>
      <c r="O82" s="47">
        <f t="shared" si="14"/>
        <v>6.8123749422810534E-2</v>
      </c>
      <c r="P82" s="9"/>
    </row>
    <row r="83" spans="1:119" ht="16.5" thickBot="1">
      <c r="A83" s="14" t="s">
        <v>67</v>
      </c>
      <c r="B83" s="23"/>
      <c r="C83" s="22"/>
      <c r="D83" s="15">
        <f t="shared" ref="D83:M83" si="19">SUM(D5,D15,D24,D49,D65,D70,D78)</f>
        <v>121220279</v>
      </c>
      <c r="E83" s="15">
        <f t="shared" si="19"/>
        <v>37762932</v>
      </c>
      <c r="F83" s="15">
        <f t="shared" si="19"/>
        <v>6198347</v>
      </c>
      <c r="G83" s="15">
        <f t="shared" si="19"/>
        <v>11976109</v>
      </c>
      <c r="H83" s="15">
        <f t="shared" si="19"/>
        <v>0</v>
      </c>
      <c r="I83" s="15">
        <f t="shared" si="19"/>
        <v>97250255</v>
      </c>
      <c r="J83" s="15">
        <f t="shared" si="19"/>
        <v>0</v>
      </c>
      <c r="K83" s="15">
        <f t="shared" si="19"/>
        <v>116352394</v>
      </c>
      <c r="L83" s="15">
        <f t="shared" si="19"/>
        <v>0</v>
      </c>
      <c r="M83" s="15">
        <f t="shared" si="19"/>
        <v>0</v>
      </c>
      <c r="N83" s="15">
        <f t="shared" si="18"/>
        <v>390760316</v>
      </c>
      <c r="O83" s="38">
        <f t="shared" si="14"/>
        <v>1718.420879966578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120</v>
      </c>
      <c r="M85" s="118"/>
      <c r="N85" s="118"/>
      <c r="O85" s="43">
        <v>227395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64394070</v>
      </c>
      <c r="E5" s="27">
        <f t="shared" si="0"/>
        <v>5388203</v>
      </c>
      <c r="F5" s="27">
        <f t="shared" si="0"/>
        <v>5704274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75486547</v>
      </c>
      <c r="O5" s="33">
        <f t="shared" ref="O5:O36" si="1">(N5/O$81)</f>
        <v>333.21067965022092</v>
      </c>
      <c r="P5" s="6"/>
    </row>
    <row r="6" spans="1:133">
      <c r="A6" s="12"/>
      <c r="B6" s="25">
        <v>311</v>
      </c>
      <c r="C6" s="20" t="s">
        <v>2</v>
      </c>
      <c r="D6" s="46">
        <v>48550595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48550595</v>
      </c>
      <c r="O6" s="47">
        <f t="shared" si="1"/>
        <v>214.31072688187231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2757714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2757714</v>
      </c>
      <c r="O7" s="47">
        <f t="shared" si="1"/>
        <v>12.173026754302715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1205671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1205671</v>
      </c>
      <c r="O8" s="47">
        <f t="shared" si="1"/>
        <v>5.3220404073398866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1424818</v>
      </c>
      <c r="F9" s="46">
        <v>5704274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7129092</v>
      </c>
      <c r="O9" s="47">
        <f t="shared" si="1"/>
        <v>31.469045611649886</v>
      </c>
      <c r="P9" s="9"/>
    </row>
    <row r="10" spans="1:133">
      <c r="A10" s="12"/>
      <c r="B10" s="25">
        <v>314.10000000000002</v>
      </c>
      <c r="C10" s="20" t="s">
        <v>13</v>
      </c>
      <c r="D10" s="46">
        <v>10993230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10993230</v>
      </c>
      <c r="O10" s="47">
        <f t="shared" si="1"/>
        <v>48.526019342906203</v>
      </c>
      <c r="P10" s="9"/>
    </row>
    <row r="11" spans="1:133">
      <c r="A11" s="12"/>
      <c r="B11" s="25">
        <v>314.39999999999998</v>
      </c>
      <c r="C11" s="20" t="s">
        <v>16</v>
      </c>
      <c r="D11" s="46">
        <v>450336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450336</v>
      </c>
      <c r="O11" s="47">
        <f t="shared" si="1"/>
        <v>1.9878610241764256</v>
      </c>
      <c r="P11" s="9"/>
    </row>
    <row r="12" spans="1:133">
      <c r="A12" s="12"/>
      <c r="B12" s="25">
        <v>316</v>
      </c>
      <c r="C12" s="20" t="s">
        <v>18</v>
      </c>
      <c r="D12" s="46">
        <v>4399909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4399909</v>
      </c>
      <c r="O12" s="47">
        <f t="shared" si="1"/>
        <v>19.421959627973497</v>
      </c>
      <c r="P12" s="9"/>
    </row>
    <row r="13" spans="1:133" ht="15.75">
      <c r="A13" s="29" t="s">
        <v>19</v>
      </c>
      <c r="B13" s="30"/>
      <c r="C13" s="31"/>
      <c r="D13" s="32">
        <f t="shared" ref="D13:M13" si="3">SUM(D14:D23)</f>
        <v>23944060</v>
      </c>
      <c r="E13" s="32">
        <f t="shared" si="3"/>
        <v>4098982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110906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28153948</v>
      </c>
      <c r="O13" s="45">
        <f t="shared" si="1"/>
        <v>124.27639785824324</v>
      </c>
      <c r="P13" s="10"/>
    </row>
    <row r="14" spans="1:133">
      <c r="A14" s="12"/>
      <c r="B14" s="25">
        <v>322</v>
      </c>
      <c r="C14" s="20" t="s">
        <v>0</v>
      </c>
      <c r="D14" s="46">
        <v>2599252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2599252</v>
      </c>
      <c r="O14" s="47">
        <f t="shared" si="1"/>
        <v>11.473548068137175</v>
      </c>
      <c r="P14" s="9"/>
    </row>
    <row r="15" spans="1:133">
      <c r="A15" s="12"/>
      <c r="B15" s="25">
        <v>323.10000000000002</v>
      </c>
      <c r="C15" s="20" t="s">
        <v>20</v>
      </c>
      <c r="D15" s="46">
        <v>10104878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10104878</v>
      </c>
      <c r="O15" s="47">
        <f t="shared" si="1"/>
        <v>44.604679906242964</v>
      </c>
      <c r="P15" s="9"/>
    </row>
    <row r="16" spans="1:133">
      <c r="A16" s="12"/>
      <c r="B16" s="25">
        <v>323.2</v>
      </c>
      <c r="C16" s="20" t="s">
        <v>96</v>
      </c>
      <c r="D16" s="46">
        <v>8807236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8807236</v>
      </c>
      <c r="O16" s="47">
        <f t="shared" si="1"/>
        <v>38.876663591459454</v>
      </c>
      <c r="P16" s="9"/>
    </row>
    <row r="17" spans="1:16">
      <c r="A17" s="12"/>
      <c r="B17" s="25">
        <v>323.3</v>
      </c>
      <c r="C17" s="20" t="s">
        <v>97</v>
      </c>
      <c r="D17" s="46">
        <v>1961556</v>
      </c>
      <c r="E17" s="46">
        <v>3697364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5658920</v>
      </c>
      <c r="O17" s="47">
        <f t="shared" si="1"/>
        <v>24.979452024560459</v>
      </c>
      <c r="P17" s="9"/>
    </row>
    <row r="18" spans="1:16">
      <c r="A18" s="12"/>
      <c r="B18" s="25">
        <v>323.39999999999998</v>
      </c>
      <c r="C18" s="20" t="s">
        <v>21</v>
      </c>
      <c r="D18" s="46">
        <v>284395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284395</v>
      </c>
      <c r="O18" s="47">
        <f t="shared" si="1"/>
        <v>1.2553687379437899</v>
      </c>
      <c r="P18" s="9"/>
    </row>
    <row r="19" spans="1:16">
      <c r="A19" s="12"/>
      <c r="B19" s="25">
        <v>323.89999999999998</v>
      </c>
      <c r="C19" s="20" t="s">
        <v>22</v>
      </c>
      <c r="D19" s="46">
        <v>110881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110881</v>
      </c>
      <c r="O19" s="47">
        <f t="shared" si="1"/>
        <v>0.48944791937954385</v>
      </c>
      <c r="P19" s="9"/>
    </row>
    <row r="20" spans="1:16">
      <c r="A20" s="12"/>
      <c r="B20" s="25">
        <v>324.31</v>
      </c>
      <c r="C20" s="20" t="s">
        <v>98</v>
      </c>
      <c r="D20" s="46">
        <v>0</v>
      </c>
      <c r="E20" s="46">
        <v>388032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388032</v>
      </c>
      <c r="O20" s="47">
        <f t="shared" si="1"/>
        <v>1.7128403879175256</v>
      </c>
      <c r="P20" s="9"/>
    </row>
    <row r="21" spans="1:16">
      <c r="A21" s="12"/>
      <c r="B21" s="25">
        <v>324.32</v>
      </c>
      <c r="C21" s="20" t="s">
        <v>92</v>
      </c>
      <c r="D21" s="46">
        <v>0</v>
      </c>
      <c r="E21" s="46">
        <v>13586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13586</v>
      </c>
      <c r="O21" s="47">
        <f t="shared" si="1"/>
        <v>5.9970954741483957E-2</v>
      </c>
      <c r="P21" s="9"/>
    </row>
    <row r="22" spans="1:16">
      <c r="A22" s="12"/>
      <c r="B22" s="25">
        <v>325.10000000000002</v>
      </c>
      <c r="C22" s="20" t="s">
        <v>23</v>
      </c>
      <c r="D22" s="46">
        <v>23382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23382</v>
      </c>
      <c r="O22" s="47">
        <f t="shared" si="1"/>
        <v>0.1032121937115691</v>
      </c>
      <c r="P22" s="9"/>
    </row>
    <row r="23" spans="1:16">
      <c r="A23" s="12"/>
      <c r="B23" s="25">
        <v>329</v>
      </c>
      <c r="C23" s="20" t="s">
        <v>24</v>
      </c>
      <c r="D23" s="46">
        <v>52480</v>
      </c>
      <c r="E23" s="46">
        <v>0</v>
      </c>
      <c r="F23" s="46">
        <v>0</v>
      </c>
      <c r="G23" s="46">
        <v>0</v>
      </c>
      <c r="H23" s="46">
        <v>0</v>
      </c>
      <c r="I23" s="46">
        <v>110906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5">SUM(D23:M23)</f>
        <v>163386</v>
      </c>
      <c r="O23" s="47">
        <f t="shared" si="1"/>
        <v>0.72121407414927852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SUM(D25:D42)</f>
        <v>27791899</v>
      </c>
      <c r="E24" s="32">
        <f t="shared" si="6"/>
        <v>13654572</v>
      </c>
      <c r="F24" s="32">
        <f t="shared" si="6"/>
        <v>0</v>
      </c>
      <c r="G24" s="32">
        <f t="shared" si="6"/>
        <v>9609733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51056204</v>
      </c>
      <c r="O24" s="45">
        <f t="shared" si="1"/>
        <v>225.37091854526514</v>
      </c>
      <c r="P24" s="10"/>
    </row>
    <row r="25" spans="1:16">
      <c r="A25" s="12"/>
      <c r="B25" s="25">
        <v>331.1</v>
      </c>
      <c r="C25" s="20" t="s">
        <v>25</v>
      </c>
      <c r="D25" s="46">
        <v>0</v>
      </c>
      <c r="E25" s="46">
        <v>3124934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3124934</v>
      </c>
      <c r="O25" s="47">
        <f t="shared" si="1"/>
        <v>13.793999373187431</v>
      </c>
      <c r="P25" s="9"/>
    </row>
    <row r="26" spans="1:16">
      <c r="A26" s="12"/>
      <c r="B26" s="25">
        <v>331.5</v>
      </c>
      <c r="C26" s="20" t="s">
        <v>27</v>
      </c>
      <c r="D26" s="46">
        <v>291756</v>
      </c>
      <c r="E26" s="46">
        <v>1075179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1366935</v>
      </c>
      <c r="O26" s="47">
        <f t="shared" si="1"/>
        <v>6.0338876063263926</v>
      </c>
      <c r="P26" s="9"/>
    </row>
    <row r="27" spans="1:16">
      <c r="A27" s="12"/>
      <c r="B27" s="25">
        <v>331.62</v>
      </c>
      <c r="C27" s="20" t="s">
        <v>29</v>
      </c>
      <c r="D27" s="46">
        <v>0</v>
      </c>
      <c r="E27" s="46">
        <v>4855380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4855380</v>
      </c>
      <c r="O27" s="47">
        <f t="shared" si="1"/>
        <v>21.432487430642308</v>
      </c>
      <c r="P27" s="9"/>
    </row>
    <row r="28" spans="1:16">
      <c r="A28" s="12"/>
      <c r="B28" s="25">
        <v>331.7</v>
      </c>
      <c r="C28" s="20" t="s">
        <v>28</v>
      </c>
      <c r="D28" s="46">
        <v>57801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57801</v>
      </c>
      <c r="O28" s="47">
        <f t="shared" si="1"/>
        <v>0.25514361511942546</v>
      </c>
      <c r="P28" s="9"/>
    </row>
    <row r="29" spans="1:16">
      <c r="A29" s="12"/>
      <c r="B29" s="25">
        <v>331.9</v>
      </c>
      <c r="C29" s="20" t="s">
        <v>99</v>
      </c>
      <c r="D29" s="46">
        <v>43761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43761</v>
      </c>
      <c r="O29" s="47">
        <f t="shared" si="1"/>
        <v>0.19316862582379504</v>
      </c>
      <c r="P29" s="9"/>
    </row>
    <row r="30" spans="1:16">
      <c r="A30" s="12"/>
      <c r="B30" s="25">
        <v>334.2</v>
      </c>
      <c r="C30" s="20" t="s">
        <v>93</v>
      </c>
      <c r="D30" s="46">
        <v>236719</v>
      </c>
      <c r="E30" s="46">
        <v>196441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433160</v>
      </c>
      <c r="O30" s="47">
        <f t="shared" si="1"/>
        <v>1.9120431882688937</v>
      </c>
      <c r="P30" s="9"/>
    </row>
    <row r="31" spans="1:16">
      <c r="A31" s="12"/>
      <c r="B31" s="25">
        <v>334.5</v>
      </c>
      <c r="C31" s="20" t="s">
        <v>32</v>
      </c>
      <c r="D31" s="46">
        <v>0</v>
      </c>
      <c r="E31" s="46">
        <v>1131049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1131049</v>
      </c>
      <c r="O31" s="47">
        <f t="shared" si="1"/>
        <v>4.9926459877374274</v>
      </c>
      <c r="P31" s="9"/>
    </row>
    <row r="32" spans="1:16">
      <c r="A32" s="12"/>
      <c r="B32" s="25">
        <v>334.7</v>
      </c>
      <c r="C32" s="20" t="s">
        <v>33</v>
      </c>
      <c r="D32" s="46">
        <v>203049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203049</v>
      </c>
      <c r="O32" s="47">
        <f t="shared" si="1"/>
        <v>0.89629341890943437</v>
      </c>
      <c r="P32" s="9"/>
    </row>
    <row r="33" spans="1:16">
      <c r="A33" s="12"/>
      <c r="B33" s="25">
        <v>335.12</v>
      </c>
      <c r="C33" s="20" t="s">
        <v>34</v>
      </c>
      <c r="D33" s="46">
        <v>7295957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7295957</v>
      </c>
      <c r="O33" s="47">
        <f t="shared" si="1"/>
        <v>32.205616593759245</v>
      </c>
      <c r="P33" s="9"/>
    </row>
    <row r="34" spans="1:16">
      <c r="A34" s="12"/>
      <c r="B34" s="25">
        <v>335.14</v>
      </c>
      <c r="C34" s="20" t="s">
        <v>35</v>
      </c>
      <c r="D34" s="46">
        <v>14210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14210</v>
      </c>
      <c r="O34" s="47">
        <f t="shared" si="1"/>
        <v>6.272539871017864E-2</v>
      </c>
      <c r="P34" s="9"/>
    </row>
    <row r="35" spans="1:16">
      <c r="A35" s="12"/>
      <c r="B35" s="25">
        <v>335.15</v>
      </c>
      <c r="C35" s="20" t="s">
        <v>36</v>
      </c>
      <c r="D35" s="46">
        <v>72292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72292</v>
      </c>
      <c r="O35" s="47">
        <f t="shared" si="1"/>
        <v>0.31910939645012204</v>
      </c>
      <c r="P35" s="9"/>
    </row>
    <row r="36" spans="1:16">
      <c r="A36" s="12"/>
      <c r="B36" s="25">
        <v>335.18</v>
      </c>
      <c r="C36" s="20" t="s">
        <v>37</v>
      </c>
      <c r="D36" s="46">
        <v>14057818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14057818</v>
      </c>
      <c r="O36" s="47">
        <f t="shared" si="1"/>
        <v>62.053641030621115</v>
      </c>
      <c r="P36" s="9"/>
    </row>
    <row r="37" spans="1:16">
      <c r="A37" s="12"/>
      <c r="B37" s="25">
        <v>335.49</v>
      </c>
      <c r="C37" s="20" t="s">
        <v>38</v>
      </c>
      <c r="D37" s="46">
        <v>81625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81625</v>
      </c>
      <c r="O37" s="47">
        <f t="shared" ref="O37:O68" si="8">(N37/O$81)</f>
        <v>0.36030687330881994</v>
      </c>
      <c r="P37" s="9"/>
    </row>
    <row r="38" spans="1:16">
      <c r="A38" s="12"/>
      <c r="B38" s="25">
        <v>337.2</v>
      </c>
      <c r="C38" s="20" t="s">
        <v>39</v>
      </c>
      <c r="D38" s="46">
        <v>0</v>
      </c>
      <c r="E38" s="46">
        <v>355637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9">SUM(D38:M38)</f>
        <v>355637</v>
      </c>
      <c r="O38" s="47">
        <f t="shared" si="8"/>
        <v>1.5698432527158199</v>
      </c>
      <c r="P38" s="9"/>
    </row>
    <row r="39" spans="1:16">
      <c r="A39" s="12"/>
      <c r="B39" s="25">
        <v>337.4</v>
      </c>
      <c r="C39" s="20" t="s">
        <v>40</v>
      </c>
      <c r="D39" s="46">
        <v>0</v>
      </c>
      <c r="E39" s="46">
        <v>20000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20000</v>
      </c>
      <c r="O39" s="47">
        <f t="shared" si="8"/>
        <v>8.8283460535086053E-2</v>
      </c>
      <c r="P39" s="9"/>
    </row>
    <row r="40" spans="1:16">
      <c r="A40" s="12"/>
      <c r="B40" s="25">
        <v>337.7</v>
      </c>
      <c r="C40" s="20" t="s">
        <v>41</v>
      </c>
      <c r="D40" s="46">
        <v>0</v>
      </c>
      <c r="E40" s="46">
        <v>569511</v>
      </c>
      <c r="F40" s="46">
        <v>0</v>
      </c>
      <c r="G40" s="46">
        <v>9609733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10179244</v>
      </c>
      <c r="O40" s="47">
        <f t="shared" si="8"/>
        <v>44.932944297550577</v>
      </c>
      <c r="P40" s="9"/>
    </row>
    <row r="41" spans="1:16">
      <c r="A41" s="12"/>
      <c r="B41" s="25">
        <v>337.9</v>
      </c>
      <c r="C41" s="20" t="s">
        <v>42</v>
      </c>
      <c r="D41" s="46">
        <v>31150</v>
      </c>
      <c r="E41" s="46">
        <v>2326441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2357591</v>
      </c>
      <c r="O41" s="47">
        <f t="shared" si="8"/>
        <v>10.406814600318704</v>
      </c>
      <c r="P41" s="9"/>
    </row>
    <row r="42" spans="1:16">
      <c r="A42" s="12"/>
      <c r="B42" s="25">
        <v>339</v>
      </c>
      <c r="C42" s="20" t="s">
        <v>43</v>
      </c>
      <c r="D42" s="46">
        <v>5405761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5405761</v>
      </c>
      <c r="O42" s="47">
        <f t="shared" si="8"/>
        <v>23.861964395280367</v>
      </c>
      <c r="P42" s="9"/>
    </row>
    <row r="43" spans="1:16" ht="15.75">
      <c r="A43" s="29" t="s">
        <v>48</v>
      </c>
      <c r="B43" s="30"/>
      <c r="C43" s="31"/>
      <c r="D43" s="32">
        <f t="shared" ref="D43:M43" si="10">SUM(D44:D59)</f>
        <v>1447059</v>
      </c>
      <c r="E43" s="32">
        <f t="shared" si="10"/>
        <v>5907467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61374356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68728882</v>
      </c>
      <c r="O43" s="45">
        <f t="shared" si="8"/>
        <v>303.38117708337933</v>
      </c>
      <c r="P43" s="10"/>
    </row>
    <row r="44" spans="1:16">
      <c r="A44" s="12"/>
      <c r="B44" s="25">
        <v>341.9</v>
      </c>
      <c r="C44" s="20" t="s">
        <v>51</v>
      </c>
      <c r="D44" s="46">
        <v>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9" si="11">SUM(D44:M44)</f>
        <v>30</v>
      </c>
      <c r="O44" s="47">
        <f t="shared" si="8"/>
        <v>1.3242519080262907E-4</v>
      </c>
      <c r="P44" s="9"/>
    </row>
    <row r="45" spans="1:16">
      <c r="A45" s="12"/>
      <c r="B45" s="25">
        <v>342.1</v>
      </c>
      <c r="C45" s="20" t="s">
        <v>52</v>
      </c>
      <c r="D45" s="46">
        <v>41476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41476</v>
      </c>
      <c r="O45" s="47">
        <f t="shared" si="8"/>
        <v>0.18308224045766147</v>
      </c>
      <c r="P45" s="9"/>
    </row>
    <row r="46" spans="1:16">
      <c r="A46" s="12"/>
      <c r="B46" s="25">
        <v>342.2</v>
      </c>
      <c r="C46" s="20" t="s">
        <v>53</v>
      </c>
      <c r="D46" s="46">
        <v>81010</v>
      </c>
      <c r="E46" s="46">
        <v>431166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512176</v>
      </c>
      <c r="O46" s="47">
        <f t="shared" si="8"/>
        <v>2.2608334841509117</v>
      </c>
      <c r="P46" s="9"/>
    </row>
    <row r="47" spans="1:16">
      <c r="A47" s="12"/>
      <c r="B47" s="25">
        <v>342.9</v>
      </c>
      <c r="C47" s="20" t="s">
        <v>54</v>
      </c>
      <c r="D47" s="46">
        <v>13636</v>
      </c>
      <c r="E47" s="46">
        <v>3405243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3418879</v>
      </c>
      <c r="O47" s="47">
        <f t="shared" si="8"/>
        <v>15.091523463536724</v>
      </c>
      <c r="P47" s="9"/>
    </row>
    <row r="48" spans="1:16">
      <c r="A48" s="12"/>
      <c r="B48" s="25">
        <v>343.3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17398156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17398156</v>
      </c>
      <c r="O48" s="47">
        <f t="shared" si="8"/>
        <v>76.798470930463537</v>
      </c>
      <c r="P48" s="9"/>
    </row>
    <row r="49" spans="1:16">
      <c r="A49" s="12"/>
      <c r="B49" s="25">
        <v>343.4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14664777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14664777</v>
      </c>
      <c r="O49" s="47">
        <f t="shared" si="8"/>
        <v>64.73286307676689</v>
      </c>
      <c r="P49" s="9"/>
    </row>
    <row r="50" spans="1:16">
      <c r="A50" s="12"/>
      <c r="B50" s="25">
        <v>343.5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27772698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27772698</v>
      </c>
      <c r="O50" s="47">
        <f t="shared" si="8"/>
        <v>122.59349439179317</v>
      </c>
      <c r="P50" s="9"/>
    </row>
    <row r="51" spans="1:16">
      <c r="A51" s="12"/>
      <c r="B51" s="25">
        <v>343.6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1538725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1538725</v>
      </c>
      <c r="O51" s="47">
        <f t="shared" si="8"/>
        <v>6.7921983905925147</v>
      </c>
      <c r="P51" s="9"/>
    </row>
    <row r="52" spans="1:16">
      <c r="A52" s="12"/>
      <c r="B52" s="25">
        <v>344.3</v>
      </c>
      <c r="C52" s="20" t="s">
        <v>59</v>
      </c>
      <c r="D52" s="46">
        <v>0</v>
      </c>
      <c r="E52" s="46">
        <v>364993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364993</v>
      </c>
      <c r="O52" s="47">
        <f t="shared" si="8"/>
        <v>1.6111422555541333</v>
      </c>
      <c r="P52" s="9"/>
    </row>
    <row r="53" spans="1:16">
      <c r="A53" s="12"/>
      <c r="B53" s="25">
        <v>344.5</v>
      </c>
      <c r="C53" s="20" t="s">
        <v>60</v>
      </c>
      <c r="D53" s="46">
        <v>61794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61794</v>
      </c>
      <c r="O53" s="47">
        <f t="shared" si="8"/>
        <v>0.2727694080152554</v>
      </c>
      <c r="P53" s="9"/>
    </row>
    <row r="54" spans="1:16">
      <c r="A54" s="12"/>
      <c r="B54" s="25">
        <v>345.1</v>
      </c>
      <c r="C54" s="20" t="s">
        <v>61</v>
      </c>
      <c r="D54" s="46">
        <v>3828</v>
      </c>
      <c r="E54" s="46">
        <v>1706065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1709893</v>
      </c>
      <c r="O54" s="47">
        <f t="shared" si="8"/>
        <v>7.5477635592359951</v>
      </c>
      <c r="P54" s="9"/>
    </row>
    <row r="55" spans="1:16">
      <c r="A55" s="12"/>
      <c r="B55" s="25">
        <v>347.1</v>
      </c>
      <c r="C55" s="20" t="s">
        <v>62</v>
      </c>
      <c r="D55" s="46">
        <v>15769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15769</v>
      </c>
      <c r="O55" s="47">
        <f t="shared" si="8"/>
        <v>6.9607094458888602E-2</v>
      </c>
      <c r="P55" s="9"/>
    </row>
    <row r="56" spans="1:16">
      <c r="A56" s="12"/>
      <c r="B56" s="25">
        <v>347.2</v>
      </c>
      <c r="C56" s="20" t="s">
        <v>63</v>
      </c>
      <c r="D56" s="46">
        <v>545661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545661</v>
      </c>
      <c r="O56" s="47">
        <f t="shared" si="8"/>
        <v>2.4086420679517797</v>
      </c>
      <c r="P56" s="9"/>
    </row>
    <row r="57" spans="1:16">
      <c r="A57" s="12"/>
      <c r="B57" s="25">
        <v>347.5</v>
      </c>
      <c r="C57" s="20" t="s">
        <v>65</v>
      </c>
      <c r="D57" s="46">
        <v>574542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574542</v>
      </c>
      <c r="O57" s="47">
        <f t="shared" si="8"/>
        <v>2.5361277991374704</v>
      </c>
      <c r="P57" s="9"/>
    </row>
    <row r="58" spans="1:16">
      <c r="A58" s="12"/>
      <c r="B58" s="25">
        <v>347.8</v>
      </c>
      <c r="C58" s="20" t="s">
        <v>100</v>
      </c>
      <c r="D58" s="46">
        <v>91578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91578</v>
      </c>
      <c r="O58" s="47">
        <f t="shared" si="8"/>
        <v>0.40424113744410556</v>
      </c>
      <c r="P58" s="9"/>
    </row>
    <row r="59" spans="1:16">
      <c r="A59" s="12"/>
      <c r="B59" s="25">
        <v>347.9</v>
      </c>
      <c r="C59" s="20" t="s">
        <v>66</v>
      </c>
      <c r="D59" s="46">
        <v>17735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17735</v>
      </c>
      <c r="O59" s="47">
        <f t="shared" si="8"/>
        <v>7.8285358629487559E-2</v>
      </c>
      <c r="P59" s="9"/>
    </row>
    <row r="60" spans="1:16" ht="15.75">
      <c r="A60" s="29" t="s">
        <v>49</v>
      </c>
      <c r="B60" s="30"/>
      <c r="C60" s="31"/>
      <c r="D60" s="32">
        <f t="shared" ref="D60:M60" si="12">SUM(D61:D65)</f>
        <v>1300881</v>
      </c>
      <c r="E60" s="32">
        <f t="shared" si="12"/>
        <v>559366</v>
      </c>
      <c r="F60" s="32">
        <f t="shared" si="12"/>
        <v>0</v>
      </c>
      <c r="G60" s="32">
        <f t="shared" si="12"/>
        <v>0</v>
      </c>
      <c r="H60" s="32">
        <f t="shared" si="12"/>
        <v>0</v>
      </c>
      <c r="I60" s="32">
        <f t="shared" si="12"/>
        <v>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ref="N60:N67" si="13">SUM(D60:M60)</f>
        <v>1860247</v>
      </c>
      <c r="O60" s="45">
        <f t="shared" si="8"/>
        <v>8.2114521305006107</v>
      </c>
      <c r="P60" s="10"/>
    </row>
    <row r="61" spans="1:16">
      <c r="A61" s="13"/>
      <c r="B61" s="39">
        <v>351.1</v>
      </c>
      <c r="C61" s="21" t="s">
        <v>69</v>
      </c>
      <c r="D61" s="46">
        <v>700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700</v>
      </c>
      <c r="O61" s="47">
        <f t="shared" si="8"/>
        <v>3.089921118728012E-3</v>
      </c>
      <c r="P61" s="9"/>
    </row>
    <row r="62" spans="1:16">
      <c r="A62" s="13"/>
      <c r="B62" s="39">
        <v>351.9</v>
      </c>
      <c r="C62" s="21" t="s">
        <v>101</v>
      </c>
      <c r="D62" s="46">
        <v>0</v>
      </c>
      <c r="E62" s="46">
        <v>349544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349544</v>
      </c>
      <c r="O62" s="47">
        <f t="shared" si="8"/>
        <v>1.542947696463806</v>
      </c>
      <c r="P62" s="9"/>
    </row>
    <row r="63" spans="1:16">
      <c r="A63" s="13"/>
      <c r="B63" s="39">
        <v>352</v>
      </c>
      <c r="C63" s="21" t="s">
        <v>70</v>
      </c>
      <c r="D63" s="46">
        <v>37988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37988</v>
      </c>
      <c r="O63" s="47">
        <f t="shared" si="8"/>
        <v>0.16768560494034246</v>
      </c>
      <c r="P63" s="9"/>
    </row>
    <row r="64" spans="1:16">
      <c r="A64" s="13"/>
      <c r="B64" s="39">
        <v>354</v>
      </c>
      <c r="C64" s="21" t="s">
        <v>71</v>
      </c>
      <c r="D64" s="46">
        <v>651793</v>
      </c>
      <c r="E64" s="46">
        <v>209822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861615</v>
      </c>
      <c r="O64" s="47">
        <f t="shared" si="8"/>
        <v>3.8033176924469085</v>
      </c>
      <c r="P64" s="9"/>
    </row>
    <row r="65" spans="1:119">
      <c r="A65" s="13"/>
      <c r="B65" s="39">
        <v>359</v>
      </c>
      <c r="C65" s="21" t="s">
        <v>102</v>
      </c>
      <c r="D65" s="46">
        <v>610400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610400</v>
      </c>
      <c r="O65" s="47">
        <f t="shared" si="8"/>
        <v>2.6944112155308262</v>
      </c>
      <c r="P65" s="9"/>
    </row>
    <row r="66" spans="1:119" ht="15.75">
      <c r="A66" s="29" t="s">
        <v>3</v>
      </c>
      <c r="B66" s="30"/>
      <c r="C66" s="31"/>
      <c r="D66" s="32">
        <f t="shared" ref="D66:M66" si="14">SUM(D67:D73)</f>
        <v>1412932</v>
      </c>
      <c r="E66" s="32">
        <f t="shared" si="14"/>
        <v>2924588</v>
      </c>
      <c r="F66" s="32">
        <f t="shared" si="14"/>
        <v>0</v>
      </c>
      <c r="G66" s="32">
        <f t="shared" si="14"/>
        <v>527</v>
      </c>
      <c r="H66" s="32">
        <f t="shared" si="14"/>
        <v>0</v>
      </c>
      <c r="I66" s="32">
        <f t="shared" si="14"/>
        <v>720906</v>
      </c>
      <c r="J66" s="32">
        <f t="shared" si="14"/>
        <v>0</v>
      </c>
      <c r="K66" s="32">
        <f t="shared" si="14"/>
        <v>37651283</v>
      </c>
      <c r="L66" s="32">
        <f t="shared" si="14"/>
        <v>0</v>
      </c>
      <c r="M66" s="32">
        <f t="shared" si="14"/>
        <v>0</v>
      </c>
      <c r="N66" s="32">
        <f t="shared" si="13"/>
        <v>42710236</v>
      </c>
      <c r="O66" s="45">
        <f t="shared" si="8"/>
        <v>188.53037171751058</v>
      </c>
      <c r="P66" s="10"/>
    </row>
    <row r="67" spans="1:119">
      <c r="A67" s="12"/>
      <c r="B67" s="25">
        <v>361.1</v>
      </c>
      <c r="C67" s="20" t="s">
        <v>72</v>
      </c>
      <c r="D67" s="46">
        <v>17159</v>
      </c>
      <c r="E67" s="46">
        <v>5258</v>
      </c>
      <c r="F67" s="46">
        <v>0</v>
      </c>
      <c r="G67" s="46">
        <v>527</v>
      </c>
      <c r="H67" s="46">
        <v>0</v>
      </c>
      <c r="I67" s="46">
        <v>720906</v>
      </c>
      <c r="J67" s="46">
        <v>0</v>
      </c>
      <c r="K67" s="46">
        <v>14265237</v>
      </c>
      <c r="L67" s="46">
        <v>0</v>
      </c>
      <c r="M67" s="46">
        <v>0</v>
      </c>
      <c r="N67" s="46">
        <f t="shared" si="13"/>
        <v>15009087</v>
      </c>
      <c r="O67" s="47">
        <f t="shared" si="8"/>
        <v>66.252706991608662</v>
      </c>
      <c r="P67" s="9"/>
    </row>
    <row r="68" spans="1:119">
      <c r="A68" s="12"/>
      <c r="B68" s="25">
        <v>361.3</v>
      </c>
      <c r="C68" s="20" t="s">
        <v>73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-5804953</v>
      </c>
      <c r="L68" s="46">
        <v>0</v>
      </c>
      <c r="M68" s="46">
        <v>0</v>
      </c>
      <c r="N68" s="46">
        <f t="shared" ref="N68:N73" si="15">SUM(D68:M68)</f>
        <v>-5804953</v>
      </c>
      <c r="O68" s="47">
        <f t="shared" si="8"/>
        <v>-25.62406695417647</v>
      </c>
      <c r="P68" s="9"/>
    </row>
    <row r="69" spans="1:119">
      <c r="A69" s="12"/>
      <c r="B69" s="25">
        <v>362</v>
      </c>
      <c r="C69" s="20" t="s">
        <v>74</v>
      </c>
      <c r="D69" s="46">
        <v>830645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830645</v>
      </c>
      <c r="O69" s="47">
        <f t="shared" ref="O69:O79" si="16">(N69/O$81)</f>
        <v>3.6666107538083277</v>
      </c>
      <c r="P69" s="9"/>
    </row>
    <row r="70" spans="1:119">
      <c r="A70" s="12"/>
      <c r="B70" s="25">
        <v>366</v>
      </c>
      <c r="C70" s="20" t="s">
        <v>76</v>
      </c>
      <c r="D70" s="46">
        <v>230646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230646</v>
      </c>
      <c r="O70" s="47">
        <f t="shared" si="16"/>
        <v>1.018111351928773</v>
      </c>
      <c r="P70" s="9"/>
    </row>
    <row r="71" spans="1:119">
      <c r="A71" s="12"/>
      <c r="B71" s="25">
        <v>368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29190999</v>
      </c>
      <c r="L71" s="46">
        <v>0</v>
      </c>
      <c r="M71" s="46">
        <v>0</v>
      </c>
      <c r="N71" s="46">
        <f t="shared" si="15"/>
        <v>29190999</v>
      </c>
      <c r="O71" s="47">
        <f t="shared" si="16"/>
        <v>128.85412040981183</v>
      </c>
      <c r="P71" s="9"/>
    </row>
    <row r="72" spans="1:119">
      <c r="A72" s="12"/>
      <c r="B72" s="25">
        <v>369.3</v>
      </c>
      <c r="C72" s="20" t="s">
        <v>78</v>
      </c>
      <c r="D72" s="46">
        <v>1500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1500</v>
      </c>
      <c r="O72" s="47">
        <f t="shared" si="16"/>
        <v>6.6212595401314543E-3</v>
      </c>
      <c r="P72" s="9"/>
    </row>
    <row r="73" spans="1:119">
      <c r="A73" s="12"/>
      <c r="B73" s="25">
        <v>369.9</v>
      </c>
      <c r="C73" s="20" t="s">
        <v>79</v>
      </c>
      <c r="D73" s="46">
        <v>332982</v>
      </c>
      <c r="E73" s="46">
        <v>2919330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3252312</v>
      </c>
      <c r="O73" s="47">
        <f t="shared" si="16"/>
        <v>14.356267904989339</v>
      </c>
      <c r="P73" s="9"/>
    </row>
    <row r="74" spans="1:119" ht="15.75">
      <c r="A74" s="29" t="s">
        <v>50</v>
      </c>
      <c r="B74" s="30"/>
      <c r="C74" s="31"/>
      <c r="D74" s="32">
        <f t="shared" ref="D74:M74" si="17">SUM(D75:D78)</f>
        <v>1249025</v>
      </c>
      <c r="E74" s="32">
        <f t="shared" si="17"/>
        <v>30071143</v>
      </c>
      <c r="F74" s="32">
        <f t="shared" si="17"/>
        <v>0</v>
      </c>
      <c r="G74" s="32">
        <f t="shared" si="17"/>
        <v>0</v>
      </c>
      <c r="H74" s="32">
        <f t="shared" si="17"/>
        <v>0</v>
      </c>
      <c r="I74" s="32">
        <f t="shared" si="17"/>
        <v>831849</v>
      </c>
      <c r="J74" s="32">
        <f t="shared" si="17"/>
        <v>0</v>
      </c>
      <c r="K74" s="32">
        <f t="shared" si="17"/>
        <v>0</v>
      </c>
      <c r="L74" s="32">
        <f t="shared" si="17"/>
        <v>0</v>
      </c>
      <c r="M74" s="32">
        <f t="shared" si="17"/>
        <v>0</v>
      </c>
      <c r="N74" s="32">
        <f t="shared" ref="N74:N79" si="18">SUM(D74:M74)</f>
        <v>32152017</v>
      </c>
      <c r="O74" s="45">
        <f t="shared" si="16"/>
        <v>141.92456619714579</v>
      </c>
      <c r="P74" s="9"/>
    </row>
    <row r="75" spans="1:119">
      <c r="A75" s="12"/>
      <c r="B75" s="25">
        <v>381</v>
      </c>
      <c r="C75" s="20" t="s">
        <v>80</v>
      </c>
      <c r="D75" s="46">
        <v>0</v>
      </c>
      <c r="E75" s="46">
        <v>67768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67768</v>
      </c>
      <c r="O75" s="47">
        <f t="shared" si="16"/>
        <v>0.2991396776770856</v>
      </c>
      <c r="P75" s="9"/>
    </row>
    <row r="76" spans="1:119">
      <c r="A76" s="12"/>
      <c r="B76" s="25">
        <v>384</v>
      </c>
      <c r="C76" s="20" t="s">
        <v>81</v>
      </c>
      <c r="D76" s="46">
        <v>1249025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1249025</v>
      </c>
      <c r="O76" s="47">
        <f t="shared" si="16"/>
        <v>5.5134124647417933</v>
      </c>
      <c r="P76" s="9"/>
    </row>
    <row r="77" spans="1:119">
      <c r="A77" s="12"/>
      <c r="B77" s="25">
        <v>385</v>
      </c>
      <c r="C77" s="20" t="s">
        <v>103</v>
      </c>
      <c r="D77" s="46">
        <v>0</v>
      </c>
      <c r="E77" s="46">
        <v>30003375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30003375</v>
      </c>
      <c r="O77" s="47">
        <f t="shared" si="16"/>
        <v>132.44008863659437</v>
      </c>
      <c r="P77" s="9"/>
    </row>
    <row r="78" spans="1:119" ht="15.75" thickBot="1">
      <c r="A78" s="12"/>
      <c r="B78" s="25">
        <v>389.8</v>
      </c>
      <c r="C78" s="20" t="s">
        <v>82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831849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831849</v>
      </c>
      <c r="O78" s="47">
        <f t="shared" si="16"/>
        <v>3.67192541813254</v>
      </c>
      <c r="P78" s="9"/>
    </row>
    <row r="79" spans="1:119" ht="16.5" thickBot="1">
      <c r="A79" s="14" t="s">
        <v>67</v>
      </c>
      <c r="B79" s="23"/>
      <c r="C79" s="22"/>
      <c r="D79" s="15">
        <f t="shared" ref="D79:M79" si="19">SUM(D5,D13,D24,D43,D60,D66,D74)</f>
        <v>121539926</v>
      </c>
      <c r="E79" s="15">
        <f t="shared" si="19"/>
        <v>62604321</v>
      </c>
      <c r="F79" s="15">
        <f t="shared" si="19"/>
        <v>5704274</v>
      </c>
      <c r="G79" s="15">
        <f t="shared" si="19"/>
        <v>9610260</v>
      </c>
      <c r="H79" s="15">
        <f t="shared" si="19"/>
        <v>0</v>
      </c>
      <c r="I79" s="15">
        <f t="shared" si="19"/>
        <v>63038017</v>
      </c>
      <c r="J79" s="15">
        <f t="shared" si="19"/>
        <v>0</v>
      </c>
      <c r="K79" s="15">
        <f t="shared" si="19"/>
        <v>37651283</v>
      </c>
      <c r="L79" s="15">
        <f t="shared" si="19"/>
        <v>0</v>
      </c>
      <c r="M79" s="15">
        <f t="shared" si="19"/>
        <v>0</v>
      </c>
      <c r="N79" s="15">
        <f t="shared" si="18"/>
        <v>300148081</v>
      </c>
      <c r="O79" s="38">
        <f t="shared" si="16"/>
        <v>1324.9055631822657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104</v>
      </c>
      <c r="M81" s="118"/>
      <c r="N81" s="118"/>
      <c r="O81" s="43">
        <v>226543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105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85131519</v>
      </c>
      <c r="E5" s="27">
        <f t="shared" si="0"/>
        <v>10093511</v>
      </c>
      <c r="F5" s="27">
        <f t="shared" si="0"/>
        <v>5252228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100477258</v>
      </c>
      <c r="O5" s="33">
        <f t="shared" ref="O5:O36" si="1">(N5/O$75)</f>
        <v>447.22748779304482</v>
      </c>
      <c r="P5" s="6"/>
    </row>
    <row r="6" spans="1:133">
      <c r="A6" s="12"/>
      <c r="B6" s="25">
        <v>311</v>
      </c>
      <c r="C6" s="20" t="s">
        <v>2</v>
      </c>
      <c r="D6" s="46">
        <v>58548370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58548370</v>
      </c>
      <c r="O6" s="47">
        <f t="shared" si="1"/>
        <v>260.60066676458939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2618604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2618604</v>
      </c>
      <c r="O7" s="47">
        <f t="shared" si="1"/>
        <v>11.655490125385571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1111338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1111338</v>
      </c>
      <c r="O8" s="47">
        <f t="shared" si="1"/>
        <v>4.9466009694347637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2774005</v>
      </c>
      <c r="F9" s="46">
        <v>5252228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8026233</v>
      </c>
      <c r="O9" s="47">
        <f t="shared" si="1"/>
        <v>35.725019695816478</v>
      </c>
      <c r="P9" s="9"/>
    </row>
    <row r="10" spans="1:133">
      <c r="A10" s="12"/>
      <c r="B10" s="25">
        <v>314.10000000000002</v>
      </c>
      <c r="C10" s="20" t="s">
        <v>13</v>
      </c>
      <c r="D10" s="46">
        <v>10654776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10654776</v>
      </c>
      <c r="O10" s="47">
        <f t="shared" si="1"/>
        <v>47.424748627969393</v>
      </c>
      <c r="P10" s="9"/>
    </row>
    <row r="11" spans="1:133">
      <c r="A11" s="12"/>
      <c r="B11" s="25">
        <v>314.2</v>
      </c>
      <c r="C11" s="20" t="s">
        <v>15</v>
      </c>
      <c r="D11" s="46">
        <v>9630899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9630899</v>
      </c>
      <c r="O11" s="47">
        <f t="shared" si="1"/>
        <v>42.867439365816963</v>
      </c>
      <c r="P11" s="9"/>
    </row>
    <row r="12" spans="1:133">
      <c r="A12" s="12"/>
      <c r="B12" s="25">
        <v>314.3</v>
      </c>
      <c r="C12" s="20" t="s">
        <v>14</v>
      </c>
      <c r="D12" s="46">
        <v>1533178</v>
      </c>
      <c r="E12" s="46">
        <v>3589564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5122742</v>
      </c>
      <c r="O12" s="47">
        <f t="shared" si="1"/>
        <v>22.801488425091357</v>
      </c>
      <c r="P12" s="9"/>
    </row>
    <row r="13" spans="1:133">
      <c r="A13" s="12"/>
      <c r="B13" s="25">
        <v>314.39999999999998</v>
      </c>
      <c r="C13" s="20" t="s">
        <v>16</v>
      </c>
      <c r="D13" s="46">
        <v>456676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456676</v>
      </c>
      <c r="O13" s="47">
        <f t="shared" si="1"/>
        <v>2.0326794767366816</v>
      </c>
      <c r="P13" s="9"/>
    </row>
    <row r="14" spans="1:133">
      <c r="A14" s="12"/>
      <c r="B14" s="25">
        <v>316</v>
      </c>
      <c r="C14" s="20" t="s">
        <v>18</v>
      </c>
      <c r="D14" s="46">
        <v>4307620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4307620</v>
      </c>
      <c r="O14" s="47">
        <f t="shared" si="1"/>
        <v>19.173354342204242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SUM(D16:D22)</f>
        <v>12540299</v>
      </c>
      <c r="E15" s="32">
        <f t="shared" si="3"/>
        <v>14090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12554389</v>
      </c>
      <c r="O15" s="45">
        <f t="shared" si="1"/>
        <v>55.879986824945362</v>
      </c>
      <c r="P15" s="10"/>
    </row>
    <row r="16" spans="1:133">
      <c r="A16" s="12"/>
      <c r="B16" s="25">
        <v>322</v>
      </c>
      <c r="C16" s="20" t="s">
        <v>0</v>
      </c>
      <c r="D16" s="46">
        <v>2103557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2103557</v>
      </c>
      <c r="O16" s="47">
        <f t="shared" si="1"/>
        <v>9.3629994614251313</v>
      </c>
      <c r="P16" s="9"/>
    </row>
    <row r="17" spans="1:16">
      <c r="A17" s="12"/>
      <c r="B17" s="25">
        <v>323.10000000000002</v>
      </c>
      <c r="C17" s="20" t="s">
        <v>20</v>
      </c>
      <c r="D17" s="46">
        <v>9957417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9957417</v>
      </c>
      <c r="O17" s="47">
        <f t="shared" si="1"/>
        <v>44.32078142317296</v>
      </c>
      <c r="P17" s="9"/>
    </row>
    <row r="18" spans="1:16">
      <c r="A18" s="12"/>
      <c r="B18" s="25">
        <v>323.39999999999998</v>
      </c>
      <c r="C18" s="20" t="s">
        <v>21</v>
      </c>
      <c r="D18" s="46">
        <v>317788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317788</v>
      </c>
      <c r="O18" s="47">
        <f t="shared" si="1"/>
        <v>1.4144845482425101</v>
      </c>
      <c r="P18" s="9"/>
    </row>
    <row r="19" spans="1:16">
      <c r="A19" s="12"/>
      <c r="B19" s="25">
        <v>323.89999999999998</v>
      </c>
      <c r="C19" s="20" t="s">
        <v>22</v>
      </c>
      <c r="D19" s="46">
        <v>90442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90442</v>
      </c>
      <c r="O19" s="47">
        <f t="shared" si="1"/>
        <v>0.40256023359015786</v>
      </c>
      <c r="P19" s="9"/>
    </row>
    <row r="20" spans="1:16">
      <c r="A20" s="12"/>
      <c r="B20" s="25">
        <v>324.32</v>
      </c>
      <c r="C20" s="20" t="s">
        <v>92</v>
      </c>
      <c r="D20" s="46">
        <v>0</v>
      </c>
      <c r="E20" s="46">
        <v>14090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14090</v>
      </c>
      <c r="O20" s="47">
        <f t="shared" si="1"/>
        <v>6.2715040482135789E-2</v>
      </c>
      <c r="P20" s="9"/>
    </row>
    <row r="21" spans="1:16">
      <c r="A21" s="12"/>
      <c r="B21" s="25">
        <v>325.10000000000002</v>
      </c>
      <c r="C21" s="20" t="s">
        <v>23</v>
      </c>
      <c r="D21" s="46">
        <v>23295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23295</v>
      </c>
      <c r="O21" s="47">
        <f t="shared" si="1"/>
        <v>0.10368678978221101</v>
      </c>
      <c r="P21" s="9"/>
    </row>
    <row r="22" spans="1:16">
      <c r="A22" s="12"/>
      <c r="B22" s="25">
        <v>329</v>
      </c>
      <c r="C22" s="20" t="s">
        <v>24</v>
      </c>
      <c r="D22" s="46">
        <v>47800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47800</v>
      </c>
      <c r="O22" s="47">
        <f t="shared" si="1"/>
        <v>0.21275932825025481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SUM(D24:D39)</f>
        <v>24216754</v>
      </c>
      <c r="E23" s="32">
        <f t="shared" si="5"/>
        <v>16316449</v>
      </c>
      <c r="F23" s="32">
        <f t="shared" si="5"/>
        <v>0</v>
      </c>
      <c r="G23" s="32">
        <f t="shared" si="5"/>
        <v>13802829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54336032</v>
      </c>
      <c r="O23" s="45">
        <f t="shared" si="1"/>
        <v>241.85141565071862</v>
      </c>
      <c r="P23" s="10"/>
    </row>
    <row r="24" spans="1:16">
      <c r="A24" s="12"/>
      <c r="B24" s="25">
        <v>331.1</v>
      </c>
      <c r="C24" s="20" t="s">
        <v>25</v>
      </c>
      <c r="D24" s="46">
        <v>0</v>
      </c>
      <c r="E24" s="46">
        <v>4436285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4436285</v>
      </c>
      <c r="O24" s="47">
        <f t="shared" si="1"/>
        <v>19.746046370851083</v>
      </c>
      <c r="P24" s="9"/>
    </row>
    <row r="25" spans="1:16">
      <c r="A25" s="12"/>
      <c r="B25" s="25">
        <v>331.5</v>
      </c>
      <c r="C25" s="20" t="s">
        <v>27</v>
      </c>
      <c r="D25" s="46">
        <v>123989</v>
      </c>
      <c r="E25" s="46">
        <v>2598382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2722371</v>
      </c>
      <c r="O25" s="47">
        <f t="shared" si="1"/>
        <v>12.117360359999466</v>
      </c>
      <c r="P25" s="9"/>
    </row>
    <row r="26" spans="1:16">
      <c r="A26" s="12"/>
      <c r="B26" s="25">
        <v>331.62</v>
      </c>
      <c r="C26" s="20" t="s">
        <v>29</v>
      </c>
      <c r="D26" s="46">
        <v>0</v>
      </c>
      <c r="E26" s="46">
        <v>5224970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5224970</v>
      </c>
      <c r="O26" s="47">
        <f t="shared" si="1"/>
        <v>23.256508521500709</v>
      </c>
      <c r="P26" s="9"/>
    </row>
    <row r="27" spans="1:16">
      <c r="A27" s="12"/>
      <c r="B27" s="25">
        <v>331.7</v>
      </c>
      <c r="C27" s="20" t="s">
        <v>28</v>
      </c>
      <c r="D27" s="46">
        <v>96844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96844</v>
      </c>
      <c r="O27" s="47">
        <f t="shared" si="1"/>
        <v>0.43105574027338239</v>
      </c>
      <c r="P27" s="9"/>
    </row>
    <row r="28" spans="1:16">
      <c r="A28" s="12"/>
      <c r="B28" s="25">
        <v>334.2</v>
      </c>
      <c r="C28" s="20" t="s">
        <v>93</v>
      </c>
      <c r="D28" s="46">
        <v>756988</v>
      </c>
      <c r="E28" s="46">
        <v>441755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1198743</v>
      </c>
      <c r="O28" s="47">
        <f t="shared" si="1"/>
        <v>5.3356434189266784</v>
      </c>
      <c r="P28" s="9"/>
    </row>
    <row r="29" spans="1:16">
      <c r="A29" s="12"/>
      <c r="B29" s="25">
        <v>334.5</v>
      </c>
      <c r="C29" s="20" t="s">
        <v>32</v>
      </c>
      <c r="D29" s="46">
        <v>0</v>
      </c>
      <c r="E29" s="46">
        <v>997212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997212</v>
      </c>
      <c r="O29" s="47">
        <f t="shared" si="1"/>
        <v>4.4386224946253785</v>
      </c>
      <c r="P29" s="9"/>
    </row>
    <row r="30" spans="1:16">
      <c r="A30" s="12"/>
      <c r="B30" s="25">
        <v>334.7</v>
      </c>
      <c r="C30" s="20" t="s">
        <v>33</v>
      </c>
      <c r="D30" s="46">
        <v>49136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49136</v>
      </c>
      <c r="O30" s="47">
        <f t="shared" si="1"/>
        <v>0.21870590696452974</v>
      </c>
      <c r="P30" s="9"/>
    </row>
    <row r="31" spans="1:16">
      <c r="A31" s="12"/>
      <c r="B31" s="25">
        <v>335.12</v>
      </c>
      <c r="C31" s="20" t="s">
        <v>34</v>
      </c>
      <c r="D31" s="46">
        <v>6962763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6962763</v>
      </c>
      <c r="O31" s="47">
        <f t="shared" si="1"/>
        <v>30.991480724806046</v>
      </c>
      <c r="P31" s="9"/>
    </row>
    <row r="32" spans="1:16">
      <c r="A32" s="12"/>
      <c r="B32" s="25">
        <v>335.14</v>
      </c>
      <c r="C32" s="20" t="s">
        <v>35</v>
      </c>
      <c r="D32" s="46">
        <v>58339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58339</v>
      </c>
      <c r="O32" s="47">
        <f t="shared" si="1"/>
        <v>0.25966875420066143</v>
      </c>
      <c r="P32" s="9"/>
    </row>
    <row r="33" spans="1:16">
      <c r="A33" s="12"/>
      <c r="B33" s="25">
        <v>335.15</v>
      </c>
      <c r="C33" s="20" t="s">
        <v>36</v>
      </c>
      <c r="D33" s="46">
        <v>83313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83313</v>
      </c>
      <c r="O33" s="47">
        <f t="shared" si="1"/>
        <v>0.3708288266634619</v>
      </c>
      <c r="P33" s="9"/>
    </row>
    <row r="34" spans="1:16">
      <c r="A34" s="12"/>
      <c r="B34" s="25">
        <v>335.18</v>
      </c>
      <c r="C34" s="20" t="s">
        <v>37</v>
      </c>
      <c r="D34" s="46">
        <v>12530978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12530978</v>
      </c>
      <c r="O34" s="47">
        <f t="shared" si="1"/>
        <v>55.77578371545443</v>
      </c>
      <c r="P34" s="9"/>
    </row>
    <row r="35" spans="1:16">
      <c r="A35" s="12"/>
      <c r="B35" s="25">
        <v>335.49</v>
      </c>
      <c r="C35" s="20" t="s">
        <v>38</v>
      </c>
      <c r="D35" s="46">
        <v>137848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137848</v>
      </c>
      <c r="O35" s="47">
        <f t="shared" si="1"/>
        <v>0.61356585524353824</v>
      </c>
      <c r="P35" s="9"/>
    </row>
    <row r="36" spans="1:16">
      <c r="A36" s="12"/>
      <c r="B36" s="25">
        <v>337.2</v>
      </c>
      <c r="C36" s="20" t="s">
        <v>39</v>
      </c>
      <c r="D36" s="46">
        <v>0</v>
      </c>
      <c r="E36" s="46">
        <v>605323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605323</v>
      </c>
      <c r="O36" s="47">
        <f t="shared" si="1"/>
        <v>2.6943120262432845</v>
      </c>
      <c r="P36" s="9"/>
    </row>
    <row r="37" spans="1:16">
      <c r="A37" s="12"/>
      <c r="B37" s="25">
        <v>337.7</v>
      </c>
      <c r="C37" s="20" t="s">
        <v>41</v>
      </c>
      <c r="D37" s="46">
        <v>10000</v>
      </c>
      <c r="E37" s="46">
        <v>193240</v>
      </c>
      <c r="F37" s="46">
        <v>0</v>
      </c>
      <c r="G37" s="46">
        <v>13802829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14006069</v>
      </c>
      <c r="O37" s="47">
        <f t="shared" ref="O37:O68" si="7">(N37/O$75)</f>
        <v>62.341460917713775</v>
      </c>
      <c r="P37" s="9"/>
    </row>
    <row r="38" spans="1:16">
      <c r="A38" s="12"/>
      <c r="B38" s="25">
        <v>337.9</v>
      </c>
      <c r="C38" s="20" t="s">
        <v>42</v>
      </c>
      <c r="D38" s="46">
        <v>26537</v>
      </c>
      <c r="E38" s="46">
        <v>1819282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1845819</v>
      </c>
      <c r="O38" s="47">
        <f t="shared" si="7"/>
        <v>8.2157993830869689</v>
      </c>
      <c r="P38" s="9"/>
    </row>
    <row r="39" spans="1:16">
      <c r="A39" s="12"/>
      <c r="B39" s="25">
        <v>339</v>
      </c>
      <c r="C39" s="20" t="s">
        <v>43</v>
      </c>
      <c r="D39" s="46">
        <v>3380019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3380019</v>
      </c>
      <c r="O39" s="47">
        <f t="shared" si="7"/>
        <v>15.044572634165231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SUM(D41:D56)</f>
        <v>2192690</v>
      </c>
      <c r="E40" s="32">
        <f t="shared" si="8"/>
        <v>7555411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59033934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68782035</v>
      </c>
      <c r="O40" s="45">
        <f t="shared" si="7"/>
        <v>306.1510368678978</v>
      </c>
      <c r="P40" s="10"/>
    </row>
    <row r="41" spans="1:16">
      <c r="A41" s="12"/>
      <c r="B41" s="25">
        <v>341.9</v>
      </c>
      <c r="C41" s="20" t="s">
        <v>51</v>
      </c>
      <c r="D41" s="46">
        <v>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6" si="9">SUM(D41:M41)</f>
        <v>15</v>
      </c>
      <c r="O41" s="47">
        <f t="shared" si="7"/>
        <v>6.6765479576439801E-5</v>
      </c>
      <c r="P41" s="9"/>
    </row>
    <row r="42" spans="1:16">
      <c r="A42" s="12"/>
      <c r="B42" s="25">
        <v>342.1</v>
      </c>
      <c r="C42" s="20" t="s">
        <v>52</v>
      </c>
      <c r="D42" s="46">
        <v>767681</v>
      </c>
      <c r="E42" s="46">
        <v>359557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1127238</v>
      </c>
      <c r="O42" s="47">
        <f t="shared" si="7"/>
        <v>5.0173723777857893</v>
      </c>
      <c r="P42" s="9"/>
    </row>
    <row r="43" spans="1:16">
      <c r="A43" s="12"/>
      <c r="B43" s="25">
        <v>342.2</v>
      </c>
      <c r="C43" s="20" t="s">
        <v>53</v>
      </c>
      <c r="D43" s="46">
        <v>172653</v>
      </c>
      <c r="E43" s="46">
        <v>1049023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1221676</v>
      </c>
      <c r="O43" s="47">
        <f t="shared" si="7"/>
        <v>5.437718935135111</v>
      </c>
      <c r="P43" s="9"/>
    </row>
    <row r="44" spans="1:16">
      <c r="A44" s="12"/>
      <c r="B44" s="25">
        <v>342.9</v>
      </c>
      <c r="C44" s="20" t="s">
        <v>54</v>
      </c>
      <c r="D44" s="46">
        <v>154307</v>
      </c>
      <c r="E44" s="46">
        <v>3704497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3858804</v>
      </c>
      <c r="O44" s="47">
        <f t="shared" si="7"/>
        <v>17.175659976765612</v>
      </c>
      <c r="P44" s="9"/>
    </row>
    <row r="45" spans="1:16">
      <c r="A45" s="12"/>
      <c r="B45" s="25">
        <v>343.3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16314171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16314171</v>
      </c>
      <c r="O45" s="47">
        <f t="shared" si="7"/>
        <v>72.614896713803091</v>
      </c>
      <c r="P45" s="9"/>
    </row>
    <row r="46" spans="1:16">
      <c r="A46" s="12"/>
      <c r="B46" s="25">
        <v>343.4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13920830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13920830</v>
      </c>
      <c r="O46" s="47">
        <f t="shared" si="7"/>
        <v>61.962059403472693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27863732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27863732</v>
      </c>
      <c r="O47" s="47">
        <f t="shared" si="7"/>
        <v>124.02236198462613</v>
      </c>
      <c r="P47" s="9"/>
    </row>
    <row r="48" spans="1:16">
      <c r="A48" s="12"/>
      <c r="B48" s="25">
        <v>343.6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935201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935201</v>
      </c>
      <c r="O48" s="47">
        <f t="shared" si="7"/>
        <v>4.1626095510244054</v>
      </c>
      <c r="P48" s="9"/>
    </row>
    <row r="49" spans="1:16">
      <c r="A49" s="12"/>
      <c r="B49" s="25">
        <v>344.3</v>
      </c>
      <c r="C49" s="20" t="s">
        <v>59</v>
      </c>
      <c r="D49" s="46">
        <v>0</v>
      </c>
      <c r="E49" s="46">
        <v>735913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735913</v>
      </c>
      <c r="O49" s="47">
        <f t="shared" si="7"/>
        <v>3.2755722914357692</v>
      </c>
      <c r="P49" s="9"/>
    </row>
    <row r="50" spans="1:16">
      <c r="A50" s="12"/>
      <c r="B50" s="25">
        <v>344.5</v>
      </c>
      <c r="C50" s="20" t="s">
        <v>60</v>
      </c>
      <c r="D50" s="46">
        <v>51143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51143</v>
      </c>
      <c r="O50" s="47">
        <f t="shared" si="7"/>
        <v>0.22763912813185738</v>
      </c>
      <c r="P50" s="9"/>
    </row>
    <row r="51" spans="1:16">
      <c r="A51" s="12"/>
      <c r="B51" s="25">
        <v>345.1</v>
      </c>
      <c r="C51" s="20" t="s">
        <v>61</v>
      </c>
      <c r="D51" s="46">
        <v>10527</v>
      </c>
      <c r="E51" s="46">
        <v>1706421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1716948</v>
      </c>
      <c r="O51" s="47">
        <f t="shared" si="7"/>
        <v>7.6421904418539439</v>
      </c>
      <c r="P51" s="9"/>
    </row>
    <row r="52" spans="1:16">
      <c r="A52" s="12"/>
      <c r="B52" s="25">
        <v>347.1</v>
      </c>
      <c r="C52" s="20" t="s">
        <v>62</v>
      </c>
      <c r="D52" s="46">
        <v>11213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11213</v>
      </c>
      <c r="O52" s="47">
        <f t="shared" si="7"/>
        <v>4.9909421499374627E-2</v>
      </c>
      <c r="P52" s="9"/>
    </row>
    <row r="53" spans="1:16">
      <c r="A53" s="12"/>
      <c r="B53" s="25">
        <v>347.2</v>
      </c>
      <c r="C53" s="20" t="s">
        <v>63</v>
      </c>
      <c r="D53" s="46">
        <v>514839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514839</v>
      </c>
      <c r="O53" s="47">
        <f t="shared" si="7"/>
        <v>2.2915648493103125</v>
      </c>
      <c r="P53" s="9"/>
    </row>
    <row r="54" spans="1:16">
      <c r="A54" s="12"/>
      <c r="B54" s="25">
        <v>347.4</v>
      </c>
      <c r="C54" s="20" t="s">
        <v>64</v>
      </c>
      <c r="D54" s="46">
        <v>18635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18635</v>
      </c>
      <c r="O54" s="47">
        <f t="shared" si="7"/>
        <v>8.2944980793797043E-2</v>
      </c>
      <c r="P54" s="9"/>
    </row>
    <row r="55" spans="1:16">
      <c r="A55" s="12"/>
      <c r="B55" s="25">
        <v>347.5</v>
      </c>
      <c r="C55" s="20" t="s">
        <v>65</v>
      </c>
      <c r="D55" s="46">
        <v>462531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462531</v>
      </c>
      <c r="O55" s="47">
        <f t="shared" si="7"/>
        <v>2.0587402689313516</v>
      </c>
      <c r="P55" s="9"/>
    </row>
    <row r="56" spans="1:16">
      <c r="A56" s="12"/>
      <c r="B56" s="25">
        <v>347.9</v>
      </c>
      <c r="C56" s="20" t="s">
        <v>66</v>
      </c>
      <c r="D56" s="46">
        <v>29146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29146</v>
      </c>
      <c r="O56" s="47">
        <f t="shared" si="7"/>
        <v>0.12972977784899428</v>
      </c>
      <c r="P56" s="9"/>
    </row>
    <row r="57" spans="1:16" ht="15.75">
      <c r="A57" s="29" t="s">
        <v>49</v>
      </c>
      <c r="B57" s="30"/>
      <c r="C57" s="31"/>
      <c r="D57" s="32">
        <f t="shared" ref="D57:M57" si="10">SUM(D58:D60)</f>
        <v>2948670</v>
      </c>
      <c r="E57" s="32">
        <f t="shared" si="10"/>
        <v>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2" si="11">SUM(D57:M57)</f>
        <v>2948670</v>
      </c>
      <c r="O57" s="45">
        <f t="shared" si="7"/>
        <v>13.124624444177382</v>
      </c>
      <c r="P57" s="10"/>
    </row>
    <row r="58" spans="1:16">
      <c r="A58" s="13"/>
      <c r="B58" s="39">
        <v>351.1</v>
      </c>
      <c r="C58" s="21" t="s">
        <v>69</v>
      </c>
      <c r="D58" s="46">
        <v>717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717</v>
      </c>
      <c r="O58" s="47">
        <f t="shared" si="7"/>
        <v>3.1913899237538223E-3</v>
      </c>
      <c r="P58" s="9"/>
    </row>
    <row r="59" spans="1:16">
      <c r="A59" s="13"/>
      <c r="B59" s="39">
        <v>352</v>
      </c>
      <c r="C59" s="21" t="s">
        <v>70</v>
      </c>
      <c r="D59" s="46">
        <v>35430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35430</v>
      </c>
      <c r="O59" s="47">
        <f t="shared" si="7"/>
        <v>0.15770006275955081</v>
      </c>
      <c r="P59" s="9"/>
    </row>
    <row r="60" spans="1:16">
      <c r="A60" s="13"/>
      <c r="B60" s="39">
        <v>354</v>
      </c>
      <c r="C60" s="21" t="s">
        <v>71</v>
      </c>
      <c r="D60" s="46">
        <v>2912523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2912523</v>
      </c>
      <c r="O60" s="47">
        <f t="shared" si="7"/>
        <v>12.963732991494078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SUM(D62:D68)</f>
        <v>3944991</v>
      </c>
      <c r="E61" s="32">
        <f t="shared" si="12"/>
        <v>919346</v>
      </c>
      <c r="F61" s="32">
        <f t="shared" si="12"/>
        <v>0</v>
      </c>
      <c r="G61" s="32">
        <f t="shared" si="12"/>
        <v>12537</v>
      </c>
      <c r="H61" s="32">
        <f t="shared" si="12"/>
        <v>0</v>
      </c>
      <c r="I61" s="32">
        <f t="shared" si="12"/>
        <v>1419630</v>
      </c>
      <c r="J61" s="32">
        <f t="shared" si="12"/>
        <v>0</v>
      </c>
      <c r="K61" s="32">
        <f t="shared" si="12"/>
        <v>75367265</v>
      </c>
      <c r="L61" s="32">
        <f t="shared" si="12"/>
        <v>0</v>
      </c>
      <c r="M61" s="32">
        <f t="shared" si="12"/>
        <v>0</v>
      </c>
      <c r="N61" s="32">
        <f t="shared" si="11"/>
        <v>81663769</v>
      </c>
      <c r="O61" s="45">
        <f t="shared" si="7"/>
        <v>363.48804675363982</v>
      </c>
      <c r="P61" s="10"/>
    </row>
    <row r="62" spans="1:16">
      <c r="A62" s="12"/>
      <c r="B62" s="25">
        <v>361.1</v>
      </c>
      <c r="C62" s="20" t="s">
        <v>72</v>
      </c>
      <c r="D62" s="46">
        <v>32019</v>
      </c>
      <c r="E62" s="46">
        <v>4974</v>
      </c>
      <c r="F62" s="46">
        <v>0</v>
      </c>
      <c r="G62" s="46">
        <v>12537</v>
      </c>
      <c r="H62" s="46">
        <v>0</v>
      </c>
      <c r="I62" s="46">
        <v>1419630</v>
      </c>
      <c r="J62" s="46">
        <v>0</v>
      </c>
      <c r="K62" s="46">
        <v>15099224</v>
      </c>
      <c r="L62" s="46">
        <v>0</v>
      </c>
      <c r="M62" s="46">
        <v>0</v>
      </c>
      <c r="N62" s="46">
        <f t="shared" si="11"/>
        <v>16568384</v>
      </c>
      <c r="O62" s="47">
        <f t="shared" si="7"/>
        <v>73.746406904440789</v>
      </c>
      <c r="P62" s="9"/>
    </row>
    <row r="63" spans="1:16">
      <c r="A63" s="12"/>
      <c r="B63" s="25">
        <v>361.3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33287395</v>
      </c>
      <c r="L63" s="46">
        <v>0</v>
      </c>
      <c r="M63" s="46">
        <v>0</v>
      </c>
      <c r="N63" s="46">
        <f t="shared" ref="N63:N68" si="13">SUM(D63:M63)</f>
        <v>33287395</v>
      </c>
      <c r="O63" s="47">
        <f t="shared" si="7"/>
        <v>148.16325940169227</v>
      </c>
      <c r="P63" s="9"/>
    </row>
    <row r="64" spans="1:16">
      <c r="A64" s="12"/>
      <c r="B64" s="25">
        <v>362</v>
      </c>
      <c r="C64" s="20" t="s">
        <v>74</v>
      </c>
      <c r="D64" s="46">
        <v>825986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825986</v>
      </c>
      <c r="O64" s="47">
        <f t="shared" si="7"/>
        <v>3.6764900942283467</v>
      </c>
      <c r="P64" s="9"/>
    </row>
    <row r="65" spans="1:119">
      <c r="A65" s="12"/>
      <c r="B65" s="25">
        <v>366</v>
      </c>
      <c r="C65" s="20" t="s">
        <v>76</v>
      </c>
      <c r="D65" s="46">
        <v>379771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379771</v>
      </c>
      <c r="O65" s="47">
        <f t="shared" si="7"/>
        <v>1.6903728629482746</v>
      </c>
      <c r="P65" s="9"/>
    </row>
    <row r="66" spans="1:119">
      <c r="A66" s="12"/>
      <c r="B66" s="25">
        <v>368</v>
      </c>
      <c r="C66" s="20" t="s">
        <v>77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26980646</v>
      </c>
      <c r="L66" s="46">
        <v>0</v>
      </c>
      <c r="M66" s="46">
        <v>0</v>
      </c>
      <c r="N66" s="46">
        <f t="shared" si="13"/>
        <v>26980646</v>
      </c>
      <c r="O66" s="47">
        <f t="shared" si="7"/>
        <v>120.09171796481014</v>
      </c>
      <c r="P66" s="9"/>
    </row>
    <row r="67" spans="1:119">
      <c r="A67" s="12"/>
      <c r="B67" s="25">
        <v>369.3</v>
      </c>
      <c r="C67" s="20" t="s">
        <v>78</v>
      </c>
      <c r="D67" s="46">
        <v>63314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63314</v>
      </c>
      <c r="O67" s="47">
        <f t="shared" si="7"/>
        <v>0.2818126382601806</v>
      </c>
      <c r="P67" s="9"/>
    </row>
    <row r="68" spans="1:119">
      <c r="A68" s="12"/>
      <c r="B68" s="25">
        <v>369.9</v>
      </c>
      <c r="C68" s="20" t="s">
        <v>79</v>
      </c>
      <c r="D68" s="46">
        <v>2643901</v>
      </c>
      <c r="E68" s="46">
        <v>914372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3558273</v>
      </c>
      <c r="O68" s="47">
        <f t="shared" si="7"/>
        <v>15.837986887259811</v>
      </c>
      <c r="P68" s="9"/>
    </row>
    <row r="69" spans="1:119" ht="15.75">
      <c r="A69" s="29" t="s">
        <v>50</v>
      </c>
      <c r="B69" s="30"/>
      <c r="C69" s="31"/>
      <c r="D69" s="32">
        <f t="shared" ref="D69:M69" si="14">SUM(D70:D72)</f>
        <v>0</v>
      </c>
      <c r="E69" s="32">
        <f t="shared" si="14"/>
        <v>1608043</v>
      </c>
      <c r="F69" s="32">
        <f t="shared" si="14"/>
        <v>196002</v>
      </c>
      <c r="G69" s="32">
        <f t="shared" si="14"/>
        <v>53361</v>
      </c>
      <c r="H69" s="32">
        <f t="shared" si="14"/>
        <v>0</v>
      </c>
      <c r="I69" s="32">
        <f t="shared" si="14"/>
        <v>10581581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12438987</v>
      </c>
      <c r="O69" s="45">
        <f>(N69/O$75)</f>
        <v>55.366328833340013</v>
      </c>
      <c r="P69" s="9"/>
    </row>
    <row r="70" spans="1:119">
      <c r="A70" s="12"/>
      <c r="B70" s="25">
        <v>381</v>
      </c>
      <c r="C70" s="20" t="s">
        <v>80</v>
      </c>
      <c r="D70" s="46">
        <v>0</v>
      </c>
      <c r="E70" s="46">
        <v>1148255</v>
      </c>
      <c r="F70" s="46">
        <v>196002</v>
      </c>
      <c r="G70" s="46">
        <v>53361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1397618</v>
      </c>
      <c r="O70" s="47">
        <f>(N70/O$75)</f>
        <v>6.2208424023109758</v>
      </c>
      <c r="P70" s="9"/>
    </row>
    <row r="71" spans="1:119">
      <c r="A71" s="12"/>
      <c r="B71" s="25">
        <v>384</v>
      </c>
      <c r="C71" s="20" t="s">
        <v>81</v>
      </c>
      <c r="D71" s="46">
        <v>0</v>
      </c>
      <c r="E71" s="46">
        <v>459788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459788</v>
      </c>
      <c r="O71" s="47">
        <f>(N71/O$75)</f>
        <v>2.0465310882328067</v>
      </c>
      <c r="P71" s="9"/>
    </row>
    <row r="72" spans="1:119" ht="15.75" thickBot="1">
      <c r="A72" s="12"/>
      <c r="B72" s="25">
        <v>389.8</v>
      </c>
      <c r="C72" s="20" t="s">
        <v>82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10581581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10581581</v>
      </c>
      <c r="O72" s="47">
        <f>(N72/O$75)</f>
        <v>47.098955342796231</v>
      </c>
      <c r="P72" s="9"/>
    </row>
    <row r="73" spans="1:119" ht="16.5" thickBot="1">
      <c r="A73" s="14" t="s">
        <v>67</v>
      </c>
      <c r="B73" s="23"/>
      <c r="C73" s="22"/>
      <c r="D73" s="15">
        <f t="shared" ref="D73:M73" si="15">SUM(D5,D15,D23,D40,D57,D61,D69)</f>
        <v>130974923</v>
      </c>
      <c r="E73" s="15">
        <f t="shared" si="15"/>
        <v>36506850</v>
      </c>
      <c r="F73" s="15">
        <f t="shared" si="15"/>
        <v>5448230</v>
      </c>
      <c r="G73" s="15">
        <f t="shared" si="15"/>
        <v>13868727</v>
      </c>
      <c r="H73" s="15">
        <f t="shared" si="15"/>
        <v>0</v>
      </c>
      <c r="I73" s="15">
        <f t="shared" si="15"/>
        <v>71035145</v>
      </c>
      <c r="J73" s="15">
        <f t="shared" si="15"/>
        <v>0</v>
      </c>
      <c r="K73" s="15">
        <f t="shared" si="15"/>
        <v>75367265</v>
      </c>
      <c r="L73" s="15">
        <f t="shared" si="15"/>
        <v>0</v>
      </c>
      <c r="M73" s="15">
        <f t="shared" si="15"/>
        <v>0</v>
      </c>
      <c r="N73" s="15">
        <f>SUM(D73:M73)</f>
        <v>333201140</v>
      </c>
      <c r="O73" s="38">
        <f>(N73/O$75)</f>
        <v>1483.0889271677638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94</v>
      </c>
      <c r="M75" s="118"/>
      <c r="N75" s="118"/>
      <c r="O75" s="43">
        <v>224667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thickBot="1">
      <c r="A77" s="120" t="s">
        <v>105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A77:O77"/>
    <mergeCell ref="L75:N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92590035</v>
      </c>
      <c r="E5" s="27">
        <f t="shared" si="0"/>
        <v>9647523</v>
      </c>
      <c r="F5" s="27">
        <f t="shared" si="0"/>
        <v>5435317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107672875</v>
      </c>
      <c r="O5" s="33">
        <f t="shared" ref="O5:O36" si="1">(N5/O$78)</f>
        <v>475.15666026786698</v>
      </c>
      <c r="P5" s="6"/>
    </row>
    <row r="6" spans="1:133">
      <c r="A6" s="12"/>
      <c r="B6" s="25">
        <v>311</v>
      </c>
      <c r="C6" s="20" t="s">
        <v>2</v>
      </c>
      <c r="D6" s="46">
        <v>65666056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65666056</v>
      </c>
      <c r="O6" s="47">
        <f t="shared" si="1"/>
        <v>289.78202599236556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2814316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2814316</v>
      </c>
      <c r="O7" s="47">
        <f t="shared" si="1"/>
        <v>12.419478828799011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1260736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1260736</v>
      </c>
      <c r="O8" s="47">
        <f t="shared" si="1"/>
        <v>5.5635842104101849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1968200</v>
      </c>
      <c r="F9" s="46">
        <v>5435317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7403517</v>
      </c>
      <c r="O9" s="47">
        <f t="shared" si="1"/>
        <v>32.671463559939099</v>
      </c>
      <c r="P9" s="9"/>
    </row>
    <row r="10" spans="1:133">
      <c r="A10" s="12"/>
      <c r="B10" s="25">
        <v>314.10000000000002</v>
      </c>
      <c r="C10" s="20" t="s">
        <v>13</v>
      </c>
      <c r="D10" s="46">
        <v>9949659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9949659</v>
      </c>
      <c r="O10" s="47">
        <f t="shared" si="1"/>
        <v>43.9074998345138</v>
      </c>
      <c r="P10" s="9"/>
    </row>
    <row r="11" spans="1:133">
      <c r="A11" s="12"/>
      <c r="B11" s="25">
        <v>314.2</v>
      </c>
      <c r="C11" s="20" t="s">
        <v>15</v>
      </c>
      <c r="D11" s="46">
        <v>10570616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10570616</v>
      </c>
      <c r="O11" s="47">
        <f t="shared" si="1"/>
        <v>46.647761523355619</v>
      </c>
      <c r="P11" s="9"/>
    </row>
    <row r="12" spans="1:133">
      <c r="A12" s="12"/>
      <c r="B12" s="25">
        <v>314.3</v>
      </c>
      <c r="C12" s="20" t="s">
        <v>14</v>
      </c>
      <c r="D12" s="46">
        <v>1614161</v>
      </c>
      <c r="E12" s="46">
        <v>3604271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5218432</v>
      </c>
      <c r="O12" s="47">
        <f t="shared" si="1"/>
        <v>23.028759294808147</v>
      </c>
      <c r="P12" s="9"/>
    </row>
    <row r="13" spans="1:133">
      <c r="A13" s="12"/>
      <c r="B13" s="25">
        <v>314.39999999999998</v>
      </c>
      <c r="C13" s="20" t="s">
        <v>16</v>
      </c>
      <c r="D13" s="46">
        <v>447475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447475</v>
      </c>
      <c r="O13" s="47">
        <f t="shared" si="1"/>
        <v>1.9746916440502196</v>
      </c>
      <c r="P13" s="9"/>
    </row>
    <row r="14" spans="1:133">
      <c r="A14" s="12"/>
      <c r="B14" s="25">
        <v>314.7</v>
      </c>
      <c r="C14" s="20" t="s">
        <v>17</v>
      </c>
      <c r="D14" s="46">
        <v>-1101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-1101</v>
      </c>
      <c r="O14" s="47">
        <f t="shared" si="1"/>
        <v>-4.8586747865228038E-3</v>
      </c>
      <c r="P14" s="9"/>
    </row>
    <row r="15" spans="1:133">
      <c r="A15" s="12"/>
      <c r="B15" s="25">
        <v>316</v>
      </c>
      <c r="C15" s="20" t="s">
        <v>18</v>
      </c>
      <c r="D15" s="46">
        <v>4343169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4343169</v>
      </c>
      <c r="O15" s="47">
        <f t="shared" si="1"/>
        <v>19.166254054411862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SUM(D17:D22)</f>
        <v>14046288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14046288</v>
      </c>
      <c r="O16" s="45">
        <f t="shared" si="1"/>
        <v>61.985781425829089</v>
      </c>
      <c r="P16" s="10"/>
    </row>
    <row r="17" spans="1:16">
      <c r="A17" s="12"/>
      <c r="B17" s="25">
        <v>322</v>
      </c>
      <c r="C17" s="20" t="s">
        <v>0</v>
      </c>
      <c r="D17" s="46">
        <v>2372584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2372584</v>
      </c>
      <c r="O17" s="47">
        <f t="shared" si="1"/>
        <v>10.470130844420909</v>
      </c>
      <c r="P17" s="9"/>
    </row>
    <row r="18" spans="1:16">
      <c r="A18" s="12"/>
      <c r="B18" s="25">
        <v>323.10000000000002</v>
      </c>
      <c r="C18" s="20" t="s">
        <v>20</v>
      </c>
      <c r="D18" s="46">
        <v>11174635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11174635</v>
      </c>
      <c r="O18" s="47">
        <f t="shared" si="1"/>
        <v>49.313276406081066</v>
      </c>
      <c r="P18" s="9"/>
    </row>
    <row r="19" spans="1:16">
      <c r="A19" s="12"/>
      <c r="B19" s="25">
        <v>323.39999999999998</v>
      </c>
      <c r="C19" s="20" t="s">
        <v>21</v>
      </c>
      <c r="D19" s="46">
        <v>312040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312040</v>
      </c>
      <c r="O19" s="47">
        <f t="shared" si="1"/>
        <v>1.3770216897244103</v>
      </c>
      <c r="P19" s="9"/>
    </row>
    <row r="20" spans="1:16">
      <c r="A20" s="12"/>
      <c r="B20" s="25">
        <v>323.89999999999998</v>
      </c>
      <c r="C20" s="20" t="s">
        <v>22</v>
      </c>
      <c r="D20" s="46">
        <v>116223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116223</v>
      </c>
      <c r="O20" s="47">
        <f t="shared" si="1"/>
        <v>0.51288806513536767</v>
      </c>
      <c r="P20" s="9"/>
    </row>
    <row r="21" spans="1:16">
      <c r="A21" s="12"/>
      <c r="B21" s="25">
        <v>325.10000000000002</v>
      </c>
      <c r="C21" s="20" t="s">
        <v>23</v>
      </c>
      <c r="D21" s="46">
        <v>19346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19346</v>
      </c>
      <c r="O21" s="47">
        <f t="shared" si="1"/>
        <v>8.5373226539573271E-2</v>
      </c>
      <c r="P21" s="9"/>
    </row>
    <row r="22" spans="1:16">
      <c r="A22" s="12"/>
      <c r="B22" s="25">
        <v>329</v>
      </c>
      <c r="C22" s="20" t="s">
        <v>24</v>
      </c>
      <c r="D22" s="46">
        <v>51460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51460</v>
      </c>
      <c r="O22" s="47">
        <f t="shared" si="1"/>
        <v>0.22709119392775975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SUM(D24:D41)</f>
        <v>23718279</v>
      </c>
      <c r="E23" s="32">
        <f t="shared" si="5"/>
        <v>17386978</v>
      </c>
      <c r="F23" s="32">
        <f t="shared" si="5"/>
        <v>0</v>
      </c>
      <c r="G23" s="32">
        <f t="shared" si="5"/>
        <v>3886906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44992163</v>
      </c>
      <c r="O23" s="45">
        <f t="shared" si="1"/>
        <v>198.5488537322654</v>
      </c>
      <c r="P23" s="10"/>
    </row>
    <row r="24" spans="1:16">
      <c r="A24" s="12"/>
      <c r="B24" s="25">
        <v>331.1</v>
      </c>
      <c r="C24" s="20" t="s">
        <v>25</v>
      </c>
      <c r="D24" s="46">
        <v>0</v>
      </c>
      <c r="E24" s="46">
        <v>2247265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2247265</v>
      </c>
      <c r="O24" s="47">
        <f t="shared" si="1"/>
        <v>9.9171024469892544</v>
      </c>
      <c r="P24" s="9"/>
    </row>
    <row r="25" spans="1:16">
      <c r="A25" s="12"/>
      <c r="B25" s="25">
        <v>331.5</v>
      </c>
      <c r="C25" s="20" t="s">
        <v>27</v>
      </c>
      <c r="D25" s="46">
        <v>-256865</v>
      </c>
      <c r="E25" s="46">
        <v>3101951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6" si="6">SUM(D25:M25)</f>
        <v>2845086</v>
      </c>
      <c r="O25" s="47">
        <f t="shared" si="1"/>
        <v>12.555265770834712</v>
      </c>
      <c r="P25" s="9"/>
    </row>
    <row r="26" spans="1:16">
      <c r="A26" s="12"/>
      <c r="B26" s="25">
        <v>331.62</v>
      </c>
      <c r="C26" s="20" t="s">
        <v>29</v>
      </c>
      <c r="D26" s="46">
        <v>0</v>
      </c>
      <c r="E26" s="46">
        <v>5551907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5551907</v>
      </c>
      <c r="O26" s="47">
        <f t="shared" si="1"/>
        <v>24.500372895567175</v>
      </c>
      <c r="P26" s="9"/>
    </row>
    <row r="27" spans="1:16">
      <c r="A27" s="12"/>
      <c r="B27" s="25">
        <v>331.7</v>
      </c>
      <c r="C27" s="20" t="s">
        <v>28</v>
      </c>
      <c r="D27" s="46">
        <v>9120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9120</v>
      </c>
      <c r="O27" s="47">
        <f t="shared" si="1"/>
        <v>4.024624346329516E-2</v>
      </c>
      <c r="P27" s="9"/>
    </row>
    <row r="28" spans="1:16">
      <c r="A28" s="12"/>
      <c r="B28" s="25">
        <v>334.42</v>
      </c>
      <c r="C28" s="20" t="s">
        <v>30</v>
      </c>
      <c r="D28" s="46">
        <v>31181</v>
      </c>
      <c r="E28" s="46">
        <v>141589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172770</v>
      </c>
      <c r="O28" s="47">
        <f t="shared" si="1"/>
        <v>0.76242801350367384</v>
      </c>
      <c r="P28" s="9"/>
    </row>
    <row r="29" spans="1:16">
      <c r="A29" s="12"/>
      <c r="B29" s="25">
        <v>334.49</v>
      </c>
      <c r="C29" s="20" t="s">
        <v>31</v>
      </c>
      <c r="D29" s="46">
        <v>0</v>
      </c>
      <c r="E29" s="46">
        <v>268607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268607</v>
      </c>
      <c r="O29" s="47">
        <f t="shared" si="1"/>
        <v>1.1853533681957591</v>
      </c>
      <c r="P29" s="9"/>
    </row>
    <row r="30" spans="1:16">
      <c r="A30" s="12"/>
      <c r="B30" s="25">
        <v>334.5</v>
      </c>
      <c r="C30" s="20" t="s">
        <v>32</v>
      </c>
      <c r="D30" s="46">
        <v>0</v>
      </c>
      <c r="E30" s="46">
        <v>948381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948381</v>
      </c>
      <c r="O30" s="47">
        <f t="shared" si="1"/>
        <v>4.1851724366187861</v>
      </c>
      <c r="P30" s="9"/>
    </row>
    <row r="31" spans="1:16">
      <c r="A31" s="12"/>
      <c r="B31" s="25">
        <v>334.7</v>
      </c>
      <c r="C31" s="20" t="s">
        <v>33</v>
      </c>
      <c r="D31" s="46">
        <v>56807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56807</v>
      </c>
      <c r="O31" s="47">
        <f t="shared" si="1"/>
        <v>0.25068731934423338</v>
      </c>
      <c r="P31" s="9"/>
    </row>
    <row r="32" spans="1:16">
      <c r="A32" s="12"/>
      <c r="B32" s="25">
        <v>335.12</v>
      </c>
      <c r="C32" s="20" t="s">
        <v>34</v>
      </c>
      <c r="D32" s="46">
        <v>6953692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6953692</v>
      </c>
      <c r="O32" s="47">
        <f t="shared" si="1"/>
        <v>30.686401447452617</v>
      </c>
      <c r="P32" s="9"/>
    </row>
    <row r="33" spans="1:16">
      <c r="A33" s="12"/>
      <c r="B33" s="25">
        <v>335.14</v>
      </c>
      <c r="C33" s="20" t="s">
        <v>35</v>
      </c>
      <c r="D33" s="46">
        <v>57196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57196</v>
      </c>
      <c r="O33" s="47">
        <f t="shared" si="1"/>
        <v>0.25240396284283223</v>
      </c>
      <c r="P33" s="9"/>
    </row>
    <row r="34" spans="1:16">
      <c r="A34" s="12"/>
      <c r="B34" s="25">
        <v>335.15</v>
      </c>
      <c r="C34" s="20" t="s">
        <v>36</v>
      </c>
      <c r="D34" s="46">
        <v>79037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79037</v>
      </c>
      <c r="O34" s="47">
        <f t="shared" si="1"/>
        <v>0.34878753778601529</v>
      </c>
      <c r="P34" s="9"/>
    </row>
    <row r="35" spans="1:16">
      <c r="A35" s="12"/>
      <c r="B35" s="25">
        <v>335.18</v>
      </c>
      <c r="C35" s="20" t="s">
        <v>37</v>
      </c>
      <c r="D35" s="46">
        <v>13024548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13024548</v>
      </c>
      <c r="O35" s="47">
        <f t="shared" si="1"/>
        <v>57.476878268352422</v>
      </c>
      <c r="P35" s="9"/>
    </row>
    <row r="36" spans="1:16">
      <c r="A36" s="12"/>
      <c r="B36" s="25">
        <v>335.49</v>
      </c>
      <c r="C36" s="20" t="s">
        <v>38</v>
      </c>
      <c r="D36" s="46">
        <v>128260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128260</v>
      </c>
      <c r="O36" s="47">
        <f t="shared" si="1"/>
        <v>0.56600692835550848</v>
      </c>
      <c r="P36" s="9"/>
    </row>
    <row r="37" spans="1:16">
      <c r="A37" s="12"/>
      <c r="B37" s="25">
        <v>337.2</v>
      </c>
      <c r="C37" s="20" t="s">
        <v>39</v>
      </c>
      <c r="D37" s="46">
        <v>0</v>
      </c>
      <c r="E37" s="46">
        <v>989784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7">SUM(D37:M37)</f>
        <v>989784</v>
      </c>
      <c r="O37" s="47">
        <f t="shared" ref="O37:O68" si="8">(N37/O$78)</f>
        <v>4.36788243860462</v>
      </c>
      <c r="P37" s="9"/>
    </row>
    <row r="38" spans="1:16">
      <c r="A38" s="12"/>
      <c r="B38" s="25">
        <v>337.4</v>
      </c>
      <c r="C38" s="20" t="s">
        <v>40</v>
      </c>
      <c r="D38" s="46">
        <v>0</v>
      </c>
      <c r="E38" s="46">
        <v>904512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904512</v>
      </c>
      <c r="O38" s="47">
        <f t="shared" si="8"/>
        <v>3.9915800622228108</v>
      </c>
      <c r="P38" s="9"/>
    </row>
    <row r="39" spans="1:16">
      <c r="A39" s="12"/>
      <c r="B39" s="25">
        <v>337.7</v>
      </c>
      <c r="C39" s="20" t="s">
        <v>41</v>
      </c>
      <c r="D39" s="46">
        <v>40000</v>
      </c>
      <c r="E39" s="46">
        <v>1839031</v>
      </c>
      <c r="F39" s="46">
        <v>0</v>
      </c>
      <c r="G39" s="46">
        <v>3886906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5765937</v>
      </c>
      <c r="O39" s="47">
        <f t="shared" si="8"/>
        <v>25.444879857019924</v>
      </c>
      <c r="P39" s="9"/>
    </row>
    <row r="40" spans="1:16">
      <c r="A40" s="12"/>
      <c r="B40" s="25">
        <v>337.9</v>
      </c>
      <c r="C40" s="20" t="s">
        <v>42</v>
      </c>
      <c r="D40" s="46">
        <v>1239078</v>
      </c>
      <c r="E40" s="46">
        <v>1393951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2633029</v>
      </c>
      <c r="O40" s="47">
        <f t="shared" si="8"/>
        <v>11.619465589903136</v>
      </c>
      <c r="P40" s="9"/>
    </row>
    <row r="41" spans="1:16">
      <c r="A41" s="12"/>
      <c r="B41" s="25">
        <v>339</v>
      </c>
      <c r="C41" s="20" t="s">
        <v>43</v>
      </c>
      <c r="D41" s="46">
        <v>2356225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2356225</v>
      </c>
      <c r="O41" s="47">
        <f t="shared" si="8"/>
        <v>10.397939145208623</v>
      </c>
      <c r="P41" s="9"/>
    </row>
    <row r="42" spans="1:16" ht="15.75">
      <c r="A42" s="29" t="s">
        <v>48</v>
      </c>
      <c r="B42" s="30"/>
      <c r="C42" s="31"/>
      <c r="D42" s="32">
        <f t="shared" ref="D42:M42" si="9">SUM(D43:D58)</f>
        <v>2337799</v>
      </c>
      <c r="E42" s="32">
        <f t="shared" si="9"/>
        <v>6888662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56498989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65725450</v>
      </c>
      <c r="O42" s="45">
        <f t="shared" si="8"/>
        <v>290.04412965292028</v>
      </c>
      <c r="P42" s="10"/>
    </row>
    <row r="43" spans="1:16">
      <c r="A43" s="12"/>
      <c r="B43" s="25">
        <v>341.9</v>
      </c>
      <c r="C43" s="20" t="s">
        <v>51</v>
      </c>
      <c r="D43" s="46">
        <v>116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7" si="10">SUM(D43:M43)</f>
        <v>116</v>
      </c>
      <c r="O43" s="47">
        <f t="shared" si="8"/>
        <v>5.119039738752455E-4</v>
      </c>
      <c r="P43" s="9"/>
    </row>
    <row r="44" spans="1:16">
      <c r="A44" s="12"/>
      <c r="B44" s="25">
        <v>342.1</v>
      </c>
      <c r="C44" s="20" t="s">
        <v>52</v>
      </c>
      <c r="D44" s="46">
        <v>879169</v>
      </c>
      <c r="E44" s="46">
        <v>761351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1640520</v>
      </c>
      <c r="O44" s="47">
        <f t="shared" si="8"/>
        <v>7.2395578208777387</v>
      </c>
      <c r="P44" s="9"/>
    </row>
    <row r="45" spans="1:16">
      <c r="A45" s="12"/>
      <c r="B45" s="25">
        <v>342.2</v>
      </c>
      <c r="C45" s="20" t="s">
        <v>53</v>
      </c>
      <c r="D45" s="46">
        <v>131443</v>
      </c>
      <c r="E45" s="46">
        <v>1145310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1276753</v>
      </c>
      <c r="O45" s="47">
        <f t="shared" si="8"/>
        <v>5.6342666754925972</v>
      </c>
      <c r="P45" s="9"/>
    </row>
    <row r="46" spans="1:16">
      <c r="A46" s="12"/>
      <c r="B46" s="25">
        <v>342.9</v>
      </c>
      <c r="C46" s="20" t="s">
        <v>54</v>
      </c>
      <c r="D46" s="46">
        <v>28912</v>
      </c>
      <c r="E46" s="46">
        <v>2931732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2960644</v>
      </c>
      <c r="O46" s="47">
        <f t="shared" si="8"/>
        <v>13.065219214050881</v>
      </c>
      <c r="P46" s="9"/>
    </row>
    <row r="47" spans="1:16">
      <c r="A47" s="12"/>
      <c r="B47" s="25">
        <v>343.3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14907080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14907080</v>
      </c>
      <c r="O47" s="47">
        <f t="shared" si="8"/>
        <v>65.78442664548443</v>
      </c>
      <c r="P47" s="9"/>
    </row>
    <row r="48" spans="1:16">
      <c r="A48" s="12"/>
      <c r="B48" s="25">
        <v>343.4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13624446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13624446</v>
      </c>
      <c r="O48" s="47">
        <f t="shared" si="8"/>
        <v>60.124207321109417</v>
      </c>
      <c r="P48" s="9"/>
    </row>
    <row r="49" spans="1:16">
      <c r="A49" s="12"/>
      <c r="B49" s="25">
        <v>343.5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26710230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26710230</v>
      </c>
      <c r="O49" s="47">
        <f t="shared" si="8"/>
        <v>117.87131793208447</v>
      </c>
      <c r="P49" s="9"/>
    </row>
    <row r="50" spans="1:16">
      <c r="A50" s="12"/>
      <c r="B50" s="25">
        <v>343.6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1257233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1257233</v>
      </c>
      <c r="O50" s="47">
        <f t="shared" si="8"/>
        <v>5.5481255929922115</v>
      </c>
      <c r="P50" s="9"/>
    </row>
    <row r="51" spans="1:16">
      <c r="A51" s="12"/>
      <c r="B51" s="25">
        <v>344.3</v>
      </c>
      <c r="C51" s="20" t="s">
        <v>59</v>
      </c>
      <c r="D51" s="46">
        <v>0</v>
      </c>
      <c r="E51" s="46">
        <v>429119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429119</v>
      </c>
      <c r="O51" s="47">
        <f t="shared" si="8"/>
        <v>1.8936872531497539</v>
      </c>
      <c r="P51" s="9"/>
    </row>
    <row r="52" spans="1:16">
      <c r="A52" s="12"/>
      <c r="B52" s="25">
        <v>344.5</v>
      </c>
      <c r="C52" s="20" t="s">
        <v>60</v>
      </c>
      <c r="D52" s="46">
        <v>47528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47528</v>
      </c>
      <c r="O52" s="47">
        <f t="shared" si="8"/>
        <v>0.20973941439950575</v>
      </c>
      <c r="P52" s="9"/>
    </row>
    <row r="53" spans="1:16">
      <c r="A53" s="12"/>
      <c r="B53" s="25">
        <v>345.1</v>
      </c>
      <c r="C53" s="20" t="s">
        <v>61</v>
      </c>
      <c r="D53" s="46">
        <v>11484</v>
      </c>
      <c r="E53" s="46">
        <v>1621150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1632634</v>
      </c>
      <c r="O53" s="47">
        <f t="shared" si="8"/>
        <v>7.2047571765848062</v>
      </c>
      <c r="P53" s="9"/>
    </row>
    <row r="54" spans="1:16">
      <c r="A54" s="12"/>
      <c r="B54" s="25">
        <v>347.1</v>
      </c>
      <c r="C54" s="20" t="s">
        <v>62</v>
      </c>
      <c r="D54" s="46">
        <v>15579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15579</v>
      </c>
      <c r="O54" s="47">
        <f t="shared" si="8"/>
        <v>6.8749586284503866E-2</v>
      </c>
      <c r="P54" s="9"/>
    </row>
    <row r="55" spans="1:16">
      <c r="A55" s="12"/>
      <c r="B55" s="25">
        <v>347.2</v>
      </c>
      <c r="C55" s="20" t="s">
        <v>63</v>
      </c>
      <c r="D55" s="46">
        <v>671055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671055</v>
      </c>
      <c r="O55" s="47">
        <f t="shared" si="8"/>
        <v>2.9613424240418351</v>
      </c>
      <c r="P55" s="9"/>
    </row>
    <row r="56" spans="1:16">
      <c r="A56" s="12"/>
      <c r="B56" s="25">
        <v>347.4</v>
      </c>
      <c r="C56" s="20" t="s">
        <v>64</v>
      </c>
      <c r="D56" s="46">
        <v>21280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21280</v>
      </c>
      <c r="O56" s="47">
        <f t="shared" si="8"/>
        <v>9.3907901414355371E-2</v>
      </c>
      <c r="P56" s="9"/>
    </row>
    <row r="57" spans="1:16">
      <c r="A57" s="12"/>
      <c r="B57" s="25">
        <v>347.5</v>
      </c>
      <c r="C57" s="20" t="s">
        <v>65</v>
      </c>
      <c r="D57" s="46">
        <v>505531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505531</v>
      </c>
      <c r="O57" s="47">
        <f t="shared" si="8"/>
        <v>2.2308907570441958</v>
      </c>
      <c r="P57" s="9"/>
    </row>
    <row r="58" spans="1:16">
      <c r="A58" s="12"/>
      <c r="B58" s="25">
        <v>347.9</v>
      </c>
      <c r="C58" s="20" t="s">
        <v>66</v>
      </c>
      <c r="D58" s="46">
        <v>25702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1">SUM(D58:M58)</f>
        <v>25702</v>
      </c>
      <c r="O58" s="47">
        <f t="shared" si="8"/>
        <v>0.11342203393570309</v>
      </c>
      <c r="P58" s="9"/>
    </row>
    <row r="59" spans="1:16" ht="15.75">
      <c r="A59" s="29" t="s">
        <v>49</v>
      </c>
      <c r="B59" s="30"/>
      <c r="C59" s="31"/>
      <c r="D59" s="32">
        <f t="shared" ref="D59:M59" si="12">SUM(D60:D62)</f>
        <v>410948</v>
      </c>
      <c r="E59" s="32">
        <f t="shared" si="12"/>
        <v>0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1"/>
        <v>410948</v>
      </c>
      <c r="O59" s="45">
        <f t="shared" si="8"/>
        <v>1.8134992608283136</v>
      </c>
      <c r="P59" s="10"/>
    </row>
    <row r="60" spans="1:16">
      <c r="A60" s="13"/>
      <c r="B60" s="39">
        <v>351.1</v>
      </c>
      <c r="C60" s="21" t="s">
        <v>69</v>
      </c>
      <c r="D60" s="46">
        <v>6000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6000</v>
      </c>
      <c r="O60" s="47">
        <f t="shared" si="8"/>
        <v>2.647779175216787E-2</v>
      </c>
      <c r="P60" s="9"/>
    </row>
    <row r="61" spans="1:16">
      <c r="A61" s="13"/>
      <c r="B61" s="39">
        <v>352</v>
      </c>
      <c r="C61" s="21" t="s">
        <v>70</v>
      </c>
      <c r="D61" s="46">
        <v>46629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46629</v>
      </c>
      <c r="O61" s="47">
        <f t="shared" si="8"/>
        <v>0.20577215860197259</v>
      </c>
      <c r="P61" s="9"/>
    </row>
    <row r="62" spans="1:16">
      <c r="A62" s="13"/>
      <c r="B62" s="39">
        <v>354</v>
      </c>
      <c r="C62" s="21" t="s">
        <v>71</v>
      </c>
      <c r="D62" s="46">
        <v>358319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358319</v>
      </c>
      <c r="O62" s="47">
        <f t="shared" si="8"/>
        <v>1.5812493104741732</v>
      </c>
      <c r="P62" s="9"/>
    </row>
    <row r="63" spans="1:16" ht="15.75">
      <c r="A63" s="29" t="s">
        <v>3</v>
      </c>
      <c r="B63" s="30"/>
      <c r="C63" s="31"/>
      <c r="D63" s="32">
        <f t="shared" ref="D63:M63" si="13">SUM(D64:D71)</f>
        <v>1395264</v>
      </c>
      <c r="E63" s="32">
        <f t="shared" si="13"/>
        <v>1188048</v>
      </c>
      <c r="F63" s="32">
        <f t="shared" si="13"/>
        <v>0</v>
      </c>
      <c r="G63" s="32">
        <f t="shared" si="13"/>
        <v>22713</v>
      </c>
      <c r="H63" s="32">
        <f t="shared" si="13"/>
        <v>0</v>
      </c>
      <c r="I63" s="32">
        <f t="shared" si="13"/>
        <v>1929614</v>
      </c>
      <c r="J63" s="32">
        <f t="shared" si="13"/>
        <v>0</v>
      </c>
      <c r="K63" s="32">
        <f t="shared" si="13"/>
        <v>46932241</v>
      </c>
      <c r="L63" s="32">
        <f t="shared" si="13"/>
        <v>0</v>
      </c>
      <c r="M63" s="32">
        <f t="shared" si="13"/>
        <v>0</v>
      </c>
      <c r="N63" s="32">
        <f t="shared" si="11"/>
        <v>51467880</v>
      </c>
      <c r="O63" s="45">
        <f t="shared" si="8"/>
        <v>227.12596809426094</v>
      </c>
      <c r="P63" s="10"/>
    </row>
    <row r="64" spans="1:16">
      <c r="A64" s="12"/>
      <c r="B64" s="25">
        <v>361.1</v>
      </c>
      <c r="C64" s="20" t="s">
        <v>72</v>
      </c>
      <c r="D64" s="46">
        <v>114506</v>
      </c>
      <c r="E64" s="46">
        <v>35346</v>
      </c>
      <c r="F64" s="46">
        <v>0</v>
      </c>
      <c r="G64" s="46">
        <v>22713</v>
      </c>
      <c r="H64" s="46">
        <v>0</v>
      </c>
      <c r="I64" s="46">
        <v>1929614</v>
      </c>
      <c r="J64" s="46">
        <v>0</v>
      </c>
      <c r="K64" s="46">
        <v>18830964</v>
      </c>
      <c r="L64" s="46">
        <v>0</v>
      </c>
      <c r="M64" s="46">
        <v>0</v>
      </c>
      <c r="N64" s="46">
        <f t="shared" si="11"/>
        <v>20933143</v>
      </c>
      <c r="O64" s="47">
        <f t="shared" si="8"/>
        <v>92.377233512058424</v>
      </c>
      <c r="P64" s="9"/>
    </row>
    <row r="65" spans="1:119">
      <c r="A65" s="12"/>
      <c r="B65" s="25">
        <v>361.3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1284366</v>
      </c>
      <c r="L65" s="46">
        <v>0</v>
      </c>
      <c r="M65" s="46">
        <v>0</v>
      </c>
      <c r="N65" s="46">
        <f t="shared" ref="N65:N71" si="14">SUM(D65:M65)</f>
        <v>1284366</v>
      </c>
      <c r="O65" s="47">
        <f t="shared" si="8"/>
        <v>5.667862580260806</v>
      </c>
      <c r="P65" s="9"/>
    </row>
    <row r="66" spans="1:119">
      <c r="A66" s="12"/>
      <c r="B66" s="25">
        <v>362</v>
      </c>
      <c r="C66" s="20" t="s">
        <v>74</v>
      </c>
      <c r="D66" s="46">
        <v>806532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806532</v>
      </c>
      <c r="O66" s="47">
        <f t="shared" si="8"/>
        <v>3.5591977229099094</v>
      </c>
      <c r="P66" s="9"/>
    </row>
    <row r="67" spans="1:119">
      <c r="A67" s="12"/>
      <c r="B67" s="25">
        <v>364</v>
      </c>
      <c r="C67" s="20" t="s">
        <v>75</v>
      </c>
      <c r="D67" s="46">
        <v>12000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12000</v>
      </c>
      <c r="O67" s="47">
        <f t="shared" si="8"/>
        <v>5.295558350433574E-2</v>
      </c>
      <c r="P67" s="9"/>
    </row>
    <row r="68" spans="1:119">
      <c r="A68" s="12"/>
      <c r="B68" s="25">
        <v>366</v>
      </c>
      <c r="C68" s="20" t="s">
        <v>76</v>
      </c>
      <c r="D68" s="46">
        <v>239460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239460</v>
      </c>
      <c r="O68" s="47">
        <f t="shared" si="8"/>
        <v>1.0567286688290196</v>
      </c>
      <c r="P68" s="9"/>
    </row>
    <row r="69" spans="1:119">
      <c r="A69" s="12"/>
      <c r="B69" s="25">
        <v>368</v>
      </c>
      <c r="C69" s="20" t="s">
        <v>77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26816911</v>
      </c>
      <c r="L69" s="46">
        <v>0</v>
      </c>
      <c r="M69" s="46">
        <v>0</v>
      </c>
      <c r="N69" s="46">
        <f t="shared" si="14"/>
        <v>26816911</v>
      </c>
      <c r="O69" s="47">
        <f t="shared" ref="O69:O76" si="15">(N69/O$78)</f>
        <v>118.3420974824033</v>
      </c>
      <c r="P69" s="9"/>
    </row>
    <row r="70" spans="1:119">
      <c r="A70" s="12"/>
      <c r="B70" s="25">
        <v>369.3</v>
      </c>
      <c r="C70" s="20" t="s">
        <v>78</v>
      </c>
      <c r="D70" s="46">
        <v>53177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53177</v>
      </c>
      <c r="O70" s="47">
        <f t="shared" si="15"/>
        <v>0.23466825533417179</v>
      </c>
      <c r="P70" s="9"/>
    </row>
    <row r="71" spans="1:119">
      <c r="A71" s="12"/>
      <c r="B71" s="25">
        <v>369.9</v>
      </c>
      <c r="C71" s="20" t="s">
        <v>79</v>
      </c>
      <c r="D71" s="46">
        <v>169589</v>
      </c>
      <c r="E71" s="46">
        <v>1152702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1322291</v>
      </c>
      <c r="O71" s="47">
        <f t="shared" si="15"/>
        <v>5.8352242889609673</v>
      </c>
      <c r="P71" s="9"/>
    </row>
    <row r="72" spans="1:119" ht="15.75">
      <c r="A72" s="29" t="s">
        <v>50</v>
      </c>
      <c r="B72" s="30"/>
      <c r="C72" s="31"/>
      <c r="D72" s="32">
        <f t="shared" ref="D72:M72" si="16">SUM(D73:D75)</f>
        <v>362778</v>
      </c>
      <c r="E72" s="32">
        <f t="shared" si="16"/>
        <v>470649</v>
      </c>
      <c r="F72" s="32">
        <f t="shared" si="16"/>
        <v>4525711</v>
      </c>
      <c r="G72" s="32">
        <f t="shared" si="16"/>
        <v>1526625</v>
      </c>
      <c r="H72" s="32">
        <f t="shared" si="16"/>
        <v>0</v>
      </c>
      <c r="I72" s="32">
        <f t="shared" si="16"/>
        <v>3119117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>SUM(D72:M72)</f>
        <v>10004880</v>
      </c>
      <c r="O72" s="45">
        <f t="shared" si="15"/>
        <v>44.151188190904875</v>
      </c>
      <c r="P72" s="9"/>
    </row>
    <row r="73" spans="1:119">
      <c r="A73" s="12"/>
      <c r="B73" s="25">
        <v>381</v>
      </c>
      <c r="C73" s="20" t="s">
        <v>80</v>
      </c>
      <c r="D73" s="46">
        <v>0</v>
      </c>
      <c r="E73" s="46">
        <v>367324</v>
      </c>
      <c r="F73" s="46">
        <v>1525711</v>
      </c>
      <c r="G73" s="46">
        <v>1526625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3419660</v>
      </c>
      <c r="O73" s="47">
        <f t="shared" si="15"/>
        <v>15.090840890536397</v>
      </c>
      <c r="P73" s="9"/>
    </row>
    <row r="74" spans="1:119">
      <c r="A74" s="12"/>
      <c r="B74" s="25">
        <v>384</v>
      </c>
      <c r="C74" s="20" t="s">
        <v>81</v>
      </c>
      <c r="D74" s="46">
        <v>362778</v>
      </c>
      <c r="E74" s="46">
        <v>103325</v>
      </c>
      <c r="F74" s="46">
        <v>3000000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3466103</v>
      </c>
      <c r="O74" s="47">
        <f t="shared" si="15"/>
        <v>15.295792237594052</v>
      </c>
      <c r="P74" s="9"/>
    </row>
    <row r="75" spans="1:119" ht="15.75" thickBot="1">
      <c r="A75" s="12"/>
      <c r="B75" s="25">
        <v>389.8</v>
      </c>
      <c r="C75" s="20" t="s">
        <v>82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3119117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3119117</v>
      </c>
      <c r="O75" s="47">
        <f t="shared" si="15"/>
        <v>13.764555062774431</v>
      </c>
      <c r="P75" s="9"/>
    </row>
    <row r="76" spans="1:119" ht="16.5" thickBot="1">
      <c r="A76" s="14" t="s">
        <v>67</v>
      </c>
      <c r="B76" s="23"/>
      <c r="C76" s="22"/>
      <c r="D76" s="15">
        <f t="shared" ref="D76:M76" si="17">SUM(D5,D16,D23,D42,D59,D63,D72)</f>
        <v>134861391</v>
      </c>
      <c r="E76" s="15">
        <f t="shared" si="17"/>
        <v>35581860</v>
      </c>
      <c r="F76" s="15">
        <f t="shared" si="17"/>
        <v>9961028</v>
      </c>
      <c r="G76" s="15">
        <f t="shared" si="17"/>
        <v>5436244</v>
      </c>
      <c r="H76" s="15">
        <f t="shared" si="17"/>
        <v>0</v>
      </c>
      <c r="I76" s="15">
        <f t="shared" si="17"/>
        <v>61547720</v>
      </c>
      <c r="J76" s="15">
        <f t="shared" si="17"/>
        <v>0</v>
      </c>
      <c r="K76" s="15">
        <f t="shared" si="17"/>
        <v>46932241</v>
      </c>
      <c r="L76" s="15">
        <f t="shared" si="17"/>
        <v>0</v>
      </c>
      <c r="M76" s="15">
        <f t="shared" si="17"/>
        <v>0</v>
      </c>
      <c r="N76" s="15">
        <f>SUM(D76:M76)</f>
        <v>294320484</v>
      </c>
      <c r="O76" s="38">
        <f t="shared" si="15"/>
        <v>1298.8260806248759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89</v>
      </c>
      <c r="M78" s="118"/>
      <c r="N78" s="118"/>
      <c r="O78" s="43">
        <v>226605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thickBot="1">
      <c r="A80" s="120" t="s">
        <v>105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A80:O80"/>
    <mergeCell ref="A79:O79"/>
    <mergeCell ref="L78:N7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94488603</v>
      </c>
      <c r="E5" s="27">
        <f t="shared" si="0"/>
        <v>7883131</v>
      </c>
      <c r="F5" s="27">
        <f t="shared" si="0"/>
        <v>5888587</v>
      </c>
      <c r="G5" s="27">
        <f t="shared" si="0"/>
        <v>0</v>
      </c>
      <c r="H5" s="27">
        <f t="shared" si="0"/>
        <v>0</v>
      </c>
      <c r="I5" s="27">
        <f t="shared" si="0"/>
        <v>1454794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109715115</v>
      </c>
      <c r="O5" s="33">
        <f t="shared" ref="O5:O36" si="1">(N5/O$76)</f>
        <v>480.87551554412096</v>
      </c>
      <c r="P5" s="6"/>
    </row>
    <row r="6" spans="1:133">
      <c r="A6" s="12"/>
      <c r="B6" s="25">
        <v>311</v>
      </c>
      <c r="C6" s="20" t="s">
        <v>2</v>
      </c>
      <c r="D6" s="46">
        <v>68833514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68833514</v>
      </c>
      <c r="O6" s="47">
        <f t="shared" si="1"/>
        <v>301.69363201655</v>
      </c>
      <c r="P6" s="9"/>
    </row>
    <row r="7" spans="1:133">
      <c r="A7" s="12"/>
      <c r="B7" s="25">
        <v>312.2</v>
      </c>
      <c r="C7" s="20" t="s">
        <v>122</v>
      </c>
      <c r="D7" s="46">
        <v>0</v>
      </c>
      <c r="E7" s="46">
        <v>2920596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2920596</v>
      </c>
      <c r="O7" s="47">
        <f t="shared" si="1"/>
        <v>12.8008169812892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1135359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5" si="2">SUM(D8:M8)</f>
        <v>1135359</v>
      </c>
      <c r="O8" s="47">
        <f t="shared" si="1"/>
        <v>4.976218130497859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5888587</v>
      </c>
      <c r="G9" s="46">
        <v>0</v>
      </c>
      <c r="H9" s="46">
        <v>0</v>
      </c>
      <c r="I9" s="46">
        <v>1454794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7343381</v>
      </c>
      <c r="O9" s="47">
        <f t="shared" si="1"/>
        <v>32.185648478898301</v>
      </c>
      <c r="P9" s="9"/>
    </row>
    <row r="10" spans="1:133">
      <c r="A10" s="12"/>
      <c r="B10" s="25">
        <v>314.10000000000002</v>
      </c>
      <c r="C10" s="20" t="s">
        <v>13</v>
      </c>
      <c r="D10" s="46">
        <v>10246819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10246819</v>
      </c>
      <c r="O10" s="47">
        <f t="shared" si="1"/>
        <v>44.911262858470266</v>
      </c>
      <c r="P10" s="9"/>
    </row>
    <row r="11" spans="1:133">
      <c r="A11" s="12"/>
      <c r="B11" s="25">
        <v>314.2</v>
      </c>
      <c r="C11" s="20" t="s">
        <v>15</v>
      </c>
      <c r="D11" s="46">
        <v>9437849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9437849</v>
      </c>
      <c r="O11" s="47">
        <f t="shared" si="1"/>
        <v>41.36559036102333</v>
      </c>
      <c r="P11" s="9"/>
    </row>
    <row r="12" spans="1:133">
      <c r="A12" s="12"/>
      <c r="B12" s="25">
        <v>314.3</v>
      </c>
      <c r="C12" s="20" t="s">
        <v>14</v>
      </c>
      <c r="D12" s="46">
        <v>1607452</v>
      </c>
      <c r="E12" s="46">
        <v>3827176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5434628</v>
      </c>
      <c r="O12" s="47">
        <f t="shared" si="1"/>
        <v>23.819685567394384</v>
      </c>
      <c r="P12" s="9"/>
    </row>
    <row r="13" spans="1:133">
      <c r="A13" s="12"/>
      <c r="B13" s="25">
        <v>314.39999999999998</v>
      </c>
      <c r="C13" s="20" t="s">
        <v>16</v>
      </c>
      <c r="D13" s="46">
        <v>401438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401438</v>
      </c>
      <c r="O13" s="47">
        <f t="shared" si="1"/>
        <v>1.7594814097310185</v>
      </c>
      <c r="P13" s="9"/>
    </row>
    <row r="14" spans="1:133">
      <c r="A14" s="12"/>
      <c r="B14" s="25">
        <v>314.7</v>
      </c>
      <c r="C14" s="20" t="s">
        <v>17</v>
      </c>
      <c r="D14" s="46">
        <v>3205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3205</v>
      </c>
      <c r="O14" s="47">
        <f t="shared" si="1"/>
        <v>1.4047344591662759E-2</v>
      </c>
      <c r="P14" s="9"/>
    </row>
    <row r="15" spans="1:133">
      <c r="A15" s="12"/>
      <c r="B15" s="25">
        <v>316</v>
      </c>
      <c r="C15" s="20" t="s">
        <v>18</v>
      </c>
      <c r="D15" s="46">
        <v>3958326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3958326</v>
      </c>
      <c r="O15" s="47">
        <f t="shared" si="1"/>
        <v>17.349132395674907</v>
      </c>
      <c r="P15" s="9"/>
    </row>
    <row r="16" spans="1:133" ht="15.75">
      <c r="A16" s="29" t="s">
        <v>124</v>
      </c>
      <c r="B16" s="30"/>
      <c r="C16" s="31"/>
      <c r="D16" s="32">
        <f t="shared" ref="D16:M16" si="3">SUM(D17:D21)</f>
        <v>14865935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14865935</v>
      </c>
      <c r="O16" s="45">
        <f t="shared" si="1"/>
        <v>65.156602690252768</v>
      </c>
      <c r="P16" s="10"/>
    </row>
    <row r="17" spans="1:16">
      <c r="A17" s="12"/>
      <c r="B17" s="25">
        <v>322</v>
      </c>
      <c r="C17" s="20" t="s">
        <v>0</v>
      </c>
      <c r="D17" s="46">
        <v>2949308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2949308</v>
      </c>
      <c r="O17" s="47">
        <f t="shared" si="1"/>
        <v>12.926660150685713</v>
      </c>
      <c r="P17" s="9"/>
    </row>
    <row r="18" spans="1:16">
      <c r="A18" s="12"/>
      <c r="B18" s="25">
        <v>323.10000000000002</v>
      </c>
      <c r="C18" s="20" t="s">
        <v>20</v>
      </c>
      <c r="D18" s="46">
        <v>11344580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11344580</v>
      </c>
      <c r="O18" s="47">
        <f t="shared" si="1"/>
        <v>49.72269095403604</v>
      </c>
      <c r="P18" s="9"/>
    </row>
    <row r="19" spans="1:16">
      <c r="A19" s="12"/>
      <c r="B19" s="25">
        <v>323.39999999999998</v>
      </c>
      <c r="C19" s="20" t="s">
        <v>21</v>
      </c>
      <c r="D19" s="46">
        <v>402918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402918</v>
      </c>
      <c r="O19" s="47">
        <f t="shared" si="1"/>
        <v>1.7659681710401172</v>
      </c>
      <c r="P19" s="9"/>
    </row>
    <row r="20" spans="1:16">
      <c r="A20" s="12"/>
      <c r="B20" s="25">
        <v>323.89999999999998</v>
      </c>
      <c r="C20" s="20" t="s">
        <v>22</v>
      </c>
      <c r="D20" s="46">
        <v>118215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118215</v>
      </c>
      <c r="O20" s="47">
        <f t="shared" si="1"/>
        <v>0.5181300595642474</v>
      </c>
      <c r="P20" s="9"/>
    </row>
    <row r="21" spans="1:16">
      <c r="A21" s="12"/>
      <c r="B21" s="25">
        <v>329</v>
      </c>
      <c r="C21" s="20" t="s">
        <v>125</v>
      </c>
      <c r="D21" s="46">
        <v>50914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50914</v>
      </c>
      <c r="O21" s="47">
        <f t="shared" si="1"/>
        <v>0.22315335492665139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SUM(D23:D40)</f>
        <v>26778464</v>
      </c>
      <c r="E22" s="32">
        <f t="shared" si="5"/>
        <v>15095352</v>
      </c>
      <c r="F22" s="32">
        <f t="shared" si="5"/>
        <v>0</v>
      </c>
      <c r="G22" s="32">
        <f t="shared" si="5"/>
        <v>2471476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44345292</v>
      </c>
      <c r="O22" s="45">
        <f t="shared" si="1"/>
        <v>194.36305701775532</v>
      </c>
      <c r="P22" s="10"/>
    </row>
    <row r="23" spans="1:16">
      <c r="A23" s="12"/>
      <c r="B23" s="25">
        <v>331.1</v>
      </c>
      <c r="C23" s="20" t="s">
        <v>25</v>
      </c>
      <c r="D23" s="46">
        <v>0</v>
      </c>
      <c r="E23" s="46">
        <v>2209604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2209604</v>
      </c>
      <c r="O23" s="47">
        <f t="shared" si="1"/>
        <v>9.6845768483982528</v>
      </c>
      <c r="P23" s="9"/>
    </row>
    <row r="24" spans="1:16">
      <c r="A24" s="12"/>
      <c r="B24" s="25">
        <v>331.2</v>
      </c>
      <c r="C24" s="20" t="s">
        <v>126</v>
      </c>
      <c r="D24" s="46">
        <v>1001783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6">SUM(D24:M24)</f>
        <v>1001783</v>
      </c>
      <c r="O24" s="47">
        <f t="shared" si="1"/>
        <v>4.3907616246707315</v>
      </c>
      <c r="P24" s="9"/>
    </row>
    <row r="25" spans="1:16">
      <c r="A25" s="12"/>
      <c r="B25" s="25">
        <v>331.5</v>
      </c>
      <c r="C25" s="20" t="s">
        <v>27</v>
      </c>
      <c r="D25" s="46">
        <v>551750</v>
      </c>
      <c r="E25" s="46">
        <v>1964634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2516384</v>
      </c>
      <c r="O25" s="47">
        <f t="shared" si="1"/>
        <v>11.029177277050453</v>
      </c>
      <c r="P25" s="9"/>
    </row>
    <row r="26" spans="1:16">
      <c r="A26" s="12"/>
      <c r="B26" s="25">
        <v>331.62</v>
      </c>
      <c r="C26" s="20" t="s">
        <v>29</v>
      </c>
      <c r="D26" s="46">
        <v>0</v>
      </c>
      <c r="E26" s="46">
        <v>3507903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3507903</v>
      </c>
      <c r="O26" s="47">
        <f t="shared" si="1"/>
        <v>15.374952335453219</v>
      </c>
      <c r="P26" s="9"/>
    </row>
    <row r="27" spans="1:16">
      <c r="A27" s="12"/>
      <c r="B27" s="25">
        <v>331.7</v>
      </c>
      <c r="C27" s="20" t="s">
        <v>28</v>
      </c>
      <c r="D27" s="46">
        <v>7013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7013</v>
      </c>
      <c r="O27" s="47">
        <f t="shared" si="1"/>
        <v>3.0737606122100133E-2</v>
      </c>
      <c r="P27" s="9"/>
    </row>
    <row r="28" spans="1:16">
      <c r="A28" s="12"/>
      <c r="B28" s="25">
        <v>334.2</v>
      </c>
      <c r="C28" s="20" t="s">
        <v>93</v>
      </c>
      <c r="D28" s="46">
        <v>0</v>
      </c>
      <c r="E28" s="46">
        <v>496591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496591</v>
      </c>
      <c r="O28" s="47">
        <f t="shared" si="1"/>
        <v>2.1765319494909208</v>
      </c>
      <c r="P28" s="9"/>
    </row>
    <row r="29" spans="1:16">
      <c r="A29" s="12"/>
      <c r="B29" s="25">
        <v>334.5</v>
      </c>
      <c r="C29" s="20" t="s">
        <v>32</v>
      </c>
      <c r="D29" s="46">
        <v>0</v>
      </c>
      <c r="E29" s="46">
        <v>947944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947944</v>
      </c>
      <c r="O29" s="47">
        <f t="shared" si="1"/>
        <v>4.1547881502649489</v>
      </c>
      <c r="P29" s="9"/>
    </row>
    <row r="30" spans="1:16">
      <c r="A30" s="12"/>
      <c r="B30" s="25">
        <v>334.7</v>
      </c>
      <c r="C30" s="20" t="s">
        <v>33</v>
      </c>
      <c r="D30" s="46">
        <v>349728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349728</v>
      </c>
      <c r="O30" s="47">
        <f t="shared" si="1"/>
        <v>1.5328392291273114</v>
      </c>
      <c r="P30" s="9"/>
    </row>
    <row r="31" spans="1:16">
      <c r="A31" s="12"/>
      <c r="B31" s="25">
        <v>335.12</v>
      </c>
      <c r="C31" s="20" t="s">
        <v>34</v>
      </c>
      <c r="D31" s="46">
        <v>7738231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7738231</v>
      </c>
      <c r="O31" s="47">
        <f t="shared" si="1"/>
        <v>33.916255034910172</v>
      </c>
      <c r="P31" s="9"/>
    </row>
    <row r="32" spans="1:16">
      <c r="A32" s="12"/>
      <c r="B32" s="25">
        <v>335.14</v>
      </c>
      <c r="C32" s="20" t="s">
        <v>35</v>
      </c>
      <c r="D32" s="46">
        <v>9704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9704</v>
      </c>
      <c r="O32" s="47">
        <f t="shared" si="1"/>
        <v>4.2532116042900282E-2</v>
      </c>
      <c r="P32" s="9"/>
    </row>
    <row r="33" spans="1:16">
      <c r="A33" s="12"/>
      <c r="B33" s="25">
        <v>335.15</v>
      </c>
      <c r="C33" s="20" t="s">
        <v>36</v>
      </c>
      <c r="D33" s="46">
        <v>72222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72222</v>
      </c>
      <c r="O33" s="47">
        <f t="shared" si="1"/>
        <v>0.31654518599034875</v>
      </c>
      <c r="P33" s="9"/>
    </row>
    <row r="34" spans="1:16">
      <c r="A34" s="12"/>
      <c r="B34" s="25">
        <v>335.18</v>
      </c>
      <c r="C34" s="20" t="s">
        <v>37</v>
      </c>
      <c r="D34" s="46">
        <v>14312513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14312513</v>
      </c>
      <c r="O34" s="47">
        <f t="shared" si="1"/>
        <v>62.730983489439289</v>
      </c>
      <c r="P34" s="9"/>
    </row>
    <row r="35" spans="1:16">
      <c r="A35" s="12"/>
      <c r="B35" s="25">
        <v>335.49</v>
      </c>
      <c r="C35" s="20" t="s">
        <v>38</v>
      </c>
      <c r="D35" s="46">
        <v>125632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125632</v>
      </c>
      <c r="O35" s="47">
        <f t="shared" si="1"/>
        <v>0.5506383762058582</v>
      </c>
      <c r="P35" s="9"/>
    </row>
    <row r="36" spans="1:16">
      <c r="A36" s="12"/>
      <c r="B36" s="25">
        <v>337.2</v>
      </c>
      <c r="C36" s="20" t="s">
        <v>39</v>
      </c>
      <c r="D36" s="46">
        <v>0</v>
      </c>
      <c r="E36" s="46">
        <v>297044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297044</v>
      </c>
      <c r="O36" s="47">
        <f t="shared" si="1"/>
        <v>1.3019280583107247</v>
      </c>
      <c r="P36" s="9"/>
    </row>
    <row r="37" spans="1:16">
      <c r="A37" s="12"/>
      <c r="B37" s="25">
        <v>337.4</v>
      </c>
      <c r="C37" s="20" t="s">
        <v>40</v>
      </c>
      <c r="D37" s="46">
        <v>0</v>
      </c>
      <c r="E37" s="46">
        <v>829074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829074</v>
      </c>
      <c r="O37" s="47">
        <f t="shared" ref="O37:O68" si="8">(N37/O$76)</f>
        <v>3.6337872605267427</v>
      </c>
      <c r="P37" s="9"/>
    </row>
    <row r="38" spans="1:16">
      <c r="A38" s="12"/>
      <c r="B38" s="25">
        <v>337.7</v>
      </c>
      <c r="C38" s="20" t="s">
        <v>41</v>
      </c>
      <c r="D38" s="46">
        <v>56000</v>
      </c>
      <c r="E38" s="46">
        <v>3335640</v>
      </c>
      <c r="F38" s="46">
        <v>0</v>
      </c>
      <c r="G38" s="46">
        <v>2471476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5863116</v>
      </c>
      <c r="O38" s="47">
        <f t="shared" si="8"/>
        <v>25.697725688889669</v>
      </c>
      <c r="P38" s="9"/>
    </row>
    <row r="39" spans="1:16">
      <c r="A39" s="12"/>
      <c r="B39" s="25">
        <v>337.9</v>
      </c>
      <c r="C39" s="20" t="s">
        <v>42</v>
      </c>
      <c r="D39" s="46">
        <v>5028</v>
      </c>
      <c r="E39" s="46">
        <v>1506918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1511946</v>
      </c>
      <c r="O39" s="47">
        <f t="shared" si="8"/>
        <v>6.6267789285448178</v>
      </c>
      <c r="P39" s="9"/>
    </row>
    <row r="40" spans="1:16">
      <c r="A40" s="12"/>
      <c r="B40" s="25">
        <v>339</v>
      </c>
      <c r="C40" s="20" t="s">
        <v>43</v>
      </c>
      <c r="D40" s="46">
        <v>2548860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2548860</v>
      </c>
      <c r="O40" s="47">
        <f t="shared" si="8"/>
        <v>11.171517858316861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SUM(D42:D57)</f>
        <v>2601835</v>
      </c>
      <c r="E41" s="32">
        <f t="shared" si="9"/>
        <v>5367377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56180824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64150036</v>
      </c>
      <c r="O41" s="45">
        <f t="shared" si="8"/>
        <v>281.16619696086468</v>
      </c>
      <c r="P41" s="10"/>
    </row>
    <row r="42" spans="1:16">
      <c r="A42" s="12"/>
      <c r="B42" s="25">
        <v>342.1</v>
      </c>
      <c r="C42" s="20" t="s">
        <v>52</v>
      </c>
      <c r="D42" s="46">
        <v>1142605</v>
      </c>
      <c r="E42" s="46">
        <v>770658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9" si="10">SUM(D42:M42)</f>
        <v>1913263</v>
      </c>
      <c r="O42" s="47">
        <f t="shared" si="8"/>
        <v>8.3857300017093497</v>
      </c>
      <c r="P42" s="9"/>
    </row>
    <row r="43" spans="1:16">
      <c r="A43" s="12"/>
      <c r="B43" s="25">
        <v>342.2</v>
      </c>
      <c r="C43" s="20" t="s">
        <v>53</v>
      </c>
      <c r="D43" s="46">
        <v>0</v>
      </c>
      <c r="E43" s="46">
        <v>941540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941540</v>
      </c>
      <c r="O43" s="47">
        <f t="shared" si="8"/>
        <v>4.1267197587626061</v>
      </c>
      <c r="P43" s="9"/>
    </row>
    <row r="44" spans="1:16">
      <c r="A44" s="12"/>
      <c r="B44" s="25">
        <v>342.9</v>
      </c>
      <c r="C44" s="20" t="s">
        <v>54</v>
      </c>
      <c r="D44" s="46">
        <v>0</v>
      </c>
      <c r="E44" s="46">
        <v>2783560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2783560</v>
      </c>
      <c r="O44" s="47">
        <f t="shared" si="8"/>
        <v>12.20019547942864</v>
      </c>
      <c r="P44" s="9"/>
    </row>
    <row r="45" spans="1:16">
      <c r="A45" s="12"/>
      <c r="B45" s="25">
        <v>343.3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14765828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14765828</v>
      </c>
      <c r="O45" s="47">
        <f t="shared" si="8"/>
        <v>64.717839031894698</v>
      </c>
      <c r="P45" s="9"/>
    </row>
    <row r="46" spans="1:16">
      <c r="A46" s="12"/>
      <c r="B46" s="25">
        <v>343.4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13448137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13448137</v>
      </c>
      <c r="O46" s="47">
        <f t="shared" si="8"/>
        <v>58.942469439903228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26286533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26286533</v>
      </c>
      <c r="O47" s="47">
        <f t="shared" si="8"/>
        <v>115.21247649644762</v>
      </c>
      <c r="P47" s="9"/>
    </row>
    <row r="48" spans="1:16">
      <c r="A48" s="12"/>
      <c r="B48" s="25">
        <v>343.6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1159311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1159311</v>
      </c>
      <c r="O48" s="47">
        <f t="shared" si="8"/>
        <v>5.081198472981324</v>
      </c>
      <c r="P48" s="9"/>
    </row>
    <row r="49" spans="1:16">
      <c r="A49" s="12"/>
      <c r="B49" s="25">
        <v>343.9</v>
      </c>
      <c r="C49" s="20" t="s">
        <v>128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78471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78471</v>
      </c>
      <c r="O49" s="47">
        <f t="shared" si="8"/>
        <v>0.34393422073396829</v>
      </c>
      <c r="P49" s="9"/>
    </row>
    <row r="50" spans="1:16">
      <c r="A50" s="12"/>
      <c r="B50" s="25">
        <v>344.3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442544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442544</v>
      </c>
      <c r="O50" s="47">
        <f t="shared" si="8"/>
        <v>1.9396468221444005</v>
      </c>
      <c r="P50" s="9"/>
    </row>
    <row r="51" spans="1:16">
      <c r="A51" s="12"/>
      <c r="B51" s="25">
        <v>344.5</v>
      </c>
      <c r="C51" s="20" t="s">
        <v>60</v>
      </c>
      <c r="D51" s="46">
        <v>58894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58894</v>
      </c>
      <c r="O51" s="47">
        <f t="shared" si="8"/>
        <v>0.25812927063381796</v>
      </c>
      <c r="P51" s="9"/>
    </row>
    <row r="52" spans="1:16">
      <c r="A52" s="12"/>
      <c r="B52" s="25">
        <v>345.1</v>
      </c>
      <c r="C52" s="20" t="s">
        <v>61</v>
      </c>
      <c r="D52" s="46">
        <v>11484</v>
      </c>
      <c r="E52" s="46">
        <v>871619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883103</v>
      </c>
      <c r="O52" s="47">
        <f t="shared" si="8"/>
        <v>3.870593494830314</v>
      </c>
      <c r="P52" s="9"/>
    </row>
    <row r="53" spans="1:16">
      <c r="A53" s="12"/>
      <c r="B53" s="25">
        <v>347.1</v>
      </c>
      <c r="C53" s="20" t="s">
        <v>62</v>
      </c>
      <c r="D53" s="46">
        <v>27912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27912</v>
      </c>
      <c r="O53" s="47">
        <f t="shared" si="8"/>
        <v>0.12233681193213446</v>
      </c>
      <c r="P53" s="9"/>
    </row>
    <row r="54" spans="1:16">
      <c r="A54" s="12"/>
      <c r="B54" s="25">
        <v>347.2</v>
      </c>
      <c r="C54" s="20" t="s">
        <v>63</v>
      </c>
      <c r="D54" s="46">
        <v>787248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787248</v>
      </c>
      <c r="O54" s="47">
        <f t="shared" si="8"/>
        <v>3.4504661263954208</v>
      </c>
      <c r="P54" s="9"/>
    </row>
    <row r="55" spans="1:16">
      <c r="A55" s="12"/>
      <c r="B55" s="25">
        <v>347.4</v>
      </c>
      <c r="C55" s="20" t="s">
        <v>64</v>
      </c>
      <c r="D55" s="46">
        <v>7989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7989</v>
      </c>
      <c r="O55" s="47">
        <f t="shared" si="8"/>
        <v>3.5015362228640802E-2</v>
      </c>
      <c r="P55" s="9"/>
    </row>
    <row r="56" spans="1:16">
      <c r="A56" s="12"/>
      <c r="B56" s="25">
        <v>347.5</v>
      </c>
      <c r="C56" s="20" t="s">
        <v>65</v>
      </c>
      <c r="D56" s="46">
        <v>229022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229022</v>
      </c>
      <c r="O56" s="47">
        <f t="shared" si="8"/>
        <v>1.0037912490083583</v>
      </c>
      <c r="P56" s="9"/>
    </row>
    <row r="57" spans="1:16">
      <c r="A57" s="12"/>
      <c r="B57" s="25">
        <v>347.9</v>
      </c>
      <c r="C57" s="20" t="s">
        <v>66</v>
      </c>
      <c r="D57" s="46">
        <v>336681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336681</v>
      </c>
      <c r="O57" s="47">
        <f t="shared" si="8"/>
        <v>1.4756549218301434</v>
      </c>
      <c r="P57" s="9"/>
    </row>
    <row r="58" spans="1:16" ht="15.75">
      <c r="A58" s="29" t="s">
        <v>49</v>
      </c>
      <c r="B58" s="30"/>
      <c r="C58" s="31"/>
      <c r="D58" s="32">
        <f t="shared" ref="D58:M58" si="11">SUM(D59:D60)</f>
        <v>278465</v>
      </c>
      <c r="E58" s="32">
        <f t="shared" si="11"/>
        <v>0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0"/>
        <v>278465</v>
      </c>
      <c r="O58" s="45">
        <f t="shared" si="8"/>
        <v>1.2204972891473853</v>
      </c>
      <c r="P58" s="10"/>
    </row>
    <row r="59" spans="1:16">
      <c r="A59" s="13"/>
      <c r="B59" s="39">
        <v>352</v>
      </c>
      <c r="C59" s="21" t="s">
        <v>70</v>
      </c>
      <c r="D59" s="46">
        <v>47169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47169</v>
      </c>
      <c r="O59" s="47">
        <f t="shared" si="8"/>
        <v>0.20673921904653375</v>
      </c>
      <c r="P59" s="9"/>
    </row>
    <row r="60" spans="1:16">
      <c r="A60" s="13"/>
      <c r="B60" s="39">
        <v>354</v>
      </c>
      <c r="C60" s="21" t="s">
        <v>71</v>
      </c>
      <c r="D60" s="46">
        <v>231296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231296</v>
      </c>
      <c r="O60" s="47">
        <f t="shared" si="8"/>
        <v>1.0137580701008515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SUM(D62:D69)</f>
        <v>2194953</v>
      </c>
      <c r="E61" s="32">
        <f t="shared" si="12"/>
        <v>1593395</v>
      </c>
      <c r="F61" s="32">
        <f t="shared" si="12"/>
        <v>12859</v>
      </c>
      <c r="G61" s="32">
        <f t="shared" si="12"/>
        <v>3056716</v>
      </c>
      <c r="H61" s="32">
        <f t="shared" si="12"/>
        <v>0</v>
      </c>
      <c r="I61" s="32">
        <f t="shared" si="12"/>
        <v>1995210</v>
      </c>
      <c r="J61" s="32">
        <f t="shared" si="12"/>
        <v>0</v>
      </c>
      <c r="K61" s="32">
        <f t="shared" si="12"/>
        <v>-33701509</v>
      </c>
      <c r="L61" s="32">
        <f t="shared" si="12"/>
        <v>0</v>
      </c>
      <c r="M61" s="32">
        <f t="shared" si="12"/>
        <v>0</v>
      </c>
      <c r="N61" s="32">
        <f>SUM(D61:M61)</f>
        <v>-24848376</v>
      </c>
      <c r="O61" s="45">
        <f t="shared" si="8"/>
        <v>-108.9091108315765</v>
      </c>
      <c r="P61" s="10"/>
    </row>
    <row r="62" spans="1:16">
      <c r="A62" s="12"/>
      <c r="B62" s="25">
        <v>361.1</v>
      </c>
      <c r="C62" s="20" t="s">
        <v>72</v>
      </c>
      <c r="D62" s="46">
        <v>712949</v>
      </c>
      <c r="E62" s="46">
        <v>209935</v>
      </c>
      <c r="F62" s="46">
        <v>12859</v>
      </c>
      <c r="G62" s="46">
        <v>56716</v>
      </c>
      <c r="H62" s="46">
        <v>0</v>
      </c>
      <c r="I62" s="46">
        <v>1995210</v>
      </c>
      <c r="J62" s="46">
        <v>0</v>
      </c>
      <c r="K62" s="46">
        <v>62498319</v>
      </c>
      <c r="L62" s="46">
        <v>0</v>
      </c>
      <c r="M62" s="46">
        <v>0</v>
      </c>
      <c r="N62" s="46">
        <f>SUM(D62:M62)</f>
        <v>65485988</v>
      </c>
      <c r="O62" s="47">
        <f t="shared" si="8"/>
        <v>287.02160354492742</v>
      </c>
      <c r="P62" s="9"/>
    </row>
    <row r="63" spans="1:16">
      <c r="A63" s="12"/>
      <c r="B63" s="25">
        <v>361.3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-121051602</v>
      </c>
      <c r="L63" s="46">
        <v>0</v>
      </c>
      <c r="M63" s="46">
        <v>0</v>
      </c>
      <c r="N63" s="46">
        <f t="shared" ref="N63:N69" si="13">SUM(D63:M63)</f>
        <v>-121051602</v>
      </c>
      <c r="O63" s="47">
        <f t="shared" si="8"/>
        <v>-530.56273530945793</v>
      </c>
      <c r="P63" s="9"/>
    </row>
    <row r="64" spans="1:16">
      <c r="A64" s="12"/>
      <c r="B64" s="25">
        <v>362</v>
      </c>
      <c r="C64" s="20" t="s">
        <v>74</v>
      </c>
      <c r="D64" s="46">
        <v>766309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766309</v>
      </c>
      <c r="O64" s="47">
        <f t="shared" si="8"/>
        <v>3.3586916027121676</v>
      </c>
      <c r="P64" s="9"/>
    </row>
    <row r="65" spans="1:119">
      <c r="A65" s="12"/>
      <c r="B65" s="25">
        <v>363.27</v>
      </c>
      <c r="C65" s="20" t="s">
        <v>131</v>
      </c>
      <c r="D65" s="46">
        <v>0</v>
      </c>
      <c r="E65" s="46">
        <v>29779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29779</v>
      </c>
      <c r="O65" s="47">
        <f t="shared" si="8"/>
        <v>0.13051977366462567</v>
      </c>
      <c r="P65" s="9"/>
    </row>
    <row r="66" spans="1:119">
      <c r="A66" s="12"/>
      <c r="B66" s="25">
        <v>366</v>
      </c>
      <c r="C66" s="20" t="s">
        <v>76</v>
      </c>
      <c r="D66" s="46">
        <v>369545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369545</v>
      </c>
      <c r="O66" s="47">
        <f t="shared" si="8"/>
        <v>1.6196960864667751</v>
      </c>
      <c r="P66" s="9"/>
    </row>
    <row r="67" spans="1:119">
      <c r="A67" s="12"/>
      <c r="B67" s="25">
        <v>368</v>
      </c>
      <c r="C67" s="20" t="s">
        <v>77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24851774</v>
      </c>
      <c r="L67" s="46">
        <v>0</v>
      </c>
      <c r="M67" s="46">
        <v>0</v>
      </c>
      <c r="N67" s="46">
        <f t="shared" si="13"/>
        <v>24851774</v>
      </c>
      <c r="O67" s="47">
        <f t="shared" si="8"/>
        <v>108.92400408490644</v>
      </c>
      <c r="P67" s="9"/>
    </row>
    <row r="68" spans="1:119">
      <c r="A68" s="12"/>
      <c r="B68" s="25">
        <v>369.3</v>
      </c>
      <c r="C68" s="20" t="s">
        <v>78</v>
      </c>
      <c r="D68" s="46">
        <v>101166</v>
      </c>
      <c r="E68" s="46">
        <v>320646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421812</v>
      </c>
      <c r="O68" s="47">
        <f t="shared" si="8"/>
        <v>1.848779568455055</v>
      </c>
      <c r="P68" s="9"/>
    </row>
    <row r="69" spans="1:119">
      <c r="A69" s="12"/>
      <c r="B69" s="25">
        <v>369.9</v>
      </c>
      <c r="C69" s="20" t="s">
        <v>79</v>
      </c>
      <c r="D69" s="46">
        <v>244984</v>
      </c>
      <c r="E69" s="46">
        <v>1033035</v>
      </c>
      <c r="F69" s="46">
        <v>0</v>
      </c>
      <c r="G69" s="46">
        <v>3000000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4278019</v>
      </c>
      <c r="O69" s="47">
        <f t="shared" ref="O69:O74" si="14">(N69/O$76)</f>
        <v>18.750329816748994</v>
      </c>
      <c r="P69" s="9"/>
    </row>
    <row r="70" spans="1:119" ht="15.75">
      <c r="A70" s="29" t="s">
        <v>50</v>
      </c>
      <c r="B70" s="30"/>
      <c r="C70" s="31"/>
      <c r="D70" s="32">
        <f t="shared" ref="D70:M70" si="15">SUM(D71:D73)</f>
        <v>0</v>
      </c>
      <c r="E70" s="32">
        <f t="shared" si="15"/>
        <v>1339889</v>
      </c>
      <c r="F70" s="32">
        <f t="shared" si="15"/>
        <v>2606550</v>
      </c>
      <c r="G70" s="32">
        <f t="shared" si="15"/>
        <v>51491</v>
      </c>
      <c r="H70" s="32">
        <f t="shared" si="15"/>
        <v>0</v>
      </c>
      <c r="I70" s="32">
        <f t="shared" si="15"/>
        <v>4413317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8411247</v>
      </c>
      <c r="O70" s="45">
        <f t="shared" si="14"/>
        <v>36.866048378967115</v>
      </c>
      <c r="P70" s="9"/>
    </row>
    <row r="71" spans="1:119">
      <c r="A71" s="12"/>
      <c r="B71" s="25">
        <v>381</v>
      </c>
      <c r="C71" s="20" t="s">
        <v>80</v>
      </c>
      <c r="D71" s="46">
        <v>0</v>
      </c>
      <c r="E71" s="46">
        <v>1339889</v>
      </c>
      <c r="F71" s="46">
        <v>323550</v>
      </c>
      <c r="G71" s="46">
        <v>51491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1714930</v>
      </c>
      <c r="O71" s="47">
        <f t="shared" si="14"/>
        <v>7.5164470079813466</v>
      </c>
      <c r="P71" s="9"/>
    </row>
    <row r="72" spans="1:119">
      <c r="A72" s="12"/>
      <c r="B72" s="25">
        <v>384</v>
      </c>
      <c r="C72" s="20" t="s">
        <v>81</v>
      </c>
      <c r="D72" s="46">
        <v>0</v>
      </c>
      <c r="E72" s="46">
        <v>0</v>
      </c>
      <c r="F72" s="46">
        <v>2283000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2283000</v>
      </c>
      <c r="O72" s="47">
        <f t="shared" si="14"/>
        <v>10.006267613967575</v>
      </c>
      <c r="P72" s="9"/>
    </row>
    <row r="73" spans="1:119" ht="15.75" thickBot="1">
      <c r="A73" s="12"/>
      <c r="B73" s="25">
        <v>389.8</v>
      </c>
      <c r="C73" s="20" t="s">
        <v>82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4413317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4413317</v>
      </c>
      <c r="O73" s="47">
        <f t="shared" si="14"/>
        <v>19.343333757018193</v>
      </c>
      <c r="P73" s="9"/>
    </row>
    <row r="74" spans="1:119" ht="16.5" thickBot="1">
      <c r="A74" s="14" t="s">
        <v>67</v>
      </c>
      <c r="B74" s="23"/>
      <c r="C74" s="22"/>
      <c r="D74" s="15">
        <f t="shared" ref="D74:M74" si="16">SUM(D5,D16,D22,D41,D58,D61,D70)</f>
        <v>141208255</v>
      </c>
      <c r="E74" s="15">
        <f t="shared" si="16"/>
        <v>31279144</v>
      </c>
      <c r="F74" s="15">
        <f t="shared" si="16"/>
        <v>8507996</v>
      </c>
      <c r="G74" s="15">
        <f t="shared" si="16"/>
        <v>5579683</v>
      </c>
      <c r="H74" s="15">
        <f t="shared" si="16"/>
        <v>0</v>
      </c>
      <c r="I74" s="15">
        <f t="shared" si="16"/>
        <v>64044145</v>
      </c>
      <c r="J74" s="15">
        <f t="shared" si="16"/>
        <v>0</v>
      </c>
      <c r="K74" s="15">
        <f t="shared" si="16"/>
        <v>-33701509</v>
      </c>
      <c r="L74" s="15">
        <f t="shared" si="16"/>
        <v>0</v>
      </c>
      <c r="M74" s="15">
        <f t="shared" si="16"/>
        <v>0</v>
      </c>
      <c r="N74" s="15">
        <f>SUM(D74:M74)</f>
        <v>216917714</v>
      </c>
      <c r="O74" s="38">
        <f t="shared" si="14"/>
        <v>950.73880704953172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134</v>
      </c>
      <c r="M76" s="118"/>
      <c r="N76" s="118"/>
      <c r="O76" s="43">
        <v>228157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105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217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6"/>
      <c r="O3" s="37"/>
      <c r="P3" s="131" t="s">
        <v>198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199</v>
      </c>
      <c r="N4" s="35" t="s">
        <v>9</v>
      </c>
      <c r="O4" s="35" t="s">
        <v>200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201</v>
      </c>
      <c r="B5" s="26"/>
      <c r="C5" s="26"/>
      <c r="D5" s="27">
        <f t="shared" ref="D5:N5" si="0">SUM(D6:D12)</f>
        <v>112472611</v>
      </c>
      <c r="E5" s="27">
        <f t="shared" si="0"/>
        <v>13271465</v>
      </c>
      <c r="F5" s="27">
        <f t="shared" si="0"/>
        <v>3705083</v>
      </c>
      <c r="G5" s="27">
        <f t="shared" si="0"/>
        <v>0</v>
      </c>
      <c r="H5" s="27">
        <f t="shared" si="0"/>
        <v>0</v>
      </c>
      <c r="I5" s="27">
        <f t="shared" si="0"/>
        <v>3632127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133081286</v>
      </c>
      <c r="P5" s="33">
        <f t="shared" ref="P5:P36" si="1">(O5/P$87)</f>
        <v>583.16295802914908</v>
      </c>
      <c r="Q5" s="6"/>
    </row>
    <row r="6" spans="1:134">
      <c r="A6" s="12"/>
      <c r="B6" s="25">
        <v>311</v>
      </c>
      <c r="C6" s="20" t="s">
        <v>2</v>
      </c>
      <c r="D6" s="46">
        <v>82083914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82083914</v>
      </c>
      <c r="P6" s="47">
        <f t="shared" si="1"/>
        <v>359.69218162537356</v>
      </c>
      <c r="Q6" s="9"/>
    </row>
    <row r="7" spans="1:134">
      <c r="A7" s="12"/>
      <c r="B7" s="25">
        <v>312.3</v>
      </c>
      <c r="C7" s="20" t="s">
        <v>218</v>
      </c>
      <c r="D7" s="46">
        <v>0</v>
      </c>
      <c r="E7" s="46">
        <v>13271465</v>
      </c>
      <c r="F7" s="46">
        <v>3705083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16976548</v>
      </c>
      <c r="P7" s="47">
        <f t="shared" si="1"/>
        <v>74.39133063986047</v>
      </c>
      <c r="Q7" s="9"/>
    </row>
    <row r="8" spans="1:134">
      <c r="A8" s="12"/>
      <c r="B8" s="25">
        <v>314.10000000000002</v>
      </c>
      <c r="C8" s="20" t="s">
        <v>13</v>
      </c>
      <c r="D8" s="46">
        <v>15410830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15410830</v>
      </c>
      <c r="P8" s="47">
        <f t="shared" si="1"/>
        <v>67.530345389691774</v>
      </c>
      <c r="Q8" s="9"/>
    </row>
    <row r="9" spans="1:134">
      <c r="A9" s="12"/>
      <c r="B9" s="25">
        <v>314.3</v>
      </c>
      <c r="C9" s="20" t="s">
        <v>14</v>
      </c>
      <c r="D9" s="46">
        <v>3093407</v>
      </c>
      <c r="E9" s="46">
        <v>0</v>
      </c>
      <c r="F9" s="46">
        <v>0</v>
      </c>
      <c r="G9" s="46">
        <v>0</v>
      </c>
      <c r="H9" s="46">
        <v>0</v>
      </c>
      <c r="I9" s="46">
        <v>3632127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6725534</v>
      </c>
      <c r="P9" s="47">
        <f t="shared" si="1"/>
        <v>29.471328536497726</v>
      </c>
      <c r="Q9" s="9"/>
    </row>
    <row r="10" spans="1:134">
      <c r="A10" s="12"/>
      <c r="B10" s="25">
        <v>314.39999999999998</v>
      </c>
      <c r="C10" s="20" t="s">
        <v>16</v>
      </c>
      <c r="D10" s="46">
        <v>622205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622205</v>
      </c>
      <c r="P10" s="47">
        <f t="shared" si="1"/>
        <v>2.7265058762696861</v>
      </c>
      <c r="Q10" s="9"/>
    </row>
    <row r="11" spans="1:134">
      <c r="A11" s="12"/>
      <c r="B11" s="25">
        <v>315.10000000000002</v>
      </c>
      <c r="C11" s="20" t="s">
        <v>203</v>
      </c>
      <c r="D11" s="46">
        <v>5099460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5099460</v>
      </c>
      <c r="P11" s="47">
        <f t="shared" si="1"/>
        <v>22.345862948388735</v>
      </c>
      <c r="Q11" s="9"/>
    </row>
    <row r="12" spans="1:134">
      <c r="A12" s="12"/>
      <c r="B12" s="25">
        <v>316</v>
      </c>
      <c r="C12" s="20" t="s">
        <v>140</v>
      </c>
      <c r="D12" s="46">
        <v>6162795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6162795</v>
      </c>
      <c r="P12" s="47">
        <f t="shared" si="1"/>
        <v>27.005403013067141</v>
      </c>
      <c r="Q12" s="9"/>
    </row>
    <row r="13" spans="1:134" ht="15.75">
      <c r="A13" s="29" t="s">
        <v>19</v>
      </c>
      <c r="B13" s="30"/>
      <c r="C13" s="31"/>
      <c r="D13" s="32">
        <f t="shared" ref="D13:N13" si="3">SUM(D14:D23)</f>
        <v>15436724</v>
      </c>
      <c r="E13" s="32">
        <f t="shared" si="3"/>
        <v>11132390</v>
      </c>
      <c r="F13" s="32">
        <f t="shared" si="3"/>
        <v>2221002</v>
      </c>
      <c r="G13" s="32">
        <f t="shared" si="3"/>
        <v>3763633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32553749</v>
      </c>
      <c r="P13" s="45">
        <f t="shared" si="1"/>
        <v>142.65071470513485</v>
      </c>
      <c r="Q13" s="10"/>
    </row>
    <row r="14" spans="1:134">
      <c r="A14" s="12"/>
      <c r="B14" s="25">
        <v>322</v>
      </c>
      <c r="C14" s="20" t="s">
        <v>204</v>
      </c>
      <c r="D14" s="46">
        <v>1074599</v>
      </c>
      <c r="E14" s="46">
        <v>11083556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12158155</v>
      </c>
      <c r="P14" s="47">
        <f t="shared" si="1"/>
        <v>53.277104896453203</v>
      </c>
      <c r="Q14" s="9"/>
    </row>
    <row r="15" spans="1:134">
      <c r="A15" s="12"/>
      <c r="B15" s="25">
        <v>323.10000000000002</v>
      </c>
      <c r="C15" s="20" t="s">
        <v>20</v>
      </c>
      <c r="D15" s="46">
        <v>10719355</v>
      </c>
      <c r="E15" s="46">
        <v>0</v>
      </c>
      <c r="F15" s="46">
        <v>2221002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3" si="4">SUM(D15:N15)</f>
        <v>12940357</v>
      </c>
      <c r="P15" s="47">
        <f t="shared" si="1"/>
        <v>56.704718543771854</v>
      </c>
      <c r="Q15" s="9"/>
    </row>
    <row r="16" spans="1:134">
      <c r="A16" s="12"/>
      <c r="B16" s="25">
        <v>323.3</v>
      </c>
      <c r="C16" s="20" t="s">
        <v>97</v>
      </c>
      <c r="D16" s="46">
        <v>933250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933250</v>
      </c>
      <c r="P16" s="47">
        <f t="shared" si="1"/>
        <v>4.0895068490749589</v>
      </c>
      <c r="Q16" s="9"/>
    </row>
    <row r="17" spans="1:17">
      <c r="A17" s="12"/>
      <c r="B17" s="25">
        <v>323.39999999999998</v>
      </c>
      <c r="C17" s="20" t="s">
        <v>21</v>
      </c>
      <c r="D17" s="46">
        <v>368726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368726</v>
      </c>
      <c r="P17" s="47">
        <f t="shared" si="1"/>
        <v>1.6157594454133546</v>
      </c>
      <c r="Q17" s="9"/>
    </row>
    <row r="18" spans="1:17">
      <c r="A18" s="12"/>
      <c r="B18" s="25">
        <v>323.60000000000002</v>
      </c>
      <c r="C18" s="20" t="s">
        <v>205</v>
      </c>
      <c r="D18" s="46">
        <v>1892999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1892999</v>
      </c>
      <c r="P18" s="47">
        <f t="shared" si="1"/>
        <v>8.2951324680332679</v>
      </c>
      <c r="Q18" s="9"/>
    </row>
    <row r="19" spans="1:17">
      <c r="A19" s="12"/>
      <c r="B19" s="25">
        <v>323.89999999999998</v>
      </c>
      <c r="C19" s="20" t="s">
        <v>22</v>
      </c>
      <c r="D19" s="46">
        <v>283587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283587</v>
      </c>
      <c r="P19" s="47">
        <f t="shared" si="1"/>
        <v>1.2426798594252562</v>
      </c>
      <c r="Q19" s="9"/>
    </row>
    <row r="20" spans="1:17">
      <c r="A20" s="12"/>
      <c r="B20" s="25">
        <v>324.12</v>
      </c>
      <c r="C20" s="20" t="s">
        <v>178</v>
      </c>
      <c r="D20" s="46">
        <v>0</v>
      </c>
      <c r="E20" s="46">
        <v>0</v>
      </c>
      <c r="F20" s="46">
        <v>0</v>
      </c>
      <c r="G20" s="46">
        <v>506259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506259</v>
      </c>
      <c r="P20" s="47">
        <f t="shared" si="1"/>
        <v>2.2184298397062303</v>
      </c>
      <c r="Q20" s="9"/>
    </row>
    <row r="21" spans="1:17">
      <c r="A21" s="12"/>
      <c r="B21" s="25">
        <v>324.32</v>
      </c>
      <c r="C21" s="20" t="s">
        <v>92</v>
      </c>
      <c r="D21" s="46">
        <v>0</v>
      </c>
      <c r="E21" s="46">
        <v>0</v>
      </c>
      <c r="F21" s="46">
        <v>0</v>
      </c>
      <c r="G21" s="46">
        <v>8753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8753</v>
      </c>
      <c r="P21" s="47">
        <f t="shared" si="1"/>
        <v>3.8355696169250587E-2</v>
      </c>
      <c r="Q21" s="9"/>
    </row>
    <row r="22" spans="1:17">
      <c r="A22" s="12"/>
      <c r="B22" s="25">
        <v>324.62</v>
      </c>
      <c r="C22" s="20" t="s">
        <v>108</v>
      </c>
      <c r="D22" s="46">
        <v>0</v>
      </c>
      <c r="E22" s="46">
        <v>0</v>
      </c>
      <c r="F22" s="46">
        <v>0</v>
      </c>
      <c r="G22" s="46">
        <v>3248621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3248621</v>
      </c>
      <c r="P22" s="47">
        <f t="shared" si="1"/>
        <v>14.235475842002401</v>
      </c>
      <c r="Q22" s="9"/>
    </row>
    <row r="23" spans="1:17">
      <c r="A23" s="12"/>
      <c r="B23" s="25">
        <v>329.1</v>
      </c>
      <c r="C23" s="20" t="s">
        <v>219</v>
      </c>
      <c r="D23" s="46">
        <v>164208</v>
      </c>
      <c r="E23" s="46">
        <v>48834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213042</v>
      </c>
      <c r="P23" s="47">
        <f t="shared" si="1"/>
        <v>0.9335512650850547</v>
      </c>
      <c r="Q23" s="9"/>
    </row>
    <row r="24" spans="1:17" ht="15.75">
      <c r="A24" s="29" t="s">
        <v>206</v>
      </c>
      <c r="B24" s="30"/>
      <c r="C24" s="31"/>
      <c r="D24" s="32">
        <f t="shared" ref="D24:N24" si="5">SUM(D25:D46)</f>
        <v>37870580</v>
      </c>
      <c r="E24" s="32">
        <f t="shared" si="5"/>
        <v>13231905</v>
      </c>
      <c r="F24" s="32">
        <f t="shared" si="5"/>
        <v>0</v>
      </c>
      <c r="G24" s="32">
        <f t="shared" si="5"/>
        <v>2132603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53235088</v>
      </c>
      <c r="P24" s="45">
        <f t="shared" si="1"/>
        <v>233.27646074161066</v>
      </c>
      <c r="Q24" s="10"/>
    </row>
    <row r="25" spans="1:17">
      <c r="A25" s="12"/>
      <c r="B25" s="25">
        <v>331.1</v>
      </c>
      <c r="C25" s="20" t="s">
        <v>25</v>
      </c>
      <c r="D25" s="46">
        <v>0</v>
      </c>
      <c r="E25" s="46">
        <v>1476047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1476047</v>
      </c>
      <c r="P25" s="47">
        <f t="shared" si="1"/>
        <v>6.4680464142047098</v>
      </c>
      <c r="Q25" s="9"/>
    </row>
    <row r="26" spans="1:17">
      <c r="A26" s="12"/>
      <c r="B26" s="25">
        <v>331.2</v>
      </c>
      <c r="C26" s="20" t="s">
        <v>126</v>
      </c>
      <c r="D26" s="46">
        <v>0</v>
      </c>
      <c r="E26" s="46">
        <v>171157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171157</v>
      </c>
      <c r="P26" s="47">
        <f t="shared" si="1"/>
        <v>0.75001095501432913</v>
      </c>
      <c r="Q26" s="9"/>
    </row>
    <row r="27" spans="1:17">
      <c r="A27" s="12"/>
      <c r="B27" s="25">
        <v>331.49</v>
      </c>
      <c r="C27" s="20" t="s">
        <v>220</v>
      </c>
      <c r="D27" s="46">
        <v>0</v>
      </c>
      <c r="E27" s="46">
        <v>689042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40" si="6">SUM(D27:N27)</f>
        <v>689042</v>
      </c>
      <c r="P27" s="47">
        <f t="shared" si="1"/>
        <v>3.0193859933568792</v>
      </c>
      <c r="Q27" s="9"/>
    </row>
    <row r="28" spans="1:17">
      <c r="A28" s="12"/>
      <c r="B28" s="25">
        <v>331.5</v>
      </c>
      <c r="C28" s="20" t="s">
        <v>27</v>
      </c>
      <c r="D28" s="46">
        <v>0</v>
      </c>
      <c r="E28" s="46">
        <v>2898602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2898602</v>
      </c>
      <c r="P28" s="47">
        <f t="shared" si="1"/>
        <v>12.701690577811275</v>
      </c>
      <c r="Q28" s="9"/>
    </row>
    <row r="29" spans="1:17">
      <c r="A29" s="12"/>
      <c r="B29" s="25">
        <v>331.62</v>
      </c>
      <c r="C29" s="20" t="s">
        <v>29</v>
      </c>
      <c r="D29" s="46">
        <v>0</v>
      </c>
      <c r="E29" s="46">
        <v>2230547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2230547</v>
      </c>
      <c r="P29" s="47">
        <f t="shared" si="1"/>
        <v>9.7742697387448185</v>
      </c>
      <c r="Q29" s="9"/>
    </row>
    <row r="30" spans="1:17">
      <c r="A30" s="12"/>
      <c r="B30" s="25">
        <v>334.2</v>
      </c>
      <c r="C30" s="20" t="s">
        <v>93</v>
      </c>
      <c r="D30" s="46">
        <v>0</v>
      </c>
      <c r="E30" s="46">
        <v>113968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113968</v>
      </c>
      <c r="P30" s="47">
        <f t="shared" si="1"/>
        <v>0.49940842922622541</v>
      </c>
      <c r="Q30" s="9"/>
    </row>
    <row r="31" spans="1:17">
      <c r="A31" s="12"/>
      <c r="B31" s="25">
        <v>334.49</v>
      </c>
      <c r="C31" s="20" t="s">
        <v>31</v>
      </c>
      <c r="D31" s="46">
        <v>0</v>
      </c>
      <c r="E31" s="46">
        <v>1415566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1415566</v>
      </c>
      <c r="P31" s="47">
        <f t="shared" si="1"/>
        <v>6.2030183255479701</v>
      </c>
      <c r="Q31" s="9"/>
    </row>
    <row r="32" spans="1:17">
      <c r="A32" s="12"/>
      <c r="B32" s="25">
        <v>334.5</v>
      </c>
      <c r="C32" s="20" t="s">
        <v>32</v>
      </c>
      <c r="D32" s="46">
        <v>0</v>
      </c>
      <c r="E32" s="46">
        <v>0</v>
      </c>
      <c r="F32" s="46">
        <v>0</v>
      </c>
      <c r="G32" s="46">
        <v>239292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239292</v>
      </c>
      <c r="P32" s="47">
        <f t="shared" si="1"/>
        <v>1.0485789155412215</v>
      </c>
      <c r="Q32" s="9"/>
    </row>
    <row r="33" spans="1:17">
      <c r="A33" s="12"/>
      <c r="B33" s="25">
        <v>334.62</v>
      </c>
      <c r="C33" s="20" t="s">
        <v>163</v>
      </c>
      <c r="D33" s="46">
        <v>0</v>
      </c>
      <c r="E33" s="46">
        <v>1595623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1595623</v>
      </c>
      <c r="P33" s="47">
        <f t="shared" si="1"/>
        <v>6.9920291315741041</v>
      </c>
      <c r="Q33" s="9"/>
    </row>
    <row r="34" spans="1:17">
      <c r="A34" s="12"/>
      <c r="B34" s="25">
        <v>334.7</v>
      </c>
      <c r="C34" s="20" t="s">
        <v>33</v>
      </c>
      <c r="D34" s="46">
        <v>0</v>
      </c>
      <c r="E34" s="46">
        <v>36159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36159</v>
      </c>
      <c r="P34" s="47">
        <f t="shared" si="1"/>
        <v>0.15844894525122039</v>
      </c>
      <c r="Q34" s="9"/>
    </row>
    <row r="35" spans="1:17">
      <c r="A35" s="12"/>
      <c r="B35" s="25">
        <v>334.9</v>
      </c>
      <c r="C35" s="20" t="s">
        <v>112</v>
      </c>
      <c r="D35" s="46">
        <v>0</v>
      </c>
      <c r="E35" s="46">
        <v>140105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140105</v>
      </c>
      <c r="P35" s="47">
        <f t="shared" si="1"/>
        <v>0.61394091303471421</v>
      </c>
      <c r="Q35" s="9"/>
    </row>
    <row r="36" spans="1:17">
      <c r="A36" s="12"/>
      <c r="B36" s="25">
        <v>335.125</v>
      </c>
      <c r="C36" s="20" t="s">
        <v>221</v>
      </c>
      <c r="D36" s="46">
        <v>13256717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13256717</v>
      </c>
      <c r="P36" s="47">
        <f t="shared" si="1"/>
        <v>58.091009877040918</v>
      </c>
      <c r="Q36" s="9"/>
    </row>
    <row r="37" spans="1:17">
      <c r="A37" s="12"/>
      <c r="B37" s="25">
        <v>335.14</v>
      </c>
      <c r="C37" s="20" t="s">
        <v>145</v>
      </c>
      <c r="D37" s="46">
        <v>11054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11054</v>
      </c>
      <c r="P37" s="47">
        <f t="shared" ref="P37:P68" si="7">(O37/P$87)</f>
        <v>4.8438691357808296E-2</v>
      </c>
      <c r="Q37" s="9"/>
    </row>
    <row r="38" spans="1:17">
      <c r="A38" s="12"/>
      <c r="B38" s="25">
        <v>335.15</v>
      </c>
      <c r="C38" s="20" t="s">
        <v>146</v>
      </c>
      <c r="D38" s="46">
        <v>81710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81710</v>
      </c>
      <c r="P38" s="47">
        <f t="shared" si="7"/>
        <v>0.35805368833422435</v>
      </c>
      <c r="Q38" s="9"/>
    </row>
    <row r="39" spans="1:17">
      <c r="A39" s="12"/>
      <c r="B39" s="25">
        <v>335.18</v>
      </c>
      <c r="C39" s="20" t="s">
        <v>208</v>
      </c>
      <c r="D39" s="46">
        <v>24015411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24015411</v>
      </c>
      <c r="P39" s="47">
        <f t="shared" si="7"/>
        <v>105.2356686502546</v>
      </c>
      <c r="Q39" s="9"/>
    </row>
    <row r="40" spans="1:17">
      <c r="A40" s="12"/>
      <c r="B40" s="25">
        <v>335.29</v>
      </c>
      <c r="C40" s="20" t="s">
        <v>192</v>
      </c>
      <c r="D40" s="46">
        <v>0</v>
      </c>
      <c r="E40" s="46">
        <v>278131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278131</v>
      </c>
      <c r="P40" s="47">
        <f t="shared" si="7"/>
        <v>1.2187716361533001</v>
      </c>
      <c r="Q40" s="9"/>
    </row>
    <row r="41" spans="1:17">
      <c r="A41" s="12"/>
      <c r="B41" s="25">
        <v>335.45</v>
      </c>
      <c r="C41" s="20" t="s">
        <v>209</v>
      </c>
      <c r="D41" s="46">
        <v>84330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5" si="8">SUM(D41:N41)</f>
        <v>84330</v>
      </c>
      <c r="P41" s="47">
        <f t="shared" si="7"/>
        <v>0.36953454335118269</v>
      </c>
      <c r="Q41" s="9"/>
    </row>
    <row r="42" spans="1:17">
      <c r="A42" s="12"/>
      <c r="B42" s="25">
        <v>335.48</v>
      </c>
      <c r="C42" s="20" t="s">
        <v>38</v>
      </c>
      <c r="D42" s="46">
        <v>0</v>
      </c>
      <c r="E42" s="46">
        <v>142872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142872</v>
      </c>
      <c r="P42" s="47">
        <f t="shared" si="7"/>
        <v>0.62606592289422713</v>
      </c>
      <c r="Q42" s="9"/>
    </row>
    <row r="43" spans="1:17">
      <c r="A43" s="12"/>
      <c r="B43" s="25">
        <v>337.2</v>
      </c>
      <c r="C43" s="20" t="s">
        <v>39</v>
      </c>
      <c r="D43" s="46">
        <v>0</v>
      </c>
      <c r="E43" s="46">
        <v>493197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493197</v>
      </c>
      <c r="P43" s="47">
        <f t="shared" si="7"/>
        <v>2.1611920808392417</v>
      </c>
      <c r="Q43" s="9"/>
    </row>
    <row r="44" spans="1:17">
      <c r="A44" s="12"/>
      <c r="B44" s="25">
        <v>337.3</v>
      </c>
      <c r="C44" s="20" t="s">
        <v>114</v>
      </c>
      <c r="D44" s="46">
        <v>0</v>
      </c>
      <c r="E44" s="46">
        <v>45000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45000</v>
      </c>
      <c r="P44" s="47">
        <f t="shared" si="7"/>
        <v>0.19719025792485737</v>
      </c>
      <c r="Q44" s="9"/>
    </row>
    <row r="45" spans="1:17">
      <c r="A45" s="12"/>
      <c r="B45" s="25">
        <v>337.9</v>
      </c>
      <c r="C45" s="20" t="s">
        <v>42</v>
      </c>
      <c r="D45" s="46">
        <v>0</v>
      </c>
      <c r="E45" s="46">
        <v>1471375</v>
      </c>
      <c r="F45" s="46">
        <v>0</v>
      </c>
      <c r="G45" s="46">
        <v>1893311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3364686</v>
      </c>
      <c r="P45" s="47">
        <f t="shared" si="7"/>
        <v>14.744073337247926</v>
      </c>
      <c r="Q45" s="9"/>
    </row>
    <row r="46" spans="1:17">
      <c r="A46" s="12"/>
      <c r="B46" s="25">
        <v>339</v>
      </c>
      <c r="C46" s="20" t="s">
        <v>43</v>
      </c>
      <c r="D46" s="46">
        <v>421358</v>
      </c>
      <c r="E46" s="46">
        <v>34514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455872</v>
      </c>
      <c r="P46" s="47">
        <f t="shared" si="7"/>
        <v>1.9976337169049017</v>
      </c>
      <c r="Q46" s="9"/>
    </row>
    <row r="47" spans="1:17" ht="15.75">
      <c r="A47" s="29" t="s">
        <v>48</v>
      </c>
      <c r="B47" s="30"/>
      <c r="C47" s="31"/>
      <c r="D47" s="32">
        <f t="shared" ref="D47:N47" si="9">SUM(D48:D66)</f>
        <v>5061978</v>
      </c>
      <c r="E47" s="32">
        <f t="shared" si="9"/>
        <v>7905272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109832647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122799897</v>
      </c>
      <c r="P47" s="45">
        <f t="shared" si="7"/>
        <v>538.1098525016871</v>
      </c>
      <c r="Q47" s="10"/>
    </row>
    <row r="48" spans="1:17">
      <c r="A48" s="12"/>
      <c r="B48" s="25">
        <v>341.1</v>
      </c>
      <c r="C48" s="20" t="s">
        <v>222</v>
      </c>
      <c r="D48" s="46">
        <v>3938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3938</v>
      </c>
      <c r="P48" s="47">
        <f t="shared" si="7"/>
        <v>1.7256338571290851E-2</v>
      </c>
      <c r="Q48" s="9"/>
    </row>
    <row r="49" spans="1:17">
      <c r="A49" s="12"/>
      <c r="B49" s="25">
        <v>341.9</v>
      </c>
      <c r="C49" s="20" t="s">
        <v>166</v>
      </c>
      <c r="D49" s="46">
        <v>3001546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5" si="10">SUM(D49:N49)</f>
        <v>3001546</v>
      </c>
      <c r="P49" s="47">
        <f t="shared" si="7"/>
        <v>13.152791775851643</v>
      </c>
      <c r="Q49" s="9"/>
    </row>
    <row r="50" spans="1:17">
      <c r="A50" s="12"/>
      <c r="B50" s="25">
        <v>342.1</v>
      </c>
      <c r="C50" s="20" t="s">
        <v>52</v>
      </c>
      <c r="D50" s="46">
        <v>679061</v>
      </c>
      <c r="E50" s="46">
        <v>61242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740303</v>
      </c>
      <c r="P50" s="47">
        <f t="shared" si="7"/>
        <v>3.244011989167682</v>
      </c>
      <c r="Q50" s="9"/>
    </row>
    <row r="51" spans="1:17">
      <c r="A51" s="12"/>
      <c r="B51" s="25">
        <v>342.2</v>
      </c>
      <c r="C51" s="20" t="s">
        <v>53</v>
      </c>
      <c r="D51" s="46">
        <v>260412</v>
      </c>
      <c r="E51" s="46">
        <v>5965526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6225938</v>
      </c>
      <c r="P51" s="47">
        <f t="shared" si="7"/>
        <v>27.282096000981568</v>
      </c>
      <c r="Q51" s="9"/>
    </row>
    <row r="52" spans="1:17">
      <c r="A52" s="12"/>
      <c r="B52" s="25">
        <v>342.9</v>
      </c>
      <c r="C52" s="20" t="s">
        <v>54</v>
      </c>
      <c r="D52" s="46">
        <v>0</v>
      </c>
      <c r="E52" s="46">
        <v>989236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989236</v>
      </c>
      <c r="P52" s="47">
        <f t="shared" si="7"/>
        <v>4.3348378219678709</v>
      </c>
      <c r="Q52" s="9"/>
    </row>
    <row r="53" spans="1:17">
      <c r="A53" s="12"/>
      <c r="B53" s="25">
        <v>343.3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27237661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27237661</v>
      </c>
      <c r="P53" s="47">
        <f t="shared" si="7"/>
        <v>119.3555866191073</v>
      </c>
      <c r="Q53" s="9"/>
    </row>
    <row r="54" spans="1:17">
      <c r="A54" s="12"/>
      <c r="B54" s="25">
        <v>343.4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21197754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21197754</v>
      </c>
      <c r="P54" s="47">
        <f t="shared" si="7"/>
        <v>92.888679526392821</v>
      </c>
      <c r="Q54" s="9"/>
    </row>
    <row r="55" spans="1:17">
      <c r="A55" s="12"/>
      <c r="B55" s="25">
        <v>343.5</v>
      </c>
      <c r="C55" s="20" t="s">
        <v>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54181813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54181813</v>
      </c>
      <c r="P55" s="47">
        <f t="shared" si="7"/>
        <v>237.42501511791977</v>
      </c>
      <c r="Q55" s="9"/>
    </row>
    <row r="56" spans="1:17">
      <c r="A56" s="12"/>
      <c r="B56" s="25">
        <v>343.6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7215419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7215419</v>
      </c>
      <c r="P56" s="47">
        <f t="shared" si="7"/>
        <v>31.618007414353698</v>
      </c>
      <c r="Q56" s="9"/>
    </row>
    <row r="57" spans="1:17">
      <c r="A57" s="12"/>
      <c r="B57" s="25">
        <v>344.3</v>
      </c>
      <c r="C57" s="20" t="s">
        <v>168</v>
      </c>
      <c r="D57" s="46">
        <v>0</v>
      </c>
      <c r="E57" s="46">
        <v>225173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225173</v>
      </c>
      <c r="P57" s="47">
        <f t="shared" si="7"/>
        <v>0.98670937661586466</v>
      </c>
      <c r="Q57" s="9"/>
    </row>
    <row r="58" spans="1:17">
      <c r="A58" s="12"/>
      <c r="B58" s="25">
        <v>344.5</v>
      </c>
      <c r="C58" s="20" t="s">
        <v>169</v>
      </c>
      <c r="D58" s="46">
        <v>13894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13894</v>
      </c>
      <c r="P58" s="47">
        <f t="shared" si="7"/>
        <v>6.0883587635732629E-2</v>
      </c>
      <c r="Q58" s="9"/>
    </row>
    <row r="59" spans="1:17">
      <c r="A59" s="12"/>
      <c r="B59" s="25">
        <v>344.9</v>
      </c>
      <c r="C59" s="20" t="s">
        <v>211</v>
      </c>
      <c r="D59" s="46">
        <v>0</v>
      </c>
      <c r="E59" s="46">
        <v>88429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88429</v>
      </c>
      <c r="P59" s="47">
        <f t="shared" si="7"/>
        <v>0.38749638484527138</v>
      </c>
      <c r="Q59" s="9"/>
    </row>
    <row r="60" spans="1:17">
      <c r="A60" s="12"/>
      <c r="B60" s="25">
        <v>345.1</v>
      </c>
      <c r="C60" s="20" t="s">
        <v>61</v>
      </c>
      <c r="D60" s="46">
        <v>0</v>
      </c>
      <c r="E60" s="46">
        <v>61279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61279</v>
      </c>
      <c r="P60" s="47">
        <f t="shared" si="7"/>
        <v>0.26852492923060745</v>
      </c>
      <c r="Q60" s="9"/>
    </row>
    <row r="61" spans="1:17">
      <c r="A61" s="12"/>
      <c r="B61" s="25">
        <v>347.1</v>
      </c>
      <c r="C61" s="20" t="s">
        <v>62</v>
      </c>
      <c r="D61" s="46">
        <v>8622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8622</v>
      </c>
      <c r="P61" s="47">
        <f t="shared" si="7"/>
        <v>3.7781653418402672E-2</v>
      </c>
      <c r="Q61" s="9"/>
    </row>
    <row r="62" spans="1:17">
      <c r="A62" s="12"/>
      <c r="B62" s="25">
        <v>347.2</v>
      </c>
      <c r="C62" s="20" t="s">
        <v>63</v>
      </c>
      <c r="D62" s="46">
        <v>630280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630280</v>
      </c>
      <c r="P62" s="47">
        <f t="shared" si="7"/>
        <v>2.7618905725528688</v>
      </c>
      <c r="Q62" s="9"/>
    </row>
    <row r="63" spans="1:17">
      <c r="A63" s="12"/>
      <c r="B63" s="25">
        <v>347.5</v>
      </c>
      <c r="C63" s="20" t="s">
        <v>65</v>
      </c>
      <c r="D63" s="46">
        <v>92090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92090</v>
      </c>
      <c r="P63" s="47">
        <f t="shared" si="7"/>
        <v>0.40353890782889146</v>
      </c>
      <c r="Q63" s="9"/>
    </row>
    <row r="64" spans="1:17">
      <c r="A64" s="12"/>
      <c r="B64" s="25">
        <v>347.8</v>
      </c>
      <c r="C64" s="20" t="s">
        <v>100</v>
      </c>
      <c r="D64" s="46">
        <v>63268</v>
      </c>
      <c r="E64" s="46">
        <v>514387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577655</v>
      </c>
      <c r="P64" s="47">
        <f t="shared" si="7"/>
        <v>2.5312875209240775</v>
      </c>
      <c r="Q64" s="9"/>
    </row>
    <row r="65" spans="1:17">
      <c r="A65" s="12"/>
      <c r="B65" s="25">
        <v>347.9</v>
      </c>
      <c r="C65" s="20" t="s">
        <v>66</v>
      </c>
      <c r="D65" s="46">
        <v>294647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294647</v>
      </c>
      <c r="P65" s="47">
        <f t="shared" si="7"/>
        <v>1.2911448428174543</v>
      </c>
      <c r="Q65" s="9"/>
    </row>
    <row r="66" spans="1:17">
      <c r="A66" s="12"/>
      <c r="B66" s="25">
        <v>349</v>
      </c>
      <c r="C66" s="20" t="s">
        <v>212</v>
      </c>
      <c r="D66" s="46">
        <v>14220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14220</v>
      </c>
      <c r="P66" s="47">
        <f t="shared" si="7"/>
        <v>6.2312121504254928E-2</v>
      </c>
      <c r="Q66" s="9"/>
    </row>
    <row r="67" spans="1:17" ht="15.75">
      <c r="A67" s="29" t="s">
        <v>49</v>
      </c>
      <c r="B67" s="30"/>
      <c r="C67" s="31"/>
      <c r="D67" s="32">
        <f t="shared" ref="D67:N67" si="11">SUM(D68:D70)</f>
        <v>1860767</v>
      </c>
      <c r="E67" s="32">
        <f t="shared" si="11"/>
        <v>18864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87886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si="11"/>
        <v>0</v>
      </c>
      <c r="O67" s="32">
        <f>SUM(D67:N67)</f>
        <v>1967517</v>
      </c>
      <c r="P67" s="45">
        <f t="shared" si="7"/>
        <v>8.621670771145368</v>
      </c>
      <c r="Q67" s="10"/>
    </row>
    <row r="68" spans="1:17">
      <c r="A68" s="13"/>
      <c r="B68" s="39">
        <v>351.9</v>
      </c>
      <c r="C68" s="21" t="s">
        <v>213</v>
      </c>
      <c r="D68" s="46">
        <v>0</v>
      </c>
      <c r="E68" s="46">
        <v>18864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ref="O68:O70" si="12">SUM(D68:N68)</f>
        <v>18864</v>
      </c>
      <c r="P68" s="47">
        <f t="shared" si="7"/>
        <v>8.2662156122100205E-2</v>
      </c>
      <c r="Q68" s="9"/>
    </row>
    <row r="69" spans="1:17">
      <c r="A69" s="13"/>
      <c r="B69" s="39">
        <v>352</v>
      </c>
      <c r="C69" s="21" t="s">
        <v>70</v>
      </c>
      <c r="D69" s="46">
        <v>989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989</v>
      </c>
      <c r="P69" s="47">
        <f t="shared" ref="P69:P85" si="13">(O69/P$87)</f>
        <v>4.3338036686151986E-3</v>
      </c>
      <c r="Q69" s="9"/>
    </row>
    <row r="70" spans="1:17">
      <c r="A70" s="13"/>
      <c r="B70" s="39">
        <v>354</v>
      </c>
      <c r="C70" s="21" t="s">
        <v>71</v>
      </c>
      <c r="D70" s="46">
        <v>1859778</v>
      </c>
      <c r="E70" s="46">
        <v>0</v>
      </c>
      <c r="F70" s="46">
        <v>0</v>
      </c>
      <c r="G70" s="46">
        <v>0</v>
      </c>
      <c r="H70" s="46">
        <v>0</v>
      </c>
      <c r="I70" s="46">
        <v>87886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1947664</v>
      </c>
      <c r="P70" s="47">
        <f t="shared" si="13"/>
        <v>8.5346748113546536</v>
      </c>
      <c r="Q70" s="9"/>
    </row>
    <row r="71" spans="1:17" ht="15.75">
      <c r="A71" s="29" t="s">
        <v>3</v>
      </c>
      <c r="B71" s="30"/>
      <c r="C71" s="31"/>
      <c r="D71" s="32">
        <f t="shared" ref="D71:N71" si="14">SUM(D72:D80)</f>
        <v>4679868</v>
      </c>
      <c r="E71" s="32">
        <f t="shared" si="14"/>
        <v>11750842</v>
      </c>
      <c r="F71" s="32">
        <f t="shared" si="14"/>
        <v>0</v>
      </c>
      <c r="G71" s="32">
        <f t="shared" si="14"/>
        <v>43320</v>
      </c>
      <c r="H71" s="32">
        <f t="shared" si="14"/>
        <v>0</v>
      </c>
      <c r="I71" s="32">
        <f t="shared" si="14"/>
        <v>-664814</v>
      </c>
      <c r="J71" s="32">
        <f t="shared" si="14"/>
        <v>0</v>
      </c>
      <c r="K71" s="32">
        <f t="shared" si="14"/>
        <v>-81736664</v>
      </c>
      <c r="L71" s="32">
        <f t="shared" si="14"/>
        <v>0</v>
      </c>
      <c r="M71" s="32">
        <f t="shared" si="14"/>
        <v>0</v>
      </c>
      <c r="N71" s="32">
        <f t="shared" si="14"/>
        <v>0</v>
      </c>
      <c r="O71" s="32">
        <f>SUM(D71:N71)</f>
        <v>-65927448</v>
      </c>
      <c r="P71" s="45">
        <f t="shared" si="13"/>
        <v>-288.89445500994714</v>
      </c>
      <c r="Q71" s="10"/>
    </row>
    <row r="72" spans="1:17">
      <c r="A72" s="12"/>
      <c r="B72" s="25">
        <v>361.1</v>
      </c>
      <c r="C72" s="20" t="s">
        <v>72</v>
      </c>
      <c r="D72" s="46">
        <v>100325</v>
      </c>
      <c r="E72" s="46">
        <v>96684</v>
      </c>
      <c r="F72" s="46">
        <v>0</v>
      </c>
      <c r="G72" s="46">
        <v>15945</v>
      </c>
      <c r="H72" s="46">
        <v>0</v>
      </c>
      <c r="I72" s="46">
        <v>240765</v>
      </c>
      <c r="J72" s="46">
        <v>0</v>
      </c>
      <c r="K72" s="46">
        <v>7273470</v>
      </c>
      <c r="L72" s="46">
        <v>0</v>
      </c>
      <c r="M72" s="46">
        <v>0</v>
      </c>
      <c r="N72" s="46">
        <v>0</v>
      </c>
      <c r="O72" s="46">
        <f>SUM(D72:N72)</f>
        <v>7727189</v>
      </c>
      <c r="P72" s="47">
        <f t="shared" si="13"/>
        <v>33.860586487647126</v>
      </c>
      <c r="Q72" s="9"/>
    </row>
    <row r="73" spans="1:17">
      <c r="A73" s="12"/>
      <c r="B73" s="25">
        <v>361.2</v>
      </c>
      <c r="C73" s="20" t="s">
        <v>171</v>
      </c>
      <c r="D73" s="46">
        <v>51153</v>
      </c>
      <c r="E73" s="46">
        <v>43965</v>
      </c>
      <c r="F73" s="46">
        <v>0</v>
      </c>
      <c r="G73" s="46">
        <v>8130</v>
      </c>
      <c r="H73" s="46">
        <v>0</v>
      </c>
      <c r="I73" s="46">
        <v>223827</v>
      </c>
      <c r="J73" s="46">
        <v>0</v>
      </c>
      <c r="K73" s="46">
        <v>7444544</v>
      </c>
      <c r="L73" s="46">
        <v>0</v>
      </c>
      <c r="M73" s="46">
        <v>0</v>
      </c>
      <c r="N73" s="46">
        <v>0</v>
      </c>
      <c r="O73" s="46">
        <f t="shared" ref="O73:O84" si="15">SUM(D73:N73)</f>
        <v>7771619</v>
      </c>
      <c r="P73" s="47">
        <f t="shared" si="13"/>
        <v>34.055279002304935</v>
      </c>
      <c r="Q73" s="9"/>
    </row>
    <row r="74" spans="1:17">
      <c r="A74" s="12"/>
      <c r="B74" s="25">
        <v>361.3</v>
      </c>
      <c r="C74" s="20" t="s">
        <v>73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-1841360</v>
      </c>
      <c r="J74" s="46">
        <v>0</v>
      </c>
      <c r="K74" s="46">
        <v>-140192018</v>
      </c>
      <c r="L74" s="46">
        <v>0</v>
      </c>
      <c r="M74" s="46">
        <v>0</v>
      </c>
      <c r="N74" s="46">
        <v>0</v>
      </c>
      <c r="O74" s="46">
        <f t="shared" si="15"/>
        <v>-142033378</v>
      </c>
      <c r="P74" s="47">
        <f t="shared" si="13"/>
        <v>-622.39107648352808</v>
      </c>
      <c r="Q74" s="9"/>
    </row>
    <row r="75" spans="1:17">
      <c r="A75" s="12"/>
      <c r="B75" s="25">
        <v>362</v>
      </c>
      <c r="C75" s="20" t="s">
        <v>74</v>
      </c>
      <c r="D75" s="46">
        <v>1791371</v>
      </c>
      <c r="E75" s="46">
        <v>2312107</v>
      </c>
      <c r="F75" s="46">
        <v>0</v>
      </c>
      <c r="G75" s="46">
        <v>0</v>
      </c>
      <c r="H75" s="46">
        <v>0</v>
      </c>
      <c r="I75" s="46">
        <v>490265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4593743</v>
      </c>
      <c r="P75" s="47">
        <f t="shared" si="13"/>
        <v>20.129808155789068</v>
      </c>
      <c r="Q75" s="9"/>
    </row>
    <row r="76" spans="1:17">
      <c r="A76" s="12"/>
      <c r="B76" s="25">
        <v>364</v>
      </c>
      <c r="C76" s="20" t="s">
        <v>157</v>
      </c>
      <c r="D76" s="46">
        <v>367377</v>
      </c>
      <c r="E76" s="46">
        <v>3050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370427</v>
      </c>
      <c r="P76" s="47">
        <f t="shared" si="13"/>
        <v>1.6232132371629142</v>
      </c>
      <c r="Q76" s="9"/>
    </row>
    <row r="77" spans="1:17">
      <c r="A77" s="12"/>
      <c r="B77" s="25">
        <v>365</v>
      </c>
      <c r="C77" s="20" t="s">
        <v>172</v>
      </c>
      <c r="D77" s="46">
        <v>3718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3718</v>
      </c>
      <c r="P77" s="47">
        <f t="shared" si="13"/>
        <v>1.6292297310324881E-2</v>
      </c>
      <c r="Q77" s="9"/>
    </row>
    <row r="78" spans="1:17">
      <c r="A78" s="12"/>
      <c r="B78" s="25">
        <v>366</v>
      </c>
      <c r="C78" s="20" t="s">
        <v>76</v>
      </c>
      <c r="D78" s="46">
        <v>321628</v>
      </c>
      <c r="E78" s="46">
        <v>43203</v>
      </c>
      <c r="F78" s="46">
        <v>0</v>
      </c>
      <c r="G78" s="46">
        <v>19245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384076</v>
      </c>
      <c r="P78" s="47">
        <f t="shared" si="13"/>
        <v>1.6830232333943893</v>
      </c>
      <c r="Q78" s="9"/>
    </row>
    <row r="79" spans="1:17">
      <c r="A79" s="12"/>
      <c r="B79" s="25">
        <v>368</v>
      </c>
      <c r="C79" s="20" t="s">
        <v>77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43408965</v>
      </c>
      <c r="L79" s="46">
        <v>0</v>
      </c>
      <c r="M79" s="46">
        <v>0</v>
      </c>
      <c r="N79" s="46">
        <v>0</v>
      </c>
      <c r="O79" s="46">
        <f t="shared" si="15"/>
        <v>43408965</v>
      </c>
      <c r="P79" s="47">
        <f t="shared" si="13"/>
        <v>190.21833343558012</v>
      </c>
      <c r="Q79" s="9"/>
    </row>
    <row r="80" spans="1:17">
      <c r="A80" s="12"/>
      <c r="B80" s="25">
        <v>369.9</v>
      </c>
      <c r="C80" s="20" t="s">
        <v>79</v>
      </c>
      <c r="D80" s="46">
        <v>2044296</v>
      </c>
      <c r="E80" s="46">
        <v>9251833</v>
      </c>
      <c r="F80" s="46">
        <v>0</v>
      </c>
      <c r="G80" s="46">
        <v>0</v>
      </c>
      <c r="H80" s="46">
        <v>0</v>
      </c>
      <c r="I80" s="46">
        <v>221689</v>
      </c>
      <c r="J80" s="46">
        <v>0</v>
      </c>
      <c r="K80" s="46">
        <v>328375</v>
      </c>
      <c r="L80" s="46">
        <v>0</v>
      </c>
      <c r="M80" s="46">
        <v>0</v>
      </c>
      <c r="N80" s="46">
        <v>0</v>
      </c>
      <c r="O80" s="46">
        <f t="shared" si="15"/>
        <v>11846193</v>
      </c>
      <c r="P80" s="47">
        <f t="shared" si="13"/>
        <v>51.910085624391996</v>
      </c>
      <c r="Q80" s="9"/>
    </row>
    <row r="81" spans="1:120" ht="15.75">
      <c r="A81" s="29" t="s">
        <v>50</v>
      </c>
      <c r="B81" s="30"/>
      <c r="C81" s="31"/>
      <c r="D81" s="32">
        <f t="shared" ref="D81:N81" si="16">SUM(D82:D84)</f>
        <v>0</v>
      </c>
      <c r="E81" s="32">
        <f t="shared" si="16"/>
        <v>6619235</v>
      </c>
      <c r="F81" s="32">
        <f t="shared" si="16"/>
        <v>0</v>
      </c>
      <c r="G81" s="32">
        <f t="shared" si="16"/>
        <v>8349868</v>
      </c>
      <c r="H81" s="32">
        <f t="shared" si="16"/>
        <v>0</v>
      </c>
      <c r="I81" s="32">
        <f t="shared" si="16"/>
        <v>1217396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 t="shared" si="15"/>
        <v>16186499</v>
      </c>
      <c r="P81" s="45">
        <f t="shared" si="13"/>
        <v>70.929331393565462</v>
      </c>
      <c r="Q81" s="9"/>
    </row>
    <row r="82" spans="1:120">
      <c r="A82" s="12"/>
      <c r="B82" s="25">
        <v>381</v>
      </c>
      <c r="C82" s="20" t="s">
        <v>80</v>
      </c>
      <c r="D82" s="46">
        <v>0</v>
      </c>
      <c r="E82" s="46">
        <v>6619235</v>
      </c>
      <c r="F82" s="46">
        <v>0</v>
      </c>
      <c r="G82" s="46">
        <v>8349868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14969103</v>
      </c>
      <c r="P82" s="47">
        <f t="shared" si="13"/>
        <v>65.594695143861244</v>
      </c>
      <c r="Q82" s="9"/>
    </row>
    <row r="83" spans="1:120">
      <c r="A83" s="12"/>
      <c r="B83" s="25">
        <v>389.7</v>
      </c>
      <c r="C83" s="20" t="s">
        <v>215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877658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877658</v>
      </c>
      <c r="P83" s="47">
        <f t="shared" si="13"/>
        <v>3.8459023864403217</v>
      </c>
      <c r="Q83" s="9"/>
    </row>
    <row r="84" spans="1:120" ht="15.75" thickBot="1">
      <c r="A84" s="12"/>
      <c r="B84" s="25">
        <v>389.8</v>
      </c>
      <c r="C84" s="20" t="s">
        <v>82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339738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339738</v>
      </c>
      <c r="P84" s="47">
        <f t="shared" si="13"/>
        <v>1.4887338632638931</v>
      </c>
      <c r="Q84" s="9"/>
    </row>
    <row r="85" spans="1:120" ht="16.5" thickBot="1">
      <c r="A85" s="14" t="s">
        <v>67</v>
      </c>
      <c r="B85" s="23"/>
      <c r="C85" s="22"/>
      <c r="D85" s="15">
        <f t="shared" ref="D85:N85" si="17">SUM(D5,D13,D24,D47,D67,D71,D81)</f>
        <v>177382528</v>
      </c>
      <c r="E85" s="15">
        <f t="shared" si="17"/>
        <v>63929973</v>
      </c>
      <c r="F85" s="15">
        <f t="shared" si="17"/>
        <v>5926085</v>
      </c>
      <c r="G85" s="15">
        <f t="shared" si="17"/>
        <v>14289424</v>
      </c>
      <c r="H85" s="15">
        <f t="shared" si="17"/>
        <v>0</v>
      </c>
      <c r="I85" s="15">
        <f t="shared" si="17"/>
        <v>114105242</v>
      </c>
      <c r="J85" s="15">
        <f t="shared" si="17"/>
        <v>0</v>
      </c>
      <c r="K85" s="15">
        <f t="shared" si="17"/>
        <v>-81736664</v>
      </c>
      <c r="L85" s="15">
        <f t="shared" si="17"/>
        <v>0</v>
      </c>
      <c r="M85" s="15">
        <f t="shared" si="17"/>
        <v>0</v>
      </c>
      <c r="N85" s="15">
        <f t="shared" si="17"/>
        <v>0</v>
      </c>
      <c r="O85" s="15">
        <f>SUM(D85:N85)</f>
        <v>293896588</v>
      </c>
      <c r="P85" s="38">
        <f t="shared" si="13"/>
        <v>1287.8565331323452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118" t="s">
        <v>223</v>
      </c>
      <c r="N87" s="118"/>
      <c r="O87" s="118"/>
      <c r="P87" s="43">
        <v>228206</v>
      </c>
    </row>
    <row r="88" spans="1:120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7"/>
    </row>
    <row r="89" spans="1:120" ht="15.75" customHeight="1" thickBot="1">
      <c r="A89" s="120" t="s">
        <v>105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100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6"/>
      <c r="O3" s="37"/>
      <c r="P3" s="131" t="s">
        <v>198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199</v>
      </c>
      <c r="N4" s="35" t="s">
        <v>9</v>
      </c>
      <c r="O4" s="35" t="s">
        <v>200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201</v>
      </c>
      <c r="B5" s="26"/>
      <c r="C5" s="26"/>
      <c r="D5" s="27">
        <f t="shared" ref="D5:N5" si="0">SUM(D6:D12)</f>
        <v>104190283</v>
      </c>
      <c r="E5" s="27">
        <f t="shared" si="0"/>
        <v>7949659</v>
      </c>
      <c r="F5" s="27">
        <f t="shared" si="0"/>
        <v>5401393</v>
      </c>
      <c r="G5" s="27">
        <f t="shared" si="0"/>
        <v>0</v>
      </c>
      <c r="H5" s="27">
        <f t="shared" si="0"/>
        <v>0</v>
      </c>
      <c r="I5" s="27">
        <f t="shared" si="0"/>
        <v>3650696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121192031</v>
      </c>
      <c r="P5" s="33">
        <f t="shared" ref="P5:P36" si="1">(O5/P$89)</f>
        <v>537.4536282722745</v>
      </c>
      <c r="Q5" s="6"/>
    </row>
    <row r="6" spans="1:134">
      <c r="A6" s="12"/>
      <c r="B6" s="25">
        <v>311</v>
      </c>
      <c r="C6" s="20" t="s">
        <v>2</v>
      </c>
      <c r="D6" s="46">
        <v>75538133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75538133</v>
      </c>
      <c r="P6" s="47">
        <f t="shared" si="1"/>
        <v>334.99103298106814</v>
      </c>
      <c r="Q6" s="9"/>
    </row>
    <row r="7" spans="1:134">
      <c r="A7" s="12"/>
      <c r="B7" s="25">
        <v>312.41000000000003</v>
      </c>
      <c r="C7" s="20" t="s">
        <v>202</v>
      </c>
      <c r="D7" s="46">
        <v>0</v>
      </c>
      <c r="E7" s="46">
        <v>7949659</v>
      </c>
      <c r="F7" s="46">
        <v>5401393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13351052</v>
      </c>
      <c r="P7" s="47">
        <f t="shared" si="1"/>
        <v>59.208276975338478</v>
      </c>
      <c r="Q7" s="9"/>
    </row>
    <row r="8" spans="1:134">
      <c r="A8" s="12"/>
      <c r="B8" s="25">
        <v>314.10000000000002</v>
      </c>
      <c r="C8" s="20" t="s">
        <v>13</v>
      </c>
      <c r="D8" s="46">
        <v>14527981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14527981</v>
      </c>
      <c r="P8" s="47">
        <f t="shared" si="1"/>
        <v>64.427636334609062</v>
      </c>
      <c r="Q8" s="9"/>
    </row>
    <row r="9" spans="1:134">
      <c r="A9" s="12"/>
      <c r="B9" s="25">
        <v>314.3</v>
      </c>
      <c r="C9" s="20" t="s">
        <v>14</v>
      </c>
      <c r="D9" s="46">
        <v>2503056</v>
      </c>
      <c r="E9" s="46">
        <v>0</v>
      </c>
      <c r="F9" s="46">
        <v>0</v>
      </c>
      <c r="G9" s="46">
        <v>0</v>
      </c>
      <c r="H9" s="46">
        <v>0</v>
      </c>
      <c r="I9" s="46">
        <v>3650696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6153752</v>
      </c>
      <c r="P9" s="47">
        <f t="shared" si="1"/>
        <v>27.290212999960087</v>
      </c>
      <c r="Q9" s="9"/>
    </row>
    <row r="10" spans="1:134">
      <c r="A10" s="12"/>
      <c r="B10" s="25">
        <v>314.39999999999998</v>
      </c>
      <c r="C10" s="20" t="s">
        <v>16</v>
      </c>
      <c r="D10" s="46">
        <v>579533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579533</v>
      </c>
      <c r="P10" s="47">
        <f t="shared" si="1"/>
        <v>2.5700709112921465</v>
      </c>
      <c r="Q10" s="9"/>
    </row>
    <row r="11" spans="1:134">
      <c r="A11" s="12"/>
      <c r="B11" s="25">
        <v>315.10000000000002</v>
      </c>
      <c r="C11" s="20" t="s">
        <v>203</v>
      </c>
      <c r="D11" s="46">
        <v>4883117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4883117</v>
      </c>
      <c r="P11" s="47">
        <f t="shared" si="1"/>
        <v>21.655293068964447</v>
      </c>
      <c r="Q11" s="9"/>
    </row>
    <row r="12" spans="1:134">
      <c r="A12" s="12"/>
      <c r="B12" s="25">
        <v>316</v>
      </c>
      <c r="C12" s="20" t="s">
        <v>140</v>
      </c>
      <c r="D12" s="46">
        <v>6158463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6158463</v>
      </c>
      <c r="P12" s="47">
        <f t="shared" si="1"/>
        <v>27.311105001042161</v>
      </c>
      <c r="Q12" s="9"/>
    </row>
    <row r="13" spans="1:134" ht="15.75">
      <c r="A13" s="29" t="s">
        <v>19</v>
      </c>
      <c r="B13" s="30"/>
      <c r="C13" s="31"/>
      <c r="D13" s="32">
        <f t="shared" ref="D13:N13" si="3">SUM(D14:D22)</f>
        <v>15844530</v>
      </c>
      <c r="E13" s="32">
        <f t="shared" si="3"/>
        <v>12993121</v>
      </c>
      <c r="F13" s="32">
        <f t="shared" si="3"/>
        <v>2220102</v>
      </c>
      <c r="G13" s="32">
        <f t="shared" si="3"/>
        <v>0</v>
      </c>
      <c r="H13" s="32">
        <f t="shared" si="3"/>
        <v>0</v>
      </c>
      <c r="I13" s="32">
        <f t="shared" si="3"/>
        <v>4769489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35827242</v>
      </c>
      <c r="P13" s="45">
        <f t="shared" si="1"/>
        <v>158.88405405045833</v>
      </c>
      <c r="Q13" s="10"/>
    </row>
    <row r="14" spans="1:134">
      <c r="A14" s="12"/>
      <c r="B14" s="25">
        <v>322</v>
      </c>
      <c r="C14" s="20" t="s">
        <v>204</v>
      </c>
      <c r="D14" s="46">
        <v>1047420</v>
      </c>
      <c r="E14" s="46">
        <v>10502943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11550363</v>
      </c>
      <c r="P14" s="47">
        <f t="shared" si="1"/>
        <v>51.222712013233227</v>
      </c>
      <c r="Q14" s="9"/>
    </row>
    <row r="15" spans="1:134">
      <c r="A15" s="12"/>
      <c r="B15" s="25">
        <v>323.10000000000002</v>
      </c>
      <c r="C15" s="20" t="s">
        <v>20</v>
      </c>
      <c r="D15" s="46">
        <v>8666925</v>
      </c>
      <c r="E15" s="46">
        <v>0</v>
      </c>
      <c r="F15" s="46">
        <v>2220102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4">SUM(D15:N15)</f>
        <v>10887027</v>
      </c>
      <c r="P15" s="47">
        <f t="shared" si="1"/>
        <v>48.280997636290259</v>
      </c>
      <c r="Q15" s="9"/>
    </row>
    <row r="16" spans="1:134">
      <c r="A16" s="12"/>
      <c r="B16" s="25">
        <v>323.3</v>
      </c>
      <c r="C16" s="20" t="s">
        <v>97</v>
      </c>
      <c r="D16" s="46">
        <v>1883365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1883365</v>
      </c>
      <c r="P16" s="47">
        <f t="shared" si="1"/>
        <v>8.3522104899043423</v>
      </c>
      <c r="Q16" s="9"/>
    </row>
    <row r="17" spans="1:17">
      <c r="A17" s="12"/>
      <c r="B17" s="25">
        <v>323.39999999999998</v>
      </c>
      <c r="C17" s="20" t="s">
        <v>21</v>
      </c>
      <c r="D17" s="46">
        <v>315386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315386</v>
      </c>
      <c r="P17" s="47">
        <f t="shared" si="1"/>
        <v>1.3986509559055049</v>
      </c>
      <c r="Q17" s="9"/>
    </row>
    <row r="18" spans="1:17">
      <c r="A18" s="12"/>
      <c r="B18" s="25">
        <v>323.60000000000002</v>
      </c>
      <c r="C18" s="20" t="s">
        <v>205</v>
      </c>
      <c r="D18" s="46">
        <v>3670733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3670733</v>
      </c>
      <c r="P18" s="47">
        <f t="shared" si="1"/>
        <v>16.278700447464001</v>
      </c>
      <c r="Q18" s="9"/>
    </row>
    <row r="19" spans="1:17">
      <c r="A19" s="12"/>
      <c r="B19" s="25">
        <v>323.7</v>
      </c>
      <c r="C19" s="20" t="s">
        <v>190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4769489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4769489</v>
      </c>
      <c r="P19" s="47">
        <f t="shared" si="1"/>
        <v>21.151383856705085</v>
      </c>
      <c r="Q19" s="9"/>
    </row>
    <row r="20" spans="1:17">
      <c r="A20" s="12"/>
      <c r="B20" s="25">
        <v>323.89999999999998</v>
      </c>
      <c r="C20" s="20" t="s">
        <v>22</v>
      </c>
      <c r="D20" s="46">
        <v>260701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260701</v>
      </c>
      <c r="P20" s="47">
        <f t="shared" si="1"/>
        <v>1.1561378845463053</v>
      </c>
      <c r="Q20" s="9"/>
    </row>
    <row r="21" spans="1:17">
      <c r="A21" s="12"/>
      <c r="B21" s="25">
        <v>324.11</v>
      </c>
      <c r="C21" s="20" t="s">
        <v>141</v>
      </c>
      <c r="D21" s="46">
        <v>0</v>
      </c>
      <c r="E21" s="46">
        <v>281561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281561</v>
      </c>
      <c r="P21" s="47">
        <f t="shared" si="1"/>
        <v>1.2486462994416678</v>
      </c>
      <c r="Q21" s="9"/>
    </row>
    <row r="22" spans="1:17">
      <c r="A22" s="12"/>
      <c r="B22" s="25">
        <v>324.61</v>
      </c>
      <c r="C22" s="20" t="s">
        <v>142</v>
      </c>
      <c r="D22" s="46">
        <v>0</v>
      </c>
      <c r="E22" s="46">
        <v>2208617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2208617</v>
      </c>
      <c r="P22" s="47">
        <f t="shared" si="1"/>
        <v>9.794614466967932</v>
      </c>
      <c r="Q22" s="9"/>
    </row>
    <row r="23" spans="1:17" ht="15.75">
      <c r="A23" s="29" t="s">
        <v>206</v>
      </c>
      <c r="B23" s="30"/>
      <c r="C23" s="31"/>
      <c r="D23" s="32">
        <f t="shared" ref="D23:N23" si="5">SUM(D24:D45)</f>
        <v>32096376</v>
      </c>
      <c r="E23" s="32">
        <f t="shared" si="5"/>
        <v>23040623</v>
      </c>
      <c r="F23" s="32">
        <f t="shared" si="5"/>
        <v>0</v>
      </c>
      <c r="G23" s="32">
        <f t="shared" si="5"/>
        <v>4461221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59598220</v>
      </c>
      <c r="P23" s="45">
        <f t="shared" si="1"/>
        <v>264.30186302900756</v>
      </c>
      <c r="Q23" s="10"/>
    </row>
    <row r="24" spans="1:17">
      <c r="A24" s="12"/>
      <c r="B24" s="25">
        <v>331.1</v>
      </c>
      <c r="C24" s="20" t="s">
        <v>25</v>
      </c>
      <c r="D24" s="46">
        <v>253279</v>
      </c>
      <c r="E24" s="46">
        <v>1543418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1796697</v>
      </c>
      <c r="P24" s="47">
        <f t="shared" si="1"/>
        <v>7.9678615300696691</v>
      </c>
      <c r="Q24" s="9"/>
    </row>
    <row r="25" spans="1:17">
      <c r="A25" s="12"/>
      <c r="B25" s="25">
        <v>331.2</v>
      </c>
      <c r="C25" s="20" t="s">
        <v>126</v>
      </c>
      <c r="D25" s="46">
        <v>0</v>
      </c>
      <c r="E25" s="46">
        <v>605534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605534</v>
      </c>
      <c r="P25" s="47">
        <f t="shared" si="1"/>
        <v>2.6853782600790268</v>
      </c>
      <c r="Q25" s="9"/>
    </row>
    <row r="26" spans="1:17">
      <c r="A26" s="12"/>
      <c r="B26" s="25">
        <v>331.5</v>
      </c>
      <c r="C26" s="20" t="s">
        <v>27</v>
      </c>
      <c r="D26" s="46">
        <v>0</v>
      </c>
      <c r="E26" s="46">
        <v>8851084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40" si="6">SUM(D26:N26)</f>
        <v>8851084</v>
      </c>
      <c r="P26" s="47">
        <f t="shared" si="1"/>
        <v>39.252145299410621</v>
      </c>
      <c r="Q26" s="9"/>
    </row>
    <row r="27" spans="1:17">
      <c r="A27" s="12"/>
      <c r="B27" s="25">
        <v>331.62</v>
      </c>
      <c r="C27" s="20" t="s">
        <v>29</v>
      </c>
      <c r="D27" s="46">
        <v>0</v>
      </c>
      <c r="E27" s="46">
        <v>792167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792167</v>
      </c>
      <c r="P27" s="47">
        <f t="shared" si="1"/>
        <v>3.5130447508348372</v>
      </c>
      <c r="Q27" s="9"/>
    </row>
    <row r="28" spans="1:17">
      <c r="A28" s="12"/>
      <c r="B28" s="25">
        <v>331.69</v>
      </c>
      <c r="C28" s="20" t="s">
        <v>109</v>
      </c>
      <c r="D28" s="46">
        <v>0</v>
      </c>
      <c r="E28" s="46">
        <v>3133093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3133093</v>
      </c>
      <c r="P28" s="47">
        <f t="shared" si="1"/>
        <v>13.894413573813821</v>
      </c>
      <c r="Q28" s="9"/>
    </row>
    <row r="29" spans="1:17">
      <c r="A29" s="12"/>
      <c r="B29" s="25">
        <v>334.2</v>
      </c>
      <c r="C29" s="20" t="s">
        <v>93</v>
      </c>
      <c r="D29" s="46">
        <v>0</v>
      </c>
      <c r="E29" s="46">
        <v>442913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442913</v>
      </c>
      <c r="P29" s="47">
        <f t="shared" si="1"/>
        <v>1.9641984451845511</v>
      </c>
      <c r="Q29" s="9"/>
    </row>
    <row r="30" spans="1:17">
      <c r="A30" s="12"/>
      <c r="B30" s="25">
        <v>334.39</v>
      </c>
      <c r="C30" s="20" t="s">
        <v>207</v>
      </c>
      <c r="D30" s="46">
        <v>0</v>
      </c>
      <c r="E30" s="46">
        <v>142872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142872</v>
      </c>
      <c r="P30" s="47">
        <f t="shared" si="1"/>
        <v>0.63359838221142117</v>
      </c>
      <c r="Q30" s="9"/>
    </row>
    <row r="31" spans="1:17">
      <c r="A31" s="12"/>
      <c r="B31" s="25">
        <v>334.49</v>
      </c>
      <c r="C31" s="20" t="s">
        <v>31</v>
      </c>
      <c r="D31" s="46">
        <v>0</v>
      </c>
      <c r="E31" s="46">
        <v>182378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182378</v>
      </c>
      <c r="P31" s="47">
        <f t="shared" si="1"/>
        <v>0.80879672539724068</v>
      </c>
      <c r="Q31" s="9"/>
    </row>
    <row r="32" spans="1:17">
      <c r="A32" s="12"/>
      <c r="B32" s="25">
        <v>334.5</v>
      </c>
      <c r="C32" s="20" t="s">
        <v>32</v>
      </c>
      <c r="D32" s="46">
        <v>0</v>
      </c>
      <c r="E32" s="46">
        <v>0</v>
      </c>
      <c r="F32" s="46">
        <v>0</v>
      </c>
      <c r="G32" s="46">
        <v>1560277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1560277</v>
      </c>
      <c r="P32" s="47">
        <f t="shared" si="1"/>
        <v>6.9194032630724678</v>
      </c>
      <c r="Q32" s="9"/>
    </row>
    <row r="33" spans="1:17">
      <c r="A33" s="12"/>
      <c r="B33" s="25">
        <v>334.62</v>
      </c>
      <c r="C33" s="20" t="s">
        <v>163</v>
      </c>
      <c r="D33" s="46">
        <v>0</v>
      </c>
      <c r="E33" s="46">
        <v>1986673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1986673</v>
      </c>
      <c r="P33" s="47">
        <f t="shared" si="1"/>
        <v>8.8103533147370428</v>
      </c>
      <c r="Q33" s="9"/>
    </row>
    <row r="34" spans="1:17">
      <c r="A34" s="12"/>
      <c r="B34" s="25">
        <v>334.7</v>
      </c>
      <c r="C34" s="20" t="s">
        <v>33</v>
      </c>
      <c r="D34" s="46">
        <v>0</v>
      </c>
      <c r="E34" s="46">
        <v>26863</v>
      </c>
      <c r="F34" s="46">
        <v>0</v>
      </c>
      <c r="G34" s="46">
        <v>411233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438096</v>
      </c>
      <c r="P34" s="47">
        <f t="shared" si="1"/>
        <v>1.9428363629913123</v>
      </c>
      <c r="Q34" s="9"/>
    </row>
    <row r="35" spans="1:17">
      <c r="A35" s="12"/>
      <c r="B35" s="25">
        <v>334.9</v>
      </c>
      <c r="C35" s="20" t="s">
        <v>112</v>
      </c>
      <c r="D35" s="46">
        <v>0</v>
      </c>
      <c r="E35" s="46">
        <v>7535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7535</v>
      </c>
      <c r="P35" s="47">
        <f t="shared" si="1"/>
        <v>3.3415671439911664E-2</v>
      </c>
      <c r="Q35" s="9"/>
    </row>
    <row r="36" spans="1:17">
      <c r="A36" s="12"/>
      <c r="B36" s="25">
        <v>335.14</v>
      </c>
      <c r="C36" s="20" t="s">
        <v>145</v>
      </c>
      <c r="D36" s="46">
        <v>12046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12046</v>
      </c>
      <c r="P36" s="47">
        <f t="shared" si="1"/>
        <v>5.3420727029220419E-2</v>
      </c>
      <c r="Q36" s="9"/>
    </row>
    <row r="37" spans="1:17">
      <c r="A37" s="12"/>
      <c r="B37" s="25">
        <v>335.15</v>
      </c>
      <c r="C37" s="20" t="s">
        <v>146</v>
      </c>
      <c r="D37" s="46">
        <v>78275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78275</v>
      </c>
      <c r="P37" s="47">
        <f t="shared" ref="P37:P68" si="7">(O37/P$89)</f>
        <v>0.34712829223080094</v>
      </c>
      <c r="Q37" s="9"/>
    </row>
    <row r="38" spans="1:17">
      <c r="A38" s="12"/>
      <c r="B38" s="25">
        <v>335.17</v>
      </c>
      <c r="C38" s="20" t="s">
        <v>183</v>
      </c>
      <c r="D38" s="46">
        <v>53800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53800</v>
      </c>
      <c r="P38" s="47">
        <f t="shared" si="7"/>
        <v>0.23858833755371564</v>
      </c>
      <c r="Q38" s="9"/>
    </row>
    <row r="39" spans="1:17">
      <c r="A39" s="12"/>
      <c r="B39" s="25">
        <v>335.18</v>
      </c>
      <c r="C39" s="20" t="s">
        <v>208</v>
      </c>
      <c r="D39" s="46">
        <v>31177895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31177895</v>
      </c>
      <c r="P39" s="47">
        <f t="shared" si="7"/>
        <v>138.26546722071194</v>
      </c>
      <c r="Q39" s="9"/>
    </row>
    <row r="40" spans="1:17">
      <c r="A40" s="12"/>
      <c r="B40" s="25">
        <v>335.22</v>
      </c>
      <c r="C40" s="20" t="s">
        <v>164</v>
      </c>
      <c r="D40" s="46">
        <v>0</v>
      </c>
      <c r="E40" s="46">
        <v>900695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900695</v>
      </c>
      <c r="P40" s="47">
        <f t="shared" si="7"/>
        <v>3.9943368530286971</v>
      </c>
      <c r="Q40" s="9"/>
    </row>
    <row r="41" spans="1:17">
      <c r="A41" s="12"/>
      <c r="B41" s="25">
        <v>335.45</v>
      </c>
      <c r="C41" s="20" t="s">
        <v>209</v>
      </c>
      <c r="D41" s="46">
        <v>82413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6" si="8">SUM(D41:N41)</f>
        <v>82413</v>
      </c>
      <c r="P41" s="47">
        <f t="shared" si="7"/>
        <v>0.3654791944761035</v>
      </c>
      <c r="Q41" s="9"/>
    </row>
    <row r="42" spans="1:17">
      <c r="A42" s="12"/>
      <c r="B42" s="25">
        <v>337.3</v>
      </c>
      <c r="C42" s="20" t="s">
        <v>114</v>
      </c>
      <c r="D42" s="46">
        <v>0</v>
      </c>
      <c r="E42" s="46">
        <v>73051</v>
      </c>
      <c r="F42" s="46">
        <v>0</v>
      </c>
      <c r="G42" s="46">
        <v>1768982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1842033</v>
      </c>
      <c r="P42" s="47">
        <f t="shared" si="7"/>
        <v>8.1689143343695818</v>
      </c>
      <c r="Q42" s="9"/>
    </row>
    <row r="43" spans="1:17">
      <c r="A43" s="12"/>
      <c r="B43" s="25">
        <v>337.5</v>
      </c>
      <c r="C43" s="20" t="s">
        <v>210</v>
      </c>
      <c r="D43" s="46">
        <v>0</v>
      </c>
      <c r="E43" s="46">
        <v>3174786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3174786</v>
      </c>
      <c r="P43" s="47">
        <f t="shared" si="7"/>
        <v>14.079310665963023</v>
      </c>
      <c r="Q43" s="9"/>
    </row>
    <row r="44" spans="1:17">
      <c r="A44" s="12"/>
      <c r="B44" s="25">
        <v>337.7</v>
      </c>
      <c r="C44" s="20" t="s">
        <v>41</v>
      </c>
      <c r="D44" s="46">
        <v>0</v>
      </c>
      <c r="E44" s="46">
        <v>1177561</v>
      </c>
      <c r="F44" s="46">
        <v>0</v>
      </c>
      <c r="G44" s="46">
        <v>720729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1898290</v>
      </c>
      <c r="P44" s="47">
        <f t="shared" si="7"/>
        <v>8.4183987973019114</v>
      </c>
      <c r="Q44" s="9"/>
    </row>
    <row r="45" spans="1:17">
      <c r="A45" s="12"/>
      <c r="B45" s="25">
        <v>339</v>
      </c>
      <c r="C45" s="20" t="s">
        <v>43</v>
      </c>
      <c r="D45" s="46">
        <v>438668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438668</v>
      </c>
      <c r="P45" s="47">
        <f t="shared" si="7"/>
        <v>1.9453730271006195</v>
      </c>
      <c r="Q45" s="9"/>
    </row>
    <row r="46" spans="1:17" ht="15.75">
      <c r="A46" s="29" t="s">
        <v>48</v>
      </c>
      <c r="B46" s="30"/>
      <c r="C46" s="31"/>
      <c r="D46" s="32">
        <f t="shared" ref="D46:N46" si="9">SUM(D47:D62)</f>
        <v>3503071</v>
      </c>
      <c r="E46" s="32">
        <f t="shared" si="9"/>
        <v>5637689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94313764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 t="shared" si="8"/>
        <v>103454524</v>
      </c>
      <c r="P46" s="45">
        <f t="shared" si="7"/>
        <v>458.79261883960919</v>
      </c>
      <c r="Q46" s="10"/>
    </row>
    <row r="47" spans="1:17">
      <c r="A47" s="12"/>
      <c r="B47" s="25">
        <v>341.3</v>
      </c>
      <c r="C47" s="20" t="s">
        <v>165</v>
      </c>
      <c r="D47" s="46">
        <v>310195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62" si="10">SUM(D47:N47)</f>
        <v>310195</v>
      </c>
      <c r="P47" s="47">
        <f t="shared" si="7"/>
        <v>1.375630285640796</v>
      </c>
      <c r="Q47" s="9"/>
    </row>
    <row r="48" spans="1:17">
      <c r="A48" s="12"/>
      <c r="B48" s="25">
        <v>341.9</v>
      </c>
      <c r="C48" s="20" t="s">
        <v>166</v>
      </c>
      <c r="D48" s="46">
        <v>2680264</v>
      </c>
      <c r="E48" s="46">
        <v>196919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2877183</v>
      </c>
      <c r="P48" s="47">
        <f t="shared" si="7"/>
        <v>12.759522468546695</v>
      </c>
      <c r="Q48" s="9"/>
    </row>
    <row r="49" spans="1:17">
      <c r="A49" s="12"/>
      <c r="B49" s="25">
        <v>342.1</v>
      </c>
      <c r="C49" s="20" t="s">
        <v>52</v>
      </c>
      <c r="D49" s="46">
        <v>92993</v>
      </c>
      <c r="E49" s="46">
        <v>251346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344339</v>
      </c>
      <c r="P49" s="47">
        <f t="shared" si="7"/>
        <v>1.5270496201655928</v>
      </c>
      <c r="Q49" s="9"/>
    </row>
    <row r="50" spans="1:17">
      <c r="A50" s="12"/>
      <c r="B50" s="25">
        <v>342.2</v>
      </c>
      <c r="C50" s="20" t="s">
        <v>53</v>
      </c>
      <c r="D50" s="46">
        <v>0</v>
      </c>
      <c r="E50" s="46">
        <v>1976766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1976766</v>
      </c>
      <c r="P50" s="47">
        <f t="shared" si="7"/>
        <v>8.7664184697529421</v>
      </c>
      <c r="Q50" s="9"/>
    </row>
    <row r="51" spans="1:17">
      <c r="A51" s="12"/>
      <c r="B51" s="25">
        <v>342.6</v>
      </c>
      <c r="C51" s="20" t="s">
        <v>167</v>
      </c>
      <c r="D51" s="46">
        <v>0</v>
      </c>
      <c r="E51" s="46">
        <v>2786238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2786238</v>
      </c>
      <c r="P51" s="47">
        <f t="shared" si="7"/>
        <v>12.356206179349249</v>
      </c>
      <c r="Q51" s="9"/>
    </row>
    <row r="52" spans="1:17">
      <c r="A52" s="12"/>
      <c r="B52" s="25">
        <v>342.9</v>
      </c>
      <c r="C52" s="20" t="s">
        <v>54</v>
      </c>
      <c r="D52" s="46">
        <v>0</v>
      </c>
      <c r="E52" s="46">
        <v>48651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48651</v>
      </c>
      <c r="P52" s="47">
        <f t="shared" si="7"/>
        <v>0.21575392584248734</v>
      </c>
      <c r="Q52" s="9"/>
    </row>
    <row r="53" spans="1:17">
      <c r="A53" s="12"/>
      <c r="B53" s="25">
        <v>343.3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28163056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28163056</v>
      </c>
      <c r="P53" s="47">
        <f t="shared" si="7"/>
        <v>124.89547790840514</v>
      </c>
      <c r="Q53" s="9"/>
    </row>
    <row r="54" spans="1:17">
      <c r="A54" s="12"/>
      <c r="B54" s="25">
        <v>343.4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14928687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14928687</v>
      </c>
      <c r="P54" s="47">
        <f t="shared" si="7"/>
        <v>66.204658237727998</v>
      </c>
      <c r="Q54" s="9"/>
    </row>
    <row r="55" spans="1:17">
      <c r="A55" s="12"/>
      <c r="B55" s="25">
        <v>343.5</v>
      </c>
      <c r="C55" s="20" t="s">
        <v>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49603887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49603887</v>
      </c>
      <c r="P55" s="47">
        <f t="shared" si="7"/>
        <v>219.97971999130795</v>
      </c>
      <c r="Q55" s="9"/>
    </row>
    <row r="56" spans="1:17">
      <c r="A56" s="12"/>
      <c r="B56" s="25">
        <v>344.5</v>
      </c>
      <c r="C56" s="20" t="s">
        <v>169</v>
      </c>
      <c r="D56" s="46">
        <v>5096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5096</v>
      </c>
      <c r="P56" s="47">
        <f t="shared" si="7"/>
        <v>2.2599371155645628E-2</v>
      </c>
      <c r="Q56" s="9"/>
    </row>
    <row r="57" spans="1:17">
      <c r="A57" s="12"/>
      <c r="B57" s="25">
        <v>344.9</v>
      </c>
      <c r="C57" s="20" t="s">
        <v>211</v>
      </c>
      <c r="D57" s="46">
        <v>0</v>
      </c>
      <c r="E57" s="46">
        <v>234034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234034</v>
      </c>
      <c r="P57" s="47">
        <f t="shared" si="7"/>
        <v>1.0378770072685184</v>
      </c>
      <c r="Q57" s="9"/>
    </row>
    <row r="58" spans="1:17">
      <c r="A58" s="12"/>
      <c r="B58" s="25">
        <v>347.1</v>
      </c>
      <c r="C58" s="20" t="s">
        <v>62</v>
      </c>
      <c r="D58" s="46">
        <v>7848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7848</v>
      </c>
      <c r="P58" s="47">
        <f t="shared" si="7"/>
        <v>3.480374113608848E-2</v>
      </c>
      <c r="Q58" s="9"/>
    </row>
    <row r="59" spans="1:17">
      <c r="A59" s="12"/>
      <c r="B59" s="25">
        <v>347.2</v>
      </c>
      <c r="C59" s="20" t="s">
        <v>63</v>
      </c>
      <c r="D59" s="46">
        <v>82009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82009</v>
      </c>
      <c r="P59" s="47">
        <f t="shared" si="7"/>
        <v>0.36368756458071871</v>
      </c>
      <c r="Q59" s="9"/>
    </row>
    <row r="60" spans="1:17">
      <c r="A60" s="12"/>
      <c r="B60" s="25">
        <v>347.5</v>
      </c>
      <c r="C60" s="20" t="s">
        <v>65</v>
      </c>
      <c r="D60" s="46">
        <v>203134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203134</v>
      </c>
      <c r="P60" s="47">
        <f t="shared" si="7"/>
        <v>0.90084392863636564</v>
      </c>
      <c r="Q60" s="9"/>
    </row>
    <row r="61" spans="1:17">
      <c r="A61" s="12"/>
      <c r="B61" s="25">
        <v>347.8</v>
      </c>
      <c r="C61" s="20" t="s">
        <v>100</v>
      </c>
      <c r="D61" s="46">
        <v>121532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121532</v>
      </c>
      <c r="P61" s="47">
        <f t="shared" si="7"/>
        <v>0.53896129813342319</v>
      </c>
      <c r="Q61" s="9"/>
    </row>
    <row r="62" spans="1:17">
      <c r="A62" s="12"/>
      <c r="B62" s="25">
        <v>349</v>
      </c>
      <c r="C62" s="20" t="s">
        <v>212</v>
      </c>
      <c r="D62" s="46">
        <v>0</v>
      </c>
      <c r="E62" s="46">
        <v>143735</v>
      </c>
      <c r="F62" s="46">
        <v>0</v>
      </c>
      <c r="G62" s="46">
        <v>0</v>
      </c>
      <c r="H62" s="46">
        <v>0</v>
      </c>
      <c r="I62" s="46">
        <v>1618134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1761869</v>
      </c>
      <c r="P62" s="47">
        <f t="shared" si="7"/>
        <v>7.8134088419596175</v>
      </c>
      <c r="Q62" s="9"/>
    </row>
    <row r="63" spans="1:17" ht="15.75">
      <c r="A63" s="29" t="s">
        <v>49</v>
      </c>
      <c r="B63" s="30"/>
      <c r="C63" s="31"/>
      <c r="D63" s="32">
        <f t="shared" ref="D63:N63" si="11">SUM(D64:D69)</f>
        <v>2736304</v>
      </c>
      <c r="E63" s="32">
        <f t="shared" si="11"/>
        <v>1482255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86147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si="11"/>
        <v>0</v>
      </c>
      <c r="O63" s="32">
        <f t="shared" ref="O63:O71" si="12">SUM(D63:N63)</f>
        <v>4304706</v>
      </c>
      <c r="P63" s="45">
        <f t="shared" si="7"/>
        <v>19.090197921886709</v>
      </c>
      <c r="Q63" s="10"/>
    </row>
    <row r="64" spans="1:17">
      <c r="A64" s="13"/>
      <c r="B64" s="39">
        <v>351.1</v>
      </c>
      <c r="C64" s="21" t="s">
        <v>69</v>
      </c>
      <c r="D64" s="46">
        <v>0</v>
      </c>
      <c r="E64" s="46">
        <v>1473673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1473673</v>
      </c>
      <c r="P64" s="47">
        <f t="shared" si="7"/>
        <v>6.5353381257954792</v>
      </c>
      <c r="Q64" s="9"/>
    </row>
    <row r="65" spans="1:17">
      <c r="A65" s="13"/>
      <c r="B65" s="39">
        <v>351.5</v>
      </c>
      <c r="C65" s="21" t="s">
        <v>170</v>
      </c>
      <c r="D65" s="46">
        <v>515280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515280</v>
      </c>
      <c r="P65" s="47">
        <f t="shared" si="7"/>
        <v>2.2851263675590818</v>
      </c>
      <c r="Q65" s="9"/>
    </row>
    <row r="66" spans="1:17">
      <c r="A66" s="13"/>
      <c r="B66" s="39">
        <v>351.9</v>
      </c>
      <c r="C66" s="21" t="s">
        <v>213</v>
      </c>
      <c r="D66" s="46">
        <v>0</v>
      </c>
      <c r="E66" s="46">
        <v>8582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8582</v>
      </c>
      <c r="P66" s="47">
        <f t="shared" si="7"/>
        <v>3.8058831094535082E-2</v>
      </c>
      <c r="Q66" s="9"/>
    </row>
    <row r="67" spans="1:17">
      <c r="A67" s="13"/>
      <c r="B67" s="39">
        <v>352</v>
      </c>
      <c r="C67" s="21" t="s">
        <v>70</v>
      </c>
      <c r="D67" s="46">
        <v>1345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1345</v>
      </c>
      <c r="P67" s="47">
        <f t="shared" si="7"/>
        <v>5.9647084388428908E-3</v>
      </c>
      <c r="Q67" s="9"/>
    </row>
    <row r="68" spans="1:17">
      <c r="A68" s="13"/>
      <c r="B68" s="39">
        <v>354</v>
      </c>
      <c r="C68" s="21" t="s">
        <v>71</v>
      </c>
      <c r="D68" s="46">
        <v>2215114</v>
      </c>
      <c r="E68" s="46">
        <v>0</v>
      </c>
      <c r="F68" s="46">
        <v>0</v>
      </c>
      <c r="G68" s="46">
        <v>0</v>
      </c>
      <c r="H68" s="46">
        <v>0</v>
      </c>
      <c r="I68" s="46">
        <v>86147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2301261</v>
      </c>
      <c r="P68" s="47">
        <f t="shared" si="7"/>
        <v>10.205465358126416</v>
      </c>
      <c r="Q68" s="9"/>
    </row>
    <row r="69" spans="1:17">
      <c r="A69" s="13"/>
      <c r="B69" s="39">
        <v>359</v>
      </c>
      <c r="C69" s="21" t="s">
        <v>102</v>
      </c>
      <c r="D69" s="46">
        <v>4565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4565</v>
      </c>
      <c r="P69" s="47">
        <f t="shared" ref="P69:P87" si="13">(O69/P$89)</f>
        <v>2.024453087235524E-2</v>
      </c>
      <c r="Q69" s="9"/>
    </row>
    <row r="70" spans="1:17" ht="15.75">
      <c r="A70" s="29" t="s">
        <v>3</v>
      </c>
      <c r="B70" s="30"/>
      <c r="C70" s="31"/>
      <c r="D70" s="32">
        <f t="shared" ref="D70:N70" si="14">SUM(D71:D81)</f>
        <v>4466955</v>
      </c>
      <c r="E70" s="32">
        <f t="shared" si="14"/>
        <v>2570853</v>
      </c>
      <c r="F70" s="32">
        <f t="shared" si="14"/>
        <v>0</v>
      </c>
      <c r="G70" s="32">
        <f t="shared" si="14"/>
        <v>16640</v>
      </c>
      <c r="H70" s="32">
        <f t="shared" si="14"/>
        <v>0</v>
      </c>
      <c r="I70" s="32">
        <f t="shared" si="14"/>
        <v>970197</v>
      </c>
      <c r="J70" s="32">
        <f t="shared" si="14"/>
        <v>0</v>
      </c>
      <c r="K70" s="32">
        <f t="shared" si="14"/>
        <v>180275989</v>
      </c>
      <c r="L70" s="32">
        <f t="shared" si="14"/>
        <v>0</v>
      </c>
      <c r="M70" s="32">
        <f t="shared" si="14"/>
        <v>0</v>
      </c>
      <c r="N70" s="32">
        <f t="shared" si="14"/>
        <v>0</v>
      </c>
      <c r="O70" s="32">
        <f t="shared" si="12"/>
        <v>188300634</v>
      </c>
      <c r="P70" s="45">
        <f t="shared" si="13"/>
        <v>835.06199305521682</v>
      </c>
      <c r="Q70" s="10"/>
    </row>
    <row r="71" spans="1:17">
      <c r="A71" s="12"/>
      <c r="B71" s="25">
        <v>361.1</v>
      </c>
      <c r="C71" s="20" t="s">
        <v>72</v>
      </c>
      <c r="D71" s="46">
        <v>40805</v>
      </c>
      <c r="E71" s="46">
        <v>35252</v>
      </c>
      <c r="F71" s="46">
        <v>0</v>
      </c>
      <c r="G71" s="46">
        <v>0</v>
      </c>
      <c r="H71" s="46">
        <v>0</v>
      </c>
      <c r="I71" s="46">
        <v>315644</v>
      </c>
      <c r="J71" s="46">
        <v>0</v>
      </c>
      <c r="K71" s="46">
        <v>6985667</v>
      </c>
      <c r="L71" s="46">
        <v>0</v>
      </c>
      <c r="M71" s="46">
        <v>0</v>
      </c>
      <c r="N71" s="46">
        <v>0</v>
      </c>
      <c r="O71" s="46">
        <f t="shared" si="12"/>
        <v>7377368</v>
      </c>
      <c r="P71" s="47">
        <f t="shared" si="13"/>
        <v>32.716616480334203</v>
      </c>
      <c r="Q71" s="9"/>
    </row>
    <row r="72" spans="1:17">
      <c r="A72" s="12"/>
      <c r="B72" s="25">
        <v>361.2</v>
      </c>
      <c r="C72" s="20" t="s">
        <v>171</v>
      </c>
      <c r="D72" s="46">
        <v>40244</v>
      </c>
      <c r="E72" s="46">
        <v>27853</v>
      </c>
      <c r="F72" s="46">
        <v>0</v>
      </c>
      <c r="G72" s="46">
        <v>0</v>
      </c>
      <c r="H72" s="46">
        <v>0</v>
      </c>
      <c r="I72" s="46">
        <v>137722</v>
      </c>
      <c r="J72" s="46">
        <v>0</v>
      </c>
      <c r="K72" s="46">
        <v>8009102</v>
      </c>
      <c r="L72" s="46">
        <v>0</v>
      </c>
      <c r="M72" s="46">
        <v>0</v>
      </c>
      <c r="N72" s="46">
        <v>0</v>
      </c>
      <c r="O72" s="46">
        <f t="shared" ref="O72:O81" si="15">SUM(D72:N72)</f>
        <v>8214921</v>
      </c>
      <c r="P72" s="47">
        <f t="shared" si="13"/>
        <v>36.430935771842144</v>
      </c>
      <c r="Q72" s="9"/>
    </row>
    <row r="73" spans="1:17">
      <c r="A73" s="12"/>
      <c r="B73" s="25">
        <v>361.3</v>
      </c>
      <c r="C73" s="20" t="s">
        <v>73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-289842</v>
      </c>
      <c r="J73" s="46">
        <v>0</v>
      </c>
      <c r="K73" s="46">
        <v>71909833</v>
      </c>
      <c r="L73" s="46">
        <v>0</v>
      </c>
      <c r="M73" s="46">
        <v>0</v>
      </c>
      <c r="N73" s="46">
        <v>0</v>
      </c>
      <c r="O73" s="46">
        <f t="shared" si="15"/>
        <v>71619991</v>
      </c>
      <c r="P73" s="47">
        <f t="shared" si="13"/>
        <v>317.61514104650701</v>
      </c>
      <c r="Q73" s="9"/>
    </row>
    <row r="74" spans="1:17">
      <c r="A74" s="12"/>
      <c r="B74" s="25">
        <v>361.4</v>
      </c>
      <c r="C74" s="20" t="s">
        <v>150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45506</v>
      </c>
      <c r="J74" s="46">
        <v>0</v>
      </c>
      <c r="K74" s="46">
        <v>49281900</v>
      </c>
      <c r="L74" s="46">
        <v>0</v>
      </c>
      <c r="M74" s="46">
        <v>0</v>
      </c>
      <c r="N74" s="46">
        <v>0</v>
      </c>
      <c r="O74" s="46">
        <f t="shared" si="15"/>
        <v>49327406</v>
      </c>
      <c r="P74" s="47">
        <f t="shared" si="13"/>
        <v>218.75360210738248</v>
      </c>
      <c r="Q74" s="9"/>
    </row>
    <row r="75" spans="1:17">
      <c r="A75" s="12"/>
      <c r="B75" s="25">
        <v>362</v>
      </c>
      <c r="C75" s="20" t="s">
        <v>74</v>
      </c>
      <c r="D75" s="46">
        <v>1304136</v>
      </c>
      <c r="E75" s="46">
        <v>2353338</v>
      </c>
      <c r="F75" s="46">
        <v>0</v>
      </c>
      <c r="G75" s="46">
        <v>0</v>
      </c>
      <c r="H75" s="46">
        <v>0</v>
      </c>
      <c r="I75" s="46">
        <v>473797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4131271</v>
      </c>
      <c r="P75" s="47">
        <f t="shared" si="13"/>
        <v>18.321060964198445</v>
      </c>
      <c r="Q75" s="9"/>
    </row>
    <row r="76" spans="1:17">
      <c r="A76" s="12"/>
      <c r="B76" s="25">
        <v>364</v>
      </c>
      <c r="C76" s="20" t="s">
        <v>157</v>
      </c>
      <c r="D76" s="46">
        <v>954345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954345</v>
      </c>
      <c r="P76" s="47">
        <f t="shared" si="13"/>
        <v>4.232259981462839</v>
      </c>
      <c r="Q76" s="9"/>
    </row>
    <row r="77" spans="1:17">
      <c r="A77" s="12"/>
      <c r="B77" s="25">
        <v>365</v>
      </c>
      <c r="C77" s="20" t="s">
        <v>172</v>
      </c>
      <c r="D77" s="46">
        <v>2266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2266</v>
      </c>
      <c r="P77" s="47">
        <f t="shared" si="13"/>
        <v>1.0049092433024528E-2</v>
      </c>
      <c r="Q77" s="9"/>
    </row>
    <row r="78" spans="1:17">
      <c r="A78" s="12"/>
      <c r="B78" s="25">
        <v>366</v>
      </c>
      <c r="C78" s="20" t="s">
        <v>76</v>
      </c>
      <c r="D78" s="46">
        <v>529277</v>
      </c>
      <c r="E78" s="46">
        <v>29226</v>
      </c>
      <c r="F78" s="46">
        <v>0</v>
      </c>
      <c r="G78" s="46">
        <v>16640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575143</v>
      </c>
      <c r="P78" s="47">
        <f t="shared" si="13"/>
        <v>2.5506024577259603</v>
      </c>
      <c r="Q78" s="9"/>
    </row>
    <row r="79" spans="1:17">
      <c r="A79" s="12"/>
      <c r="B79" s="25">
        <v>368</v>
      </c>
      <c r="C79" s="20" t="s">
        <v>77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43837653</v>
      </c>
      <c r="L79" s="46">
        <v>0</v>
      </c>
      <c r="M79" s="46">
        <v>0</v>
      </c>
      <c r="N79" s="46">
        <v>0</v>
      </c>
      <c r="O79" s="46">
        <f t="shared" si="15"/>
        <v>43837653</v>
      </c>
      <c r="P79" s="47">
        <f t="shared" si="13"/>
        <v>194.40804370867389</v>
      </c>
      <c r="Q79" s="9"/>
    </row>
    <row r="80" spans="1:17">
      <c r="A80" s="12"/>
      <c r="B80" s="25">
        <v>369.42</v>
      </c>
      <c r="C80" s="20" t="s">
        <v>214</v>
      </c>
      <c r="D80" s="46">
        <v>1324828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>SUM(D80:N80)</f>
        <v>1324828</v>
      </c>
      <c r="P80" s="47">
        <f t="shared" si="13"/>
        <v>5.8752511164426391</v>
      </c>
      <c r="Q80" s="9"/>
    </row>
    <row r="81" spans="1:120">
      <c r="A81" s="12"/>
      <c r="B81" s="25">
        <v>369.9</v>
      </c>
      <c r="C81" s="20" t="s">
        <v>79</v>
      </c>
      <c r="D81" s="46">
        <v>271054</v>
      </c>
      <c r="E81" s="46">
        <v>125184</v>
      </c>
      <c r="F81" s="46">
        <v>0</v>
      </c>
      <c r="G81" s="46">
        <v>0</v>
      </c>
      <c r="H81" s="46">
        <v>0</v>
      </c>
      <c r="I81" s="46">
        <v>287370</v>
      </c>
      <c r="J81" s="46">
        <v>0</v>
      </c>
      <c r="K81" s="46">
        <v>251834</v>
      </c>
      <c r="L81" s="46">
        <v>0</v>
      </c>
      <c r="M81" s="46">
        <v>0</v>
      </c>
      <c r="N81" s="46">
        <v>0</v>
      </c>
      <c r="O81" s="46">
        <f t="shared" si="15"/>
        <v>935442</v>
      </c>
      <c r="P81" s="47">
        <f t="shared" si="13"/>
        <v>4.1484303282141797</v>
      </c>
      <c r="Q81" s="9"/>
    </row>
    <row r="82" spans="1:120" ht="15.75">
      <c r="A82" s="29" t="s">
        <v>50</v>
      </c>
      <c r="B82" s="30"/>
      <c r="C82" s="31"/>
      <c r="D82" s="32">
        <f t="shared" ref="D82:N82" si="16">SUM(D83:D86)</f>
        <v>0</v>
      </c>
      <c r="E82" s="32">
        <f t="shared" si="16"/>
        <v>1452000</v>
      </c>
      <c r="F82" s="32">
        <f t="shared" si="16"/>
        <v>22720000</v>
      </c>
      <c r="G82" s="32">
        <f t="shared" si="16"/>
        <v>344290</v>
      </c>
      <c r="H82" s="32">
        <f t="shared" si="16"/>
        <v>0</v>
      </c>
      <c r="I82" s="32">
        <f t="shared" si="16"/>
        <v>1283226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6"/>
        <v>0</v>
      </c>
      <c r="O82" s="32">
        <f t="shared" ref="O82:O87" si="17">SUM(D82:N82)</f>
        <v>25799516</v>
      </c>
      <c r="P82" s="45">
        <f t="shared" si="13"/>
        <v>114.41382215855924</v>
      </c>
      <c r="Q82" s="9"/>
    </row>
    <row r="83" spans="1:120">
      <c r="A83" s="12"/>
      <c r="B83" s="25">
        <v>381</v>
      </c>
      <c r="C83" s="20" t="s">
        <v>80</v>
      </c>
      <c r="D83" s="46">
        <v>0</v>
      </c>
      <c r="E83" s="46">
        <v>1452000</v>
      </c>
      <c r="F83" s="46">
        <v>0</v>
      </c>
      <c r="G83" s="46">
        <v>344290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7"/>
        <v>1796290</v>
      </c>
      <c r="P83" s="47">
        <f t="shared" si="13"/>
        <v>7.9660565959918932</v>
      </c>
      <c r="Q83" s="9"/>
    </row>
    <row r="84" spans="1:120">
      <c r="A84" s="12"/>
      <c r="B84" s="25">
        <v>384</v>
      </c>
      <c r="C84" s="20" t="s">
        <v>81</v>
      </c>
      <c r="D84" s="46">
        <v>0</v>
      </c>
      <c r="E84" s="46">
        <v>0</v>
      </c>
      <c r="F84" s="46">
        <v>22720000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7"/>
        <v>22720000</v>
      </c>
      <c r="P84" s="47">
        <f t="shared" si="13"/>
        <v>100.75700797807471</v>
      </c>
      <c r="Q84" s="9"/>
    </row>
    <row r="85" spans="1:120">
      <c r="A85" s="12"/>
      <c r="B85" s="25">
        <v>389.7</v>
      </c>
      <c r="C85" s="20" t="s">
        <v>215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1080690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7"/>
        <v>1080690</v>
      </c>
      <c r="P85" s="47">
        <f t="shared" si="13"/>
        <v>4.7925656228796463</v>
      </c>
      <c r="Q85" s="9"/>
    </row>
    <row r="86" spans="1:120" ht="15.75" thickBot="1">
      <c r="A86" s="12"/>
      <c r="B86" s="25">
        <v>389.8</v>
      </c>
      <c r="C86" s="20" t="s">
        <v>82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202536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7"/>
        <v>202536</v>
      </c>
      <c r="P86" s="47">
        <f t="shared" si="13"/>
        <v>0.89819196161299908</v>
      </c>
      <c r="Q86" s="9"/>
    </row>
    <row r="87" spans="1:120" ht="16.5" thickBot="1">
      <c r="A87" s="14" t="s">
        <v>67</v>
      </c>
      <c r="B87" s="23"/>
      <c r="C87" s="22"/>
      <c r="D87" s="15">
        <f t="shared" ref="D87:N87" si="18">SUM(D5,D13,D23,D46,D63,D70,D82)</f>
        <v>162837519</v>
      </c>
      <c r="E87" s="15">
        <f t="shared" si="18"/>
        <v>55126200</v>
      </c>
      <c r="F87" s="15">
        <f t="shared" si="18"/>
        <v>30341495</v>
      </c>
      <c r="G87" s="15">
        <f t="shared" si="18"/>
        <v>4822151</v>
      </c>
      <c r="H87" s="15">
        <f t="shared" si="18"/>
        <v>0</v>
      </c>
      <c r="I87" s="15">
        <f t="shared" si="18"/>
        <v>105073519</v>
      </c>
      <c r="J87" s="15">
        <f t="shared" si="18"/>
        <v>0</v>
      </c>
      <c r="K87" s="15">
        <f t="shared" si="18"/>
        <v>180275989</v>
      </c>
      <c r="L87" s="15">
        <f t="shared" si="18"/>
        <v>0</v>
      </c>
      <c r="M87" s="15">
        <f t="shared" si="18"/>
        <v>0</v>
      </c>
      <c r="N87" s="15">
        <f t="shared" si="18"/>
        <v>0</v>
      </c>
      <c r="O87" s="15">
        <f t="shared" si="17"/>
        <v>538476873</v>
      </c>
      <c r="P87" s="38">
        <f t="shared" si="13"/>
        <v>2387.9981773270124</v>
      </c>
      <c r="Q87" s="6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</row>
    <row r="88" spans="1:120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9"/>
    </row>
    <row r="89" spans="1:120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118" t="s">
        <v>216</v>
      </c>
      <c r="N89" s="118"/>
      <c r="O89" s="118"/>
      <c r="P89" s="43">
        <v>225493</v>
      </c>
    </row>
    <row r="90" spans="1:120">
      <c r="A90" s="119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7"/>
    </row>
    <row r="91" spans="1:120" ht="15.75" customHeight="1" thickBot="1">
      <c r="A91" s="120" t="s">
        <v>105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0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96987827</v>
      </c>
      <c r="E5" s="27">
        <f t="shared" si="0"/>
        <v>7593218</v>
      </c>
      <c r="F5" s="27">
        <f t="shared" si="0"/>
        <v>4763491</v>
      </c>
      <c r="G5" s="27">
        <f t="shared" si="0"/>
        <v>0</v>
      </c>
      <c r="H5" s="27">
        <f t="shared" si="0"/>
        <v>0</v>
      </c>
      <c r="I5" s="27">
        <f t="shared" si="0"/>
        <v>3735922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113080458</v>
      </c>
      <c r="O5" s="33">
        <f t="shared" ref="O5:O36" si="1">(N5/O$94)</f>
        <v>471.2549717448199</v>
      </c>
      <c r="P5" s="6"/>
    </row>
    <row r="6" spans="1:133">
      <c r="A6" s="12"/>
      <c r="B6" s="25">
        <v>311</v>
      </c>
      <c r="C6" s="20" t="s">
        <v>2</v>
      </c>
      <c r="D6" s="46">
        <v>68425226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68425226</v>
      </c>
      <c r="O6" s="47">
        <f t="shared" si="1"/>
        <v>285.15738718765107</v>
      </c>
      <c r="P6" s="9"/>
    </row>
    <row r="7" spans="1:133">
      <c r="A7" s="12"/>
      <c r="B7" s="25">
        <v>312.42</v>
      </c>
      <c r="C7" s="20" t="s">
        <v>107</v>
      </c>
      <c r="D7" s="46">
        <v>0</v>
      </c>
      <c r="E7" s="46">
        <v>3400936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3400936</v>
      </c>
      <c r="O7" s="47">
        <f t="shared" si="1"/>
        <v>14.173165080264715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4192282</v>
      </c>
      <c r="F8" s="46">
        <v>4763491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8955773</v>
      </c>
      <c r="O8" s="47">
        <f t="shared" si="1"/>
        <v>37.322563303272268</v>
      </c>
      <c r="P8" s="9"/>
    </row>
    <row r="9" spans="1:133">
      <c r="A9" s="12"/>
      <c r="B9" s="25">
        <v>314.10000000000002</v>
      </c>
      <c r="C9" s="20" t="s">
        <v>13</v>
      </c>
      <c r="D9" s="46">
        <v>14565664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14565664</v>
      </c>
      <c r="O9" s="47">
        <f t="shared" si="1"/>
        <v>60.701395255796896</v>
      </c>
      <c r="P9" s="9"/>
    </row>
    <row r="10" spans="1:133">
      <c r="A10" s="12"/>
      <c r="B10" s="25">
        <v>314.3</v>
      </c>
      <c r="C10" s="20" t="s">
        <v>14</v>
      </c>
      <c r="D10" s="46">
        <v>2553681</v>
      </c>
      <c r="E10" s="46">
        <v>0</v>
      </c>
      <c r="F10" s="46">
        <v>0</v>
      </c>
      <c r="G10" s="46">
        <v>0</v>
      </c>
      <c r="H10" s="46">
        <v>0</v>
      </c>
      <c r="I10" s="46">
        <v>3735922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6289603</v>
      </c>
      <c r="O10" s="47">
        <f t="shared" si="1"/>
        <v>26.211484605511011</v>
      </c>
      <c r="P10" s="9"/>
    </row>
    <row r="11" spans="1:133">
      <c r="A11" s="12"/>
      <c r="B11" s="25">
        <v>314.39999999999998</v>
      </c>
      <c r="C11" s="20" t="s">
        <v>16</v>
      </c>
      <c r="D11" s="46">
        <v>496233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496233</v>
      </c>
      <c r="O11" s="47">
        <f t="shared" si="1"/>
        <v>2.0680166363833368</v>
      </c>
      <c r="P11" s="9"/>
    </row>
    <row r="12" spans="1:133">
      <c r="A12" s="12"/>
      <c r="B12" s="25">
        <v>315</v>
      </c>
      <c r="C12" s="20" t="s">
        <v>161</v>
      </c>
      <c r="D12" s="46">
        <v>4684289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4684289</v>
      </c>
      <c r="O12" s="47">
        <f t="shared" si="1"/>
        <v>19.521449765790393</v>
      </c>
      <c r="P12" s="9"/>
    </row>
    <row r="13" spans="1:133">
      <c r="A13" s="12"/>
      <c r="B13" s="25">
        <v>316</v>
      </c>
      <c r="C13" s="20" t="s">
        <v>140</v>
      </c>
      <c r="D13" s="46">
        <v>6262734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6262734</v>
      </c>
      <c r="O13" s="47">
        <f t="shared" si="1"/>
        <v>26.099509910150193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SUM(D15:D23)</f>
        <v>14234436</v>
      </c>
      <c r="E14" s="32">
        <f t="shared" si="3"/>
        <v>15648269</v>
      </c>
      <c r="F14" s="32">
        <f t="shared" si="3"/>
        <v>2218349</v>
      </c>
      <c r="G14" s="32">
        <f t="shared" si="3"/>
        <v>0</v>
      </c>
      <c r="H14" s="32">
        <f t="shared" si="3"/>
        <v>0</v>
      </c>
      <c r="I14" s="32">
        <f t="shared" si="3"/>
        <v>4408325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36509379</v>
      </c>
      <c r="O14" s="45">
        <f t="shared" si="1"/>
        <v>152.15030672289919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12203233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12203233</v>
      </c>
      <c r="O15" s="47">
        <f t="shared" si="1"/>
        <v>50.856127790094853</v>
      </c>
      <c r="P15" s="9"/>
    </row>
    <row r="16" spans="1:133">
      <c r="A16" s="12"/>
      <c r="B16" s="25">
        <v>323.10000000000002</v>
      </c>
      <c r="C16" s="20" t="s">
        <v>20</v>
      </c>
      <c r="D16" s="46">
        <v>8072664</v>
      </c>
      <c r="E16" s="46">
        <v>0</v>
      </c>
      <c r="F16" s="46">
        <v>2218349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10291013</v>
      </c>
      <c r="O16" s="47">
        <f t="shared" si="1"/>
        <v>42.88708346530197</v>
      </c>
      <c r="P16" s="9"/>
    </row>
    <row r="17" spans="1:16">
      <c r="A17" s="12"/>
      <c r="B17" s="25">
        <v>323.3</v>
      </c>
      <c r="C17" s="20" t="s">
        <v>97</v>
      </c>
      <c r="D17" s="46">
        <v>4723650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4723650</v>
      </c>
      <c r="O17" s="47">
        <f t="shared" si="1"/>
        <v>19.685484005400991</v>
      </c>
      <c r="P17" s="9"/>
    </row>
    <row r="18" spans="1:16">
      <c r="A18" s="12"/>
      <c r="B18" s="25">
        <v>323.39999999999998</v>
      </c>
      <c r="C18" s="20" t="s">
        <v>21</v>
      </c>
      <c r="D18" s="46">
        <v>277056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277056</v>
      </c>
      <c r="O18" s="47">
        <f t="shared" si="1"/>
        <v>1.1546116788077814</v>
      </c>
      <c r="P18" s="9"/>
    </row>
    <row r="19" spans="1:16">
      <c r="A19" s="12"/>
      <c r="B19" s="25">
        <v>323.7</v>
      </c>
      <c r="C19" s="20" t="s">
        <v>190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4408325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4408325</v>
      </c>
      <c r="O19" s="47">
        <f t="shared" si="1"/>
        <v>18.371388921302238</v>
      </c>
      <c r="P19" s="9"/>
    </row>
    <row r="20" spans="1:16">
      <c r="A20" s="12"/>
      <c r="B20" s="25">
        <v>323.89999999999998</v>
      </c>
      <c r="C20" s="20" t="s">
        <v>22</v>
      </c>
      <c r="D20" s="46">
        <v>124386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124386</v>
      </c>
      <c r="O20" s="47">
        <f t="shared" si="1"/>
        <v>0.51837003450632613</v>
      </c>
      <c r="P20" s="9"/>
    </row>
    <row r="21" spans="1:16">
      <c r="A21" s="12"/>
      <c r="B21" s="25">
        <v>324.11</v>
      </c>
      <c r="C21" s="20" t="s">
        <v>141</v>
      </c>
      <c r="D21" s="46">
        <v>0</v>
      </c>
      <c r="E21" s="46">
        <v>532913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532913</v>
      </c>
      <c r="O21" s="47">
        <f t="shared" si="1"/>
        <v>2.2208779942989549</v>
      </c>
      <c r="P21" s="9"/>
    </row>
    <row r="22" spans="1:16">
      <c r="A22" s="12"/>
      <c r="B22" s="25">
        <v>324.61</v>
      </c>
      <c r="C22" s="20" t="s">
        <v>142</v>
      </c>
      <c r="D22" s="46">
        <v>0</v>
      </c>
      <c r="E22" s="46">
        <v>2912123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2912123</v>
      </c>
      <c r="O22" s="47">
        <f t="shared" si="1"/>
        <v>12.136070779642935</v>
      </c>
      <c r="P22" s="9"/>
    </row>
    <row r="23" spans="1:16">
      <c r="A23" s="12"/>
      <c r="B23" s="25">
        <v>329</v>
      </c>
      <c r="C23" s="20" t="s">
        <v>24</v>
      </c>
      <c r="D23" s="46">
        <v>1036680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5">SUM(D23:M23)</f>
        <v>1036680</v>
      </c>
      <c r="O23" s="47">
        <f t="shared" si="1"/>
        <v>4.3202920535431497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SUM(D25:D51)</f>
        <v>35372118</v>
      </c>
      <c r="E24" s="32">
        <f t="shared" si="6"/>
        <v>28302134</v>
      </c>
      <c r="F24" s="32">
        <f t="shared" si="6"/>
        <v>0</v>
      </c>
      <c r="G24" s="32">
        <f t="shared" si="6"/>
        <v>5730900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69405152</v>
      </c>
      <c r="O24" s="45">
        <f t="shared" si="1"/>
        <v>289.2411608794946</v>
      </c>
      <c r="P24" s="10"/>
    </row>
    <row r="25" spans="1:16">
      <c r="A25" s="12"/>
      <c r="B25" s="25">
        <v>331.1</v>
      </c>
      <c r="C25" s="20" t="s">
        <v>25</v>
      </c>
      <c r="D25" s="46">
        <v>0</v>
      </c>
      <c r="E25" s="46">
        <v>7432711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7432711</v>
      </c>
      <c r="O25" s="47">
        <f t="shared" si="1"/>
        <v>30.975307973128405</v>
      </c>
      <c r="P25" s="9"/>
    </row>
    <row r="26" spans="1:16">
      <c r="A26" s="12"/>
      <c r="B26" s="25">
        <v>331.2</v>
      </c>
      <c r="C26" s="20" t="s">
        <v>126</v>
      </c>
      <c r="D26" s="46">
        <v>0</v>
      </c>
      <c r="E26" s="46">
        <v>419067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419067</v>
      </c>
      <c r="O26" s="47">
        <f t="shared" si="1"/>
        <v>1.7464326793245428</v>
      </c>
      <c r="P26" s="9"/>
    </row>
    <row r="27" spans="1:16">
      <c r="A27" s="12"/>
      <c r="B27" s="25">
        <v>331.61</v>
      </c>
      <c r="C27" s="20" t="s">
        <v>191</v>
      </c>
      <c r="D27" s="46">
        <v>0</v>
      </c>
      <c r="E27" s="46">
        <v>508493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508493</v>
      </c>
      <c r="O27" s="47">
        <f t="shared" si="1"/>
        <v>2.1191093367117304</v>
      </c>
      <c r="P27" s="9"/>
    </row>
    <row r="28" spans="1:16">
      <c r="A28" s="12"/>
      <c r="B28" s="25">
        <v>331.62</v>
      </c>
      <c r="C28" s="20" t="s">
        <v>29</v>
      </c>
      <c r="D28" s="46">
        <v>0</v>
      </c>
      <c r="E28" s="46">
        <v>4767614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4767614</v>
      </c>
      <c r="O28" s="47">
        <f t="shared" si="1"/>
        <v>19.868700928503561</v>
      </c>
      <c r="P28" s="9"/>
    </row>
    <row r="29" spans="1:16">
      <c r="A29" s="12"/>
      <c r="B29" s="25">
        <v>331.69</v>
      </c>
      <c r="C29" s="20" t="s">
        <v>109</v>
      </c>
      <c r="D29" s="46">
        <v>0</v>
      </c>
      <c r="E29" s="46">
        <v>3649420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3649420</v>
      </c>
      <c r="O29" s="47">
        <f t="shared" si="1"/>
        <v>15.208704929237026</v>
      </c>
      <c r="P29" s="9"/>
    </row>
    <row r="30" spans="1:16">
      <c r="A30" s="12"/>
      <c r="B30" s="25">
        <v>331.9</v>
      </c>
      <c r="C30" s="20" t="s">
        <v>99</v>
      </c>
      <c r="D30" s="46">
        <v>4151316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4151316</v>
      </c>
      <c r="O30" s="47">
        <f t="shared" si="1"/>
        <v>17.300321725649702</v>
      </c>
      <c r="P30" s="9"/>
    </row>
    <row r="31" spans="1:16">
      <c r="A31" s="12"/>
      <c r="B31" s="25">
        <v>334.2</v>
      </c>
      <c r="C31" s="20" t="s">
        <v>93</v>
      </c>
      <c r="D31" s="46">
        <v>0</v>
      </c>
      <c r="E31" s="46">
        <v>140657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140657</v>
      </c>
      <c r="O31" s="47">
        <f t="shared" si="1"/>
        <v>0.58617829935488175</v>
      </c>
      <c r="P31" s="9"/>
    </row>
    <row r="32" spans="1:16">
      <c r="A32" s="12"/>
      <c r="B32" s="25">
        <v>334.42</v>
      </c>
      <c r="C32" s="20" t="s">
        <v>30</v>
      </c>
      <c r="D32" s="46">
        <v>0</v>
      </c>
      <c r="E32" s="46">
        <v>547056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6" si="7">SUM(D32:M32)</f>
        <v>547056</v>
      </c>
      <c r="O32" s="47">
        <f t="shared" si="1"/>
        <v>2.2798179666272151</v>
      </c>
      <c r="P32" s="9"/>
    </row>
    <row r="33" spans="1:16">
      <c r="A33" s="12"/>
      <c r="B33" s="25">
        <v>334.5</v>
      </c>
      <c r="C33" s="20" t="s">
        <v>32</v>
      </c>
      <c r="D33" s="46">
        <v>0</v>
      </c>
      <c r="E33" s="46">
        <v>1241420</v>
      </c>
      <c r="F33" s="46">
        <v>0</v>
      </c>
      <c r="G33" s="46">
        <v>2429587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3671007</v>
      </c>
      <c r="O33" s="47">
        <f t="shared" si="1"/>
        <v>15.298667255663538</v>
      </c>
      <c r="P33" s="9"/>
    </row>
    <row r="34" spans="1:16">
      <c r="A34" s="12"/>
      <c r="B34" s="25">
        <v>334.61</v>
      </c>
      <c r="C34" s="20" t="s">
        <v>162</v>
      </c>
      <c r="D34" s="46">
        <v>0</v>
      </c>
      <c r="E34" s="46">
        <v>242895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242895</v>
      </c>
      <c r="O34" s="47">
        <f t="shared" si="1"/>
        <v>1.0122480788144492</v>
      </c>
      <c r="P34" s="9"/>
    </row>
    <row r="35" spans="1:16">
      <c r="A35" s="12"/>
      <c r="B35" s="25">
        <v>334.69</v>
      </c>
      <c r="C35" s="20" t="s">
        <v>111</v>
      </c>
      <c r="D35" s="46">
        <v>1775845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1775845</v>
      </c>
      <c r="O35" s="47">
        <f t="shared" si="1"/>
        <v>7.4007109636766737</v>
      </c>
      <c r="P35" s="9"/>
    </row>
    <row r="36" spans="1:16">
      <c r="A36" s="12"/>
      <c r="B36" s="25">
        <v>334.7</v>
      </c>
      <c r="C36" s="20" t="s">
        <v>33</v>
      </c>
      <c r="D36" s="46">
        <v>0</v>
      </c>
      <c r="E36" s="46">
        <v>60090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60090</v>
      </c>
      <c r="O36" s="47">
        <f t="shared" si="1"/>
        <v>0.25042091050025839</v>
      </c>
      <c r="P36" s="9"/>
    </row>
    <row r="37" spans="1:16">
      <c r="A37" s="12"/>
      <c r="B37" s="25">
        <v>334.9</v>
      </c>
      <c r="C37" s="20" t="s">
        <v>112</v>
      </c>
      <c r="D37" s="46">
        <v>0</v>
      </c>
      <c r="E37" s="46">
        <v>13337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13337</v>
      </c>
      <c r="O37" s="47">
        <f t="shared" ref="O37:O68" si="8">(N37/O$94)</f>
        <v>5.5581023187584393E-2</v>
      </c>
      <c r="P37" s="9"/>
    </row>
    <row r="38" spans="1:16">
      <c r="A38" s="12"/>
      <c r="B38" s="25">
        <v>335.12</v>
      </c>
      <c r="C38" s="20" t="s">
        <v>144</v>
      </c>
      <c r="D38" s="46">
        <v>9775984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9775984</v>
      </c>
      <c r="O38" s="47">
        <f t="shared" si="8"/>
        <v>40.740735801563623</v>
      </c>
      <c r="P38" s="9"/>
    </row>
    <row r="39" spans="1:16">
      <c r="A39" s="12"/>
      <c r="B39" s="25">
        <v>335.14</v>
      </c>
      <c r="C39" s="20" t="s">
        <v>145</v>
      </c>
      <c r="D39" s="46">
        <v>12580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12580</v>
      </c>
      <c r="O39" s="47">
        <f t="shared" si="8"/>
        <v>5.2426278150994349E-2</v>
      </c>
      <c r="P39" s="9"/>
    </row>
    <row r="40" spans="1:16">
      <c r="A40" s="12"/>
      <c r="B40" s="25">
        <v>335.15</v>
      </c>
      <c r="C40" s="20" t="s">
        <v>146</v>
      </c>
      <c r="D40" s="46">
        <v>78702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78702</v>
      </c>
      <c r="O40" s="47">
        <f t="shared" si="8"/>
        <v>0.32798513060727802</v>
      </c>
      <c r="P40" s="9"/>
    </row>
    <row r="41" spans="1:16">
      <c r="A41" s="12"/>
      <c r="B41" s="25">
        <v>335.17</v>
      </c>
      <c r="C41" s="20" t="s">
        <v>183</v>
      </c>
      <c r="D41" s="46">
        <v>69724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69724</v>
      </c>
      <c r="O41" s="47">
        <f t="shared" si="8"/>
        <v>0.29056993782193402</v>
      </c>
      <c r="P41" s="9"/>
    </row>
    <row r="42" spans="1:16">
      <c r="A42" s="12"/>
      <c r="B42" s="25">
        <v>335.18</v>
      </c>
      <c r="C42" s="20" t="s">
        <v>147</v>
      </c>
      <c r="D42" s="46">
        <v>16183294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16183294</v>
      </c>
      <c r="O42" s="47">
        <f t="shared" si="8"/>
        <v>67.442756171964859</v>
      </c>
      <c r="P42" s="9"/>
    </row>
    <row r="43" spans="1:16">
      <c r="A43" s="12"/>
      <c r="B43" s="25">
        <v>335.29</v>
      </c>
      <c r="C43" s="20" t="s">
        <v>192</v>
      </c>
      <c r="D43" s="46">
        <v>0</v>
      </c>
      <c r="E43" s="46">
        <v>954018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954018</v>
      </c>
      <c r="O43" s="47">
        <f t="shared" si="8"/>
        <v>3.9758038973811867</v>
      </c>
      <c r="P43" s="9"/>
    </row>
    <row r="44" spans="1:16">
      <c r="A44" s="12"/>
      <c r="B44" s="25">
        <v>335.69</v>
      </c>
      <c r="C44" s="20" t="s">
        <v>193</v>
      </c>
      <c r="D44" s="46">
        <v>0</v>
      </c>
      <c r="E44" s="46">
        <v>38778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38778</v>
      </c>
      <c r="O44" s="47">
        <f t="shared" si="8"/>
        <v>0.16160462751504442</v>
      </c>
      <c r="P44" s="9"/>
    </row>
    <row r="45" spans="1:16">
      <c r="A45" s="12"/>
      <c r="B45" s="25">
        <v>335.7</v>
      </c>
      <c r="C45" s="20" t="s">
        <v>194</v>
      </c>
      <c r="D45" s="46">
        <v>0</v>
      </c>
      <c r="E45" s="46">
        <v>243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243</v>
      </c>
      <c r="O45" s="47">
        <f t="shared" si="8"/>
        <v>1.0126856590374903E-3</v>
      </c>
      <c r="P45" s="9"/>
    </row>
    <row r="46" spans="1:16">
      <c r="A46" s="12"/>
      <c r="B46" s="25">
        <v>335.9</v>
      </c>
      <c r="C46" s="20" t="s">
        <v>113</v>
      </c>
      <c r="D46" s="46">
        <v>87968</v>
      </c>
      <c r="E46" s="46">
        <v>0</v>
      </c>
      <c r="F46" s="46">
        <v>0</v>
      </c>
      <c r="G46" s="46">
        <v>435065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523033</v>
      </c>
      <c r="O46" s="47">
        <f t="shared" si="8"/>
        <v>2.1797037790261546</v>
      </c>
      <c r="P46" s="9"/>
    </row>
    <row r="47" spans="1:16">
      <c r="A47" s="12"/>
      <c r="B47" s="25">
        <v>337.3</v>
      </c>
      <c r="C47" s="20" t="s">
        <v>114</v>
      </c>
      <c r="D47" s="46">
        <v>0</v>
      </c>
      <c r="E47" s="46">
        <v>0</v>
      </c>
      <c r="F47" s="46">
        <v>0</v>
      </c>
      <c r="G47" s="46">
        <v>2866248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9">SUM(D47:M47)</f>
        <v>2866248</v>
      </c>
      <c r="O47" s="47">
        <f t="shared" si="8"/>
        <v>11.944889896481021</v>
      </c>
      <c r="P47" s="9"/>
    </row>
    <row r="48" spans="1:16">
      <c r="A48" s="12"/>
      <c r="B48" s="25">
        <v>337.4</v>
      </c>
      <c r="C48" s="20" t="s">
        <v>40</v>
      </c>
      <c r="D48" s="46">
        <v>0</v>
      </c>
      <c r="E48" s="46">
        <v>34033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34033</v>
      </c>
      <c r="O48" s="47">
        <f t="shared" si="8"/>
        <v>0.14183016886429178</v>
      </c>
      <c r="P48" s="9"/>
    </row>
    <row r="49" spans="1:16">
      <c r="A49" s="12"/>
      <c r="B49" s="25">
        <v>337.6</v>
      </c>
      <c r="C49" s="20" t="s">
        <v>115</v>
      </c>
      <c r="D49" s="46">
        <v>0</v>
      </c>
      <c r="E49" s="46">
        <v>7604088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7604088</v>
      </c>
      <c r="O49" s="47">
        <f t="shared" si="8"/>
        <v>31.689509743452966</v>
      </c>
      <c r="P49" s="9"/>
    </row>
    <row r="50" spans="1:16">
      <c r="A50" s="12"/>
      <c r="B50" s="25">
        <v>337.9</v>
      </c>
      <c r="C50" s="20" t="s">
        <v>42</v>
      </c>
      <c r="D50" s="46">
        <v>0</v>
      </c>
      <c r="E50" s="46">
        <v>648214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648214</v>
      </c>
      <c r="O50" s="47">
        <f t="shared" si="8"/>
        <v>2.701386920935505</v>
      </c>
      <c r="P50" s="9"/>
    </row>
    <row r="51" spans="1:16">
      <c r="A51" s="12"/>
      <c r="B51" s="25">
        <v>339</v>
      </c>
      <c r="C51" s="20" t="s">
        <v>43</v>
      </c>
      <c r="D51" s="46">
        <v>3236705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3236705</v>
      </c>
      <c r="O51" s="47">
        <f t="shared" si="8"/>
        <v>13.48874376969111</v>
      </c>
      <c r="P51" s="9"/>
    </row>
    <row r="52" spans="1:16" ht="15.75">
      <c r="A52" s="29" t="s">
        <v>48</v>
      </c>
      <c r="B52" s="30"/>
      <c r="C52" s="31"/>
      <c r="D52" s="32">
        <f t="shared" ref="D52:M52" si="10">SUM(D53:D68)</f>
        <v>1853978</v>
      </c>
      <c r="E52" s="32">
        <f t="shared" si="10"/>
        <v>4826728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90292091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si="9"/>
        <v>96972797</v>
      </c>
      <c r="O52" s="45">
        <f t="shared" si="8"/>
        <v>404.12741085865741</v>
      </c>
      <c r="P52" s="10"/>
    </row>
    <row r="53" spans="1:16">
      <c r="A53" s="12"/>
      <c r="B53" s="25">
        <v>341.3</v>
      </c>
      <c r="C53" s="20" t="s">
        <v>165</v>
      </c>
      <c r="D53" s="46">
        <v>171554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8" si="11">SUM(D53:M53)</f>
        <v>171554</v>
      </c>
      <c r="O53" s="47">
        <f t="shared" si="8"/>
        <v>0.71493940555768554</v>
      </c>
      <c r="P53" s="9"/>
    </row>
    <row r="54" spans="1:16">
      <c r="A54" s="12"/>
      <c r="B54" s="25">
        <v>341.9</v>
      </c>
      <c r="C54" s="20" t="s">
        <v>166</v>
      </c>
      <c r="D54" s="46">
        <v>338621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338621</v>
      </c>
      <c r="O54" s="47">
        <f t="shared" si="8"/>
        <v>1.4111795495840904</v>
      </c>
      <c r="P54" s="9"/>
    </row>
    <row r="55" spans="1:16">
      <c r="A55" s="12"/>
      <c r="B55" s="25">
        <v>342.1</v>
      </c>
      <c r="C55" s="20" t="s">
        <v>52</v>
      </c>
      <c r="D55" s="46">
        <v>631842</v>
      </c>
      <c r="E55" s="46">
        <v>140977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772819</v>
      </c>
      <c r="O55" s="47">
        <f t="shared" si="8"/>
        <v>3.2206696227641736</v>
      </c>
      <c r="P55" s="9"/>
    </row>
    <row r="56" spans="1:16">
      <c r="A56" s="12"/>
      <c r="B56" s="25">
        <v>342.2</v>
      </c>
      <c r="C56" s="20" t="s">
        <v>53</v>
      </c>
      <c r="D56" s="46">
        <v>0</v>
      </c>
      <c r="E56" s="46">
        <v>1880124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1880124</v>
      </c>
      <c r="O56" s="47">
        <f t="shared" si="8"/>
        <v>7.8352864691860171</v>
      </c>
      <c r="P56" s="9"/>
    </row>
    <row r="57" spans="1:16">
      <c r="A57" s="12"/>
      <c r="B57" s="25">
        <v>342.6</v>
      </c>
      <c r="C57" s="20" t="s">
        <v>167</v>
      </c>
      <c r="D57" s="46">
        <v>0</v>
      </c>
      <c r="E57" s="46">
        <v>2434706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2434706</v>
      </c>
      <c r="O57" s="47">
        <f t="shared" si="8"/>
        <v>10.146468519228526</v>
      </c>
      <c r="P57" s="9"/>
    </row>
    <row r="58" spans="1:16">
      <c r="A58" s="12"/>
      <c r="B58" s="25">
        <v>343.4</v>
      </c>
      <c r="C58" s="20" t="s">
        <v>56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14749268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14749268</v>
      </c>
      <c r="O58" s="47">
        <f t="shared" si="8"/>
        <v>61.466552201236894</v>
      </c>
      <c r="P58" s="9"/>
    </row>
    <row r="59" spans="1:16">
      <c r="A59" s="12"/>
      <c r="B59" s="25">
        <v>343.6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75542823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75542823</v>
      </c>
      <c r="O59" s="47">
        <f t="shared" si="8"/>
        <v>314.81947940455751</v>
      </c>
      <c r="P59" s="9"/>
    </row>
    <row r="60" spans="1:16">
      <c r="A60" s="12"/>
      <c r="B60" s="25">
        <v>344.3</v>
      </c>
      <c r="C60" s="20" t="s">
        <v>168</v>
      </c>
      <c r="D60" s="46">
        <v>0</v>
      </c>
      <c r="E60" s="46">
        <v>207624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207624</v>
      </c>
      <c r="O60" s="47">
        <f t="shared" si="8"/>
        <v>0.86525863074897069</v>
      </c>
      <c r="P60" s="9"/>
    </row>
    <row r="61" spans="1:16">
      <c r="A61" s="12"/>
      <c r="B61" s="25">
        <v>344.5</v>
      </c>
      <c r="C61" s="20" t="s">
        <v>169</v>
      </c>
      <c r="D61" s="46">
        <v>24210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24210</v>
      </c>
      <c r="O61" s="47">
        <f t="shared" si="8"/>
        <v>0.10089349714114254</v>
      </c>
      <c r="P61" s="9"/>
    </row>
    <row r="62" spans="1:16">
      <c r="A62" s="12"/>
      <c r="B62" s="25">
        <v>345.1</v>
      </c>
      <c r="C62" s="20" t="s">
        <v>61</v>
      </c>
      <c r="D62" s="46">
        <v>0</v>
      </c>
      <c r="E62" s="46">
        <v>56285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56285</v>
      </c>
      <c r="O62" s="47">
        <f t="shared" si="8"/>
        <v>0.23456383670339562</v>
      </c>
      <c r="P62" s="9"/>
    </row>
    <row r="63" spans="1:16">
      <c r="A63" s="12"/>
      <c r="B63" s="25">
        <v>347.2</v>
      </c>
      <c r="C63" s="20" t="s">
        <v>63</v>
      </c>
      <c r="D63" s="46">
        <v>144414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144414</v>
      </c>
      <c r="O63" s="47">
        <f t="shared" si="8"/>
        <v>0.60183533647835441</v>
      </c>
      <c r="P63" s="9"/>
    </row>
    <row r="64" spans="1:16">
      <c r="A64" s="12"/>
      <c r="B64" s="25">
        <v>347.3</v>
      </c>
      <c r="C64" s="20" t="s">
        <v>187</v>
      </c>
      <c r="D64" s="46">
        <v>267828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267828</v>
      </c>
      <c r="O64" s="47">
        <f t="shared" si="8"/>
        <v>1.1161546283485306</v>
      </c>
      <c r="P64" s="9"/>
    </row>
    <row r="65" spans="1:16">
      <c r="A65" s="12"/>
      <c r="B65" s="25">
        <v>347.4</v>
      </c>
      <c r="C65" s="20" t="s">
        <v>64</v>
      </c>
      <c r="D65" s="46">
        <v>260831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260831</v>
      </c>
      <c r="O65" s="47">
        <f t="shared" si="8"/>
        <v>1.0869951157712248</v>
      </c>
      <c r="P65" s="9"/>
    </row>
    <row r="66" spans="1:16">
      <c r="A66" s="12"/>
      <c r="B66" s="25">
        <v>347.8</v>
      </c>
      <c r="C66" s="20" t="s">
        <v>100</v>
      </c>
      <c r="D66" s="46">
        <v>0</v>
      </c>
      <c r="E66" s="46">
        <v>16476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16476</v>
      </c>
      <c r="O66" s="47">
        <f t="shared" si="8"/>
        <v>6.8662588141159206E-2</v>
      </c>
      <c r="P66" s="9"/>
    </row>
    <row r="67" spans="1:16">
      <c r="A67" s="12"/>
      <c r="B67" s="25">
        <v>347.9</v>
      </c>
      <c r="C67" s="20" t="s">
        <v>66</v>
      </c>
      <c r="D67" s="46">
        <v>14678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14678</v>
      </c>
      <c r="O67" s="47">
        <f t="shared" si="8"/>
        <v>6.1169547750420911E-2</v>
      </c>
      <c r="P67" s="9"/>
    </row>
    <row r="68" spans="1:16">
      <c r="A68" s="12"/>
      <c r="B68" s="25">
        <v>349</v>
      </c>
      <c r="C68" s="20" t="s">
        <v>148</v>
      </c>
      <c r="D68" s="46">
        <v>0</v>
      </c>
      <c r="E68" s="46">
        <v>90536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90536</v>
      </c>
      <c r="O68" s="47">
        <f t="shared" si="8"/>
        <v>0.37730250545933419</v>
      </c>
      <c r="P68" s="9"/>
    </row>
    <row r="69" spans="1:16" ht="15.75">
      <c r="A69" s="29" t="s">
        <v>49</v>
      </c>
      <c r="B69" s="30"/>
      <c r="C69" s="31"/>
      <c r="D69" s="32">
        <f t="shared" ref="D69:M69" si="12">SUM(D70:D73)</f>
        <v>1609490</v>
      </c>
      <c r="E69" s="32">
        <f t="shared" si="12"/>
        <v>1213485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ref="N69:N75" si="13">SUM(D69:M69)</f>
        <v>2822975</v>
      </c>
      <c r="O69" s="45">
        <f t="shared" ref="O69:O92" si="14">(N69/O$94)</f>
        <v>11.764552667989131</v>
      </c>
      <c r="P69" s="10"/>
    </row>
    <row r="70" spans="1:16">
      <c r="A70" s="13"/>
      <c r="B70" s="39">
        <v>351.1</v>
      </c>
      <c r="C70" s="21" t="s">
        <v>69</v>
      </c>
      <c r="D70" s="46">
        <v>0</v>
      </c>
      <c r="E70" s="46">
        <v>1203087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1203087</v>
      </c>
      <c r="O70" s="47">
        <f t="shared" si="14"/>
        <v>5.01378169331044</v>
      </c>
      <c r="P70" s="9"/>
    </row>
    <row r="71" spans="1:16">
      <c r="A71" s="13"/>
      <c r="B71" s="39">
        <v>351.9</v>
      </c>
      <c r="C71" s="21" t="s">
        <v>149</v>
      </c>
      <c r="D71" s="46">
        <v>0</v>
      </c>
      <c r="E71" s="46">
        <v>10398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10398</v>
      </c>
      <c r="O71" s="47">
        <f t="shared" si="14"/>
        <v>4.3332944373135077E-2</v>
      </c>
      <c r="P71" s="9"/>
    </row>
    <row r="72" spans="1:16">
      <c r="A72" s="13"/>
      <c r="B72" s="39">
        <v>352</v>
      </c>
      <c r="C72" s="21" t="s">
        <v>70</v>
      </c>
      <c r="D72" s="46">
        <v>11643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11643</v>
      </c>
      <c r="O72" s="47">
        <f t="shared" si="14"/>
        <v>4.852139558919135E-2</v>
      </c>
      <c r="P72" s="9"/>
    </row>
    <row r="73" spans="1:16">
      <c r="A73" s="13"/>
      <c r="B73" s="39">
        <v>354</v>
      </c>
      <c r="C73" s="21" t="s">
        <v>71</v>
      </c>
      <c r="D73" s="46">
        <v>1597847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1597847</v>
      </c>
      <c r="O73" s="47">
        <f t="shared" si="14"/>
        <v>6.6589166347163644</v>
      </c>
      <c r="P73" s="9"/>
    </row>
    <row r="74" spans="1:16" ht="15.75">
      <c r="A74" s="29" t="s">
        <v>3</v>
      </c>
      <c r="B74" s="30"/>
      <c r="C74" s="31"/>
      <c r="D74" s="32">
        <f t="shared" ref="D74:M74" si="15">SUM(D75:D84)</f>
        <v>2853651</v>
      </c>
      <c r="E74" s="32">
        <f t="shared" si="15"/>
        <v>2996466</v>
      </c>
      <c r="F74" s="32">
        <f t="shared" si="15"/>
        <v>8515</v>
      </c>
      <c r="G74" s="32">
        <f t="shared" si="15"/>
        <v>0</v>
      </c>
      <c r="H74" s="32">
        <f t="shared" si="15"/>
        <v>0</v>
      </c>
      <c r="I74" s="32">
        <f t="shared" si="15"/>
        <v>1274115</v>
      </c>
      <c r="J74" s="32">
        <f t="shared" si="15"/>
        <v>0</v>
      </c>
      <c r="K74" s="32">
        <f t="shared" si="15"/>
        <v>105391191</v>
      </c>
      <c r="L74" s="32">
        <f t="shared" si="15"/>
        <v>0</v>
      </c>
      <c r="M74" s="32">
        <f t="shared" si="15"/>
        <v>0</v>
      </c>
      <c r="N74" s="32">
        <f t="shared" si="13"/>
        <v>112523938</v>
      </c>
      <c r="O74" s="45">
        <f t="shared" si="14"/>
        <v>468.93571321408928</v>
      </c>
      <c r="P74" s="10"/>
    </row>
    <row r="75" spans="1:16">
      <c r="A75" s="12"/>
      <c r="B75" s="25">
        <v>361.1</v>
      </c>
      <c r="C75" s="20" t="s">
        <v>72</v>
      </c>
      <c r="D75" s="46">
        <v>150919</v>
      </c>
      <c r="E75" s="46">
        <v>26560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8427634</v>
      </c>
      <c r="L75" s="46">
        <v>0</v>
      </c>
      <c r="M75" s="46">
        <v>0</v>
      </c>
      <c r="N75" s="46">
        <f t="shared" si="13"/>
        <v>8605113</v>
      </c>
      <c r="O75" s="47">
        <f t="shared" si="14"/>
        <v>35.861212055543518</v>
      </c>
      <c r="P75" s="9"/>
    </row>
    <row r="76" spans="1:16">
      <c r="A76" s="12"/>
      <c r="B76" s="25">
        <v>361.2</v>
      </c>
      <c r="C76" s="20" t="s">
        <v>171</v>
      </c>
      <c r="D76" s="46">
        <v>82319</v>
      </c>
      <c r="E76" s="46">
        <v>187696</v>
      </c>
      <c r="F76" s="46">
        <v>8515</v>
      </c>
      <c r="G76" s="46">
        <v>0</v>
      </c>
      <c r="H76" s="46">
        <v>0</v>
      </c>
      <c r="I76" s="46">
        <v>299473</v>
      </c>
      <c r="J76" s="46">
        <v>0</v>
      </c>
      <c r="K76" s="46">
        <v>6839080</v>
      </c>
      <c r="L76" s="46">
        <v>0</v>
      </c>
      <c r="M76" s="46">
        <v>0</v>
      </c>
      <c r="N76" s="46">
        <f t="shared" ref="N76:N84" si="16">SUM(D76:M76)</f>
        <v>7417083</v>
      </c>
      <c r="O76" s="47">
        <f t="shared" si="14"/>
        <v>30.91017936621714</v>
      </c>
      <c r="P76" s="9"/>
    </row>
    <row r="77" spans="1:16">
      <c r="A77" s="12"/>
      <c r="B77" s="25">
        <v>361.3</v>
      </c>
      <c r="C77" s="20" t="s">
        <v>73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363011</v>
      </c>
      <c r="J77" s="46">
        <v>0</v>
      </c>
      <c r="K77" s="46">
        <v>13248525</v>
      </c>
      <c r="L77" s="46">
        <v>0</v>
      </c>
      <c r="M77" s="46">
        <v>0</v>
      </c>
      <c r="N77" s="46">
        <f t="shared" si="16"/>
        <v>13611536</v>
      </c>
      <c r="O77" s="47">
        <f t="shared" si="14"/>
        <v>56.725132941039192</v>
      </c>
      <c r="P77" s="9"/>
    </row>
    <row r="78" spans="1:16">
      <c r="A78" s="12"/>
      <c r="B78" s="25">
        <v>361.4</v>
      </c>
      <c r="C78" s="20" t="s">
        <v>150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36303799</v>
      </c>
      <c r="L78" s="46">
        <v>0</v>
      </c>
      <c r="M78" s="46">
        <v>0</v>
      </c>
      <c r="N78" s="46">
        <f t="shared" si="16"/>
        <v>36303799</v>
      </c>
      <c r="O78" s="47">
        <f t="shared" si="14"/>
        <v>151.29356632049209</v>
      </c>
      <c r="P78" s="9"/>
    </row>
    <row r="79" spans="1:16">
      <c r="A79" s="12"/>
      <c r="B79" s="25">
        <v>362</v>
      </c>
      <c r="C79" s="20" t="s">
        <v>74</v>
      </c>
      <c r="D79" s="46">
        <v>1318595</v>
      </c>
      <c r="E79" s="46">
        <v>2286470</v>
      </c>
      <c r="F79" s="46">
        <v>0</v>
      </c>
      <c r="G79" s="46">
        <v>0</v>
      </c>
      <c r="H79" s="46">
        <v>0</v>
      </c>
      <c r="I79" s="46">
        <v>452743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4057808</v>
      </c>
      <c r="O79" s="47">
        <f t="shared" si="14"/>
        <v>16.910633616162965</v>
      </c>
      <c r="P79" s="9"/>
    </row>
    <row r="80" spans="1:16">
      <c r="A80" s="12"/>
      <c r="B80" s="25">
        <v>364</v>
      </c>
      <c r="C80" s="20" t="s">
        <v>157</v>
      </c>
      <c r="D80" s="46">
        <v>163985</v>
      </c>
      <c r="E80" s="46">
        <v>7525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171510</v>
      </c>
      <c r="O80" s="47">
        <f t="shared" si="14"/>
        <v>0.71475603860707793</v>
      </c>
      <c r="P80" s="9"/>
    </row>
    <row r="81" spans="1:119">
      <c r="A81" s="12"/>
      <c r="B81" s="25">
        <v>366</v>
      </c>
      <c r="C81" s="20" t="s">
        <v>76</v>
      </c>
      <c r="D81" s="46">
        <v>214994</v>
      </c>
      <c r="E81" s="46">
        <v>98029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313023</v>
      </c>
      <c r="O81" s="47">
        <f t="shared" si="14"/>
        <v>1.304501658637417</v>
      </c>
      <c r="P81" s="9"/>
    </row>
    <row r="82" spans="1:119">
      <c r="A82" s="12"/>
      <c r="B82" s="25">
        <v>368</v>
      </c>
      <c r="C82" s="20" t="s">
        <v>77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41380800</v>
      </c>
      <c r="L82" s="46">
        <v>0</v>
      </c>
      <c r="M82" s="46">
        <v>0</v>
      </c>
      <c r="N82" s="46">
        <f t="shared" si="16"/>
        <v>41380800</v>
      </c>
      <c r="O82" s="47">
        <f t="shared" si="14"/>
        <v>172.45161612962377</v>
      </c>
      <c r="P82" s="9"/>
    </row>
    <row r="83" spans="1:119">
      <c r="A83" s="12"/>
      <c r="B83" s="25">
        <v>369.4</v>
      </c>
      <c r="C83" s="20" t="s">
        <v>173</v>
      </c>
      <c r="D83" s="46">
        <v>735567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735567</v>
      </c>
      <c r="O83" s="47">
        <f t="shared" si="14"/>
        <v>3.0654244944906566</v>
      </c>
      <c r="P83" s="9"/>
    </row>
    <row r="84" spans="1:119">
      <c r="A84" s="12"/>
      <c r="B84" s="25">
        <v>369.9</v>
      </c>
      <c r="C84" s="20" t="s">
        <v>79</v>
      </c>
      <c r="D84" s="46">
        <v>187272</v>
      </c>
      <c r="E84" s="46">
        <v>390186</v>
      </c>
      <c r="F84" s="46">
        <v>0</v>
      </c>
      <c r="G84" s="46">
        <v>0</v>
      </c>
      <c r="H84" s="46">
        <v>0</v>
      </c>
      <c r="I84" s="46">
        <v>158888</v>
      </c>
      <c r="J84" s="46">
        <v>0</v>
      </c>
      <c r="K84" s="46">
        <v>-808647</v>
      </c>
      <c r="L84" s="46">
        <v>0</v>
      </c>
      <c r="M84" s="46">
        <v>0</v>
      </c>
      <c r="N84" s="46">
        <f t="shared" si="16"/>
        <v>-72301</v>
      </c>
      <c r="O84" s="47">
        <f t="shared" si="14"/>
        <v>-0.30130940672456619</v>
      </c>
      <c r="P84" s="9"/>
    </row>
    <row r="85" spans="1:119" ht="15.75">
      <c r="A85" s="29" t="s">
        <v>50</v>
      </c>
      <c r="B85" s="30"/>
      <c r="C85" s="31"/>
      <c r="D85" s="32">
        <f t="shared" ref="D85:M85" si="17">SUM(D86:D91)</f>
        <v>171655</v>
      </c>
      <c r="E85" s="32">
        <f t="shared" si="17"/>
        <v>3657445</v>
      </c>
      <c r="F85" s="32">
        <f t="shared" si="17"/>
        <v>0</v>
      </c>
      <c r="G85" s="32">
        <f t="shared" si="17"/>
        <v>1578</v>
      </c>
      <c r="H85" s="32">
        <f t="shared" si="17"/>
        <v>0</v>
      </c>
      <c r="I85" s="32">
        <f t="shared" si="17"/>
        <v>1930169</v>
      </c>
      <c r="J85" s="32">
        <f t="shared" si="17"/>
        <v>0</v>
      </c>
      <c r="K85" s="32">
        <f t="shared" si="17"/>
        <v>0</v>
      </c>
      <c r="L85" s="32">
        <f t="shared" si="17"/>
        <v>0</v>
      </c>
      <c r="M85" s="32">
        <f t="shared" si="17"/>
        <v>0</v>
      </c>
      <c r="N85" s="32">
        <f t="shared" ref="N85:N92" si="18">SUM(D85:M85)</f>
        <v>5760847</v>
      </c>
      <c r="O85" s="45">
        <f t="shared" si="14"/>
        <v>24.007930620613781</v>
      </c>
      <c r="P85" s="9"/>
    </row>
    <row r="86" spans="1:119">
      <c r="A86" s="12"/>
      <c r="B86" s="25">
        <v>381</v>
      </c>
      <c r="C86" s="20" t="s">
        <v>80</v>
      </c>
      <c r="D86" s="46">
        <v>0</v>
      </c>
      <c r="E86" s="46">
        <v>2162016</v>
      </c>
      <c r="F86" s="46">
        <v>0</v>
      </c>
      <c r="G86" s="46">
        <v>1578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2163594</v>
      </c>
      <c r="O86" s="47">
        <f t="shared" si="14"/>
        <v>9.0166280484755532</v>
      </c>
      <c r="P86" s="9"/>
    </row>
    <row r="87" spans="1:119">
      <c r="A87" s="12"/>
      <c r="B87" s="25">
        <v>383</v>
      </c>
      <c r="C87" s="20" t="s">
        <v>179</v>
      </c>
      <c r="D87" s="46">
        <v>171655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171655</v>
      </c>
      <c r="O87" s="47">
        <f t="shared" si="14"/>
        <v>0.71536031605794392</v>
      </c>
      <c r="P87" s="9"/>
    </row>
    <row r="88" spans="1:119">
      <c r="A88" s="12"/>
      <c r="B88" s="25">
        <v>384</v>
      </c>
      <c r="C88" s="20" t="s">
        <v>81</v>
      </c>
      <c r="D88" s="46">
        <v>0</v>
      </c>
      <c r="E88" s="46">
        <v>1495429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1495429</v>
      </c>
      <c r="O88" s="47">
        <f t="shared" si="14"/>
        <v>6.2320967177315838</v>
      </c>
      <c r="P88" s="9"/>
    </row>
    <row r="89" spans="1:119">
      <c r="A89" s="12"/>
      <c r="B89" s="25">
        <v>389.1</v>
      </c>
      <c r="C89" s="20" t="s">
        <v>195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982018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982018</v>
      </c>
      <c r="O89" s="47">
        <f t="shared" si="14"/>
        <v>4.0924919568587574</v>
      </c>
      <c r="P89" s="9"/>
    </row>
    <row r="90" spans="1:119">
      <c r="A90" s="12"/>
      <c r="B90" s="25">
        <v>389.7</v>
      </c>
      <c r="C90" s="20" t="s">
        <v>151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756270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756270</v>
      </c>
      <c r="O90" s="47">
        <f t="shared" si="14"/>
        <v>3.1517028121822332</v>
      </c>
      <c r="P90" s="9"/>
    </row>
    <row r="91" spans="1:119" ht="15.75" thickBot="1">
      <c r="A91" s="12"/>
      <c r="B91" s="25">
        <v>389.8</v>
      </c>
      <c r="C91" s="20" t="s">
        <v>137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191881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8"/>
        <v>191881</v>
      </c>
      <c r="O91" s="47">
        <f t="shared" si="14"/>
        <v>0.7996507693077064</v>
      </c>
      <c r="P91" s="9"/>
    </row>
    <row r="92" spans="1:119" ht="16.5" thickBot="1">
      <c r="A92" s="14" t="s">
        <v>67</v>
      </c>
      <c r="B92" s="23"/>
      <c r="C92" s="22"/>
      <c r="D92" s="15">
        <f t="shared" ref="D92:M92" si="19">SUM(D5,D14,D24,D52,D69,D74,D85)</f>
        <v>153083155</v>
      </c>
      <c r="E92" s="15">
        <f t="shared" si="19"/>
        <v>64237745</v>
      </c>
      <c r="F92" s="15">
        <f t="shared" si="19"/>
        <v>6990355</v>
      </c>
      <c r="G92" s="15">
        <f t="shared" si="19"/>
        <v>5732478</v>
      </c>
      <c r="H92" s="15">
        <f t="shared" si="19"/>
        <v>0</v>
      </c>
      <c r="I92" s="15">
        <f t="shared" si="19"/>
        <v>101640622</v>
      </c>
      <c r="J92" s="15">
        <f t="shared" si="19"/>
        <v>0</v>
      </c>
      <c r="K92" s="15">
        <f t="shared" si="19"/>
        <v>105391191</v>
      </c>
      <c r="L92" s="15">
        <f t="shared" si="19"/>
        <v>0</v>
      </c>
      <c r="M92" s="15">
        <f t="shared" si="19"/>
        <v>0</v>
      </c>
      <c r="N92" s="15">
        <f t="shared" si="18"/>
        <v>437075546</v>
      </c>
      <c r="O92" s="38">
        <f t="shared" si="14"/>
        <v>1821.4820467085633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0"/>
      <c r="B94" s="41"/>
      <c r="C94" s="41"/>
      <c r="D94" s="42"/>
      <c r="E94" s="42"/>
      <c r="F94" s="42"/>
      <c r="G94" s="42"/>
      <c r="H94" s="42"/>
      <c r="I94" s="42"/>
      <c r="J94" s="42"/>
      <c r="K94" s="42"/>
      <c r="L94" s="118" t="s">
        <v>196</v>
      </c>
      <c r="M94" s="118"/>
      <c r="N94" s="118"/>
      <c r="O94" s="43">
        <v>239956</v>
      </c>
    </row>
    <row r="95" spans="1:119">
      <c r="A95" s="119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7"/>
    </row>
    <row r="96" spans="1:119" ht="15.75" customHeight="1" thickBot="1">
      <c r="A96" s="120" t="s">
        <v>105</v>
      </c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100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92059331</v>
      </c>
      <c r="E5" s="27">
        <f t="shared" si="0"/>
        <v>7721040</v>
      </c>
      <c r="F5" s="27">
        <f t="shared" si="0"/>
        <v>6965772</v>
      </c>
      <c r="G5" s="27">
        <f t="shared" si="0"/>
        <v>0</v>
      </c>
      <c r="H5" s="27">
        <f t="shared" si="0"/>
        <v>0</v>
      </c>
      <c r="I5" s="27">
        <f t="shared" si="0"/>
        <v>3721260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110467403</v>
      </c>
      <c r="O5" s="33">
        <f t="shared" ref="O5:O36" si="1">(N5/O$88)</f>
        <v>460.81462277137683</v>
      </c>
      <c r="P5" s="6"/>
    </row>
    <row r="6" spans="1:133">
      <c r="A6" s="12"/>
      <c r="B6" s="25">
        <v>311</v>
      </c>
      <c r="C6" s="20" t="s">
        <v>2</v>
      </c>
      <c r="D6" s="46">
        <v>62743620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62743620</v>
      </c>
      <c r="O6" s="47">
        <f t="shared" si="1"/>
        <v>261.73492628961878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3908133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3908133</v>
      </c>
      <c r="O7" s="47">
        <f t="shared" si="1"/>
        <v>16.302771543704793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3812907</v>
      </c>
      <c r="F8" s="46">
        <v>6965772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10778679</v>
      </c>
      <c r="O8" s="47">
        <f t="shared" si="1"/>
        <v>44.963244925371889</v>
      </c>
      <c r="P8" s="9"/>
    </row>
    <row r="9" spans="1:133">
      <c r="A9" s="12"/>
      <c r="B9" s="25">
        <v>314.10000000000002</v>
      </c>
      <c r="C9" s="20" t="s">
        <v>13</v>
      </c>
      <c r="D9" s="46">
        <v>14610854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14610854</v>
      </c>
      <c r="O9" s="47">
        <f t="shared" si="1"/>
        <v>60.949157774422041</v>
      </c>
      <c r="P9" s="9"/>
    </row>
    <row r="10" spans="1:133">
      <c r="A10" s="12"/>
      <c r="B10" s="25">
        <v>314.3</v>
      </c>
      <c r="C10" s="20" t="s">
        <v>14</v>
      </c>
      <c r="D10" s="46">
        <v>2555709</v>
      </c>
      <c r="E10" s="46">
        <v>0</v>
      </c>
      <c r="F10" s="46">
        <v>0</v>
      </c>
      <c r="G10" s="46">
        <v>0</v>
      </c>
      <c r="H10" s="46">
        <v>0</v>
      </c>
      <c r="I10" s="46">
        <v>3721260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6276969</v>
      </c>
      <c r="O10" s="47">
        <f t="shared" si="1"/>
        <v>26.184367725949226</v>
      </c>
      <c r="P10" s="9"/>
    </row>
    <row r="11" spans="1:133">
      <c r="A11" s="12"/>
      <c r="B11" s="25">
        <v>314.39999999999998</v>
      </c>
      <c r="C11" s="20" t="s">
        <v>16</v>
      </c>
      <c r="D11" s="46">
        <v>508588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508588</v>
      </c>
      <c r="O11" s="47">
        <f t="shared" si="1"/>
        <v>2.1215741567315476</v>
      </c>
      <c r="P11" s="9"/>
    </row>
    <row r="12" spans="1:133">
      <c r="A12" s="12"/>
      <c r="B12" s="25">
        <v>315</v>
      </c>
      <c r="C12" s="20" t="s">
        <v>161</v>
      </c>
      <c r="D12" s="46">
        <v>4784060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4784060</v>
      </c>
      <c r="O12" s="47">
        <f t="shared" si="1"/>
        <v>19.956699843985952</v>
      </c>
      <c r="P12" s="9"/>
    </row>
    <row r="13" spans="1:133">
      <c r="A13" s="12"/>
      <c r="B13" s="25">
        <v>316</v>
      </c>
      <c r="C13" s="20" t="s">
        <v>140</v>
      </c>
      <c r="D13" s="46">
        <v>6856500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6856500</v>
      </c>
      <c r="O13" s="47">
        <f t="shared" si="1"/>
        <v>28.601880511592594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SUM(D15:D19)</f>
        <v>16132170</v>
      </c>
      <c r="E14" s="32">
        <f t="shared" si="3"/>
        <v>11749209</v>
      </c>
      <c r="F14" s="32">
        <f t="shared" si="3"/>
        <v>1088561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28969940</v>
      </c>
      <c r="O14" s="45">
        <f t="shared" si="1"/>
        <v>120.84806567607478</v>
      </c>
      <c r="P14" s="10"/>
    </row>
    <row r="15" spans="1:133">
      <c r="A15" s="12"/>
      <c r="B15" s="25">
        <v>322</v>
      </c>
      <c r="C15" s="20" t="s">
        <v>0</v>
      </c>
      <c r="D15" s="46">
        <v>1199552</v>
      </c>
      <c r="E15" s="46">
        <v>11749209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12948761</v>
      </c>
      <c r="O15" s="47">
        <f t="shared" si="1"/>
        <v>54.01573906441628</v>
      </c>
      <c r="P15" s="9"/>
    </row>
    <row r="16" spans="1:133">
      <c r="A16" s="12"/>
      <c r="B16" s="25">
        <v>323.10000000000002</v>
      </c>
      <c r="C16" s="20" t="s">
        <v>20</v>
      </c>
      <c r="D16" s="46">
        <v>9554205</v>
      </c>
      <c r="E16" s="46">
        <v>0</v>
      </c>
      <c r="F16" s="46">
        <v>1088561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10642766</v>
      </c>
      <c r="O16" s="47">
        <f t="shared" si="1"/>
        <v>44.396284029000256</v>
      </c>
      <c r="P16" s="9"/>
    </row>
    <row r="17" spans="1:16">
      <c r="A17" s="12"/>
      <c r="B17" s="25">
        <v>323.3</v>
      </c>
      <c r="C17" s="20" t="s">
        <v>97</v>
      </c>
      <c r="D17" s="46">
        <v>4945838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4945838</v>
      </c>
      <c r="O17" s="47">
        <f t="shared" si="1"/>
        <v>20.631556553007233</v>
      </c>
      <c r="P17" s="9"/>
    </row>
    <row r="18" spans="1:16">
      <c r="A18" s="12"/>
      <c r="B18" s="25">
        <v>323.39999999999998</v>
      </c>
      <c r="C18" s="20" t="s">
        <v>21</v>
      </c>
      <c r="D18" s="46">
        <v>284865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284865</v>
      </c>
      <c r="O18" s="47">
        <f t="shared" si="1"/>
        <v>1.1883139636745896</v>
      </c>
      <c r="P18" s="9"/>
    </row>
    <row r="19" spans="1:16">
      <c r="A19" s="12"/>
      <c r="B19" s="25">
        <v>323.89999999999998</v>
      </c>
      <c r="C19" s="20" t="s">
        <v>22</v>
      </c>
      <c r="D19" s="46">
        <v>147710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147710</v>
      </c>
      <c r="O19" s="47">
        <f t="shared" si="1"/>
        <v>0.61617206597642271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SUM(D21:D40)</f>
        <v>31830831</v>
      </c>
      <c r="E20" s="32">
        <f t="shared" si="5"/>
        <v>16335455</v>
      </c>
      <c r="F20" s="32">
        <f t="shared" si="5"/>
        <v>0</v>
      </c>
      <c r="G20" s="32">
        <f t="shared" si="5"/>
        <v>4305678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52471964</v>
      </c>
      <c r="O20" s="45">
        <f t="shared" si="1"/>
        <v>218.88672712558713</v>
      </c>
      <c r="P20" s="10"/>
    </row>
    <row r="21" spans="1:16">
      <c r="A21" s="12"/>
      <c r="B21" s="25">
        <v>331.2</v>
      </c>
      <c r="C21" s="20" t="s">
        <v>126</v>
      </c>
      <c r="D21" s="46">
        <v>0</v>
      </c>
      <c r="E21" s="46">
        <v>19200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19200</v>
      </c>
      <c r="O21" s="47">
        <f t="shared" si="1"/>
        <v>8.0092774130033961E-2</v>
      </c>
      <c r="P21" s="9"/>
    </row>
    <row r="22" spans="1:16">
      <c r="A22" s="12"/>
      <c r="B22" s="25">
        <v>331.5</v>
      </c>
      <c r="C22" s="20" t="s">
        <v>27</v>
      </c>
      <c r="D22" s="46">
        <v>0</v>
      </c>
      <c r="E22" s="46">
        <v>1253345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1253345</v>
      </c>
      <c r="O22" s="47">
        <f t="shared" si="1"/>
        <v>5.2283269787503857</v>
      </c>
      <c r="P22" s="9"/>
    </row>
    <row r="23" spans="1:16">
      <c r="A23" s="12"/>
      <c r="B23" s="25">
        <v>331.69</v>
      </c>
      <c r="C23" s="20" t="s">
        <v>109</v>
      </c>
      <c r="D23" s="46">
        <v>0</v>
      </c>
      <c r="E23" s="46">
        <v>3244709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3244709</v>
      </c>
      <c r="O23" s="47">
        <f t="shared" si="1"/>
        <v>13.535299221598352</v>
      </c>
      <c r="P23" s="9"/>
    </row>
    <row r="24" spans="1:16">
      <c r="A24" s="12"/>
      <c r="B24" s="25">
        <v>331.7</v>
      </c>
      <c r="C24" s="20" t="s">
        <v>28</v>
      </c>
      <c r="D24" s="46">
        <v>0</v>
      </c>
      <c r="E24" s="46">
        <v>4693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4693</v>
      </c>
      <c r="O24" s="47">
        <f t="shared" si="1"/>
        <v>1.9576843176679654E-2</v>
      </c>
      <c r="P24" s="9"/>
    </row>
    <row r="25" spans="1:16">
      <c r="A25" s="12"/>
      <c r="B25" s="25">
        <v>334.2</v>
      </c>
      <c r="C25" s="20" t="s">
        <v>93</v>
      </c>
      <c r="D25" s="46">
        <v>0</v>
      </c>
      <c r="E25" s="46">
        <v>1004375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1004375</v>
      </c>
      <c r="O25" s="47">
        <f t="shared" si="1"/>
        <v>4.1897489592110864</v>
      </c>
      <c r="P25" s="9"/>
    </row>
    <row r="26" spans="1:16">
      <c r="A26" s="12"/>
      <c r="B26" s="25">
        <v>334.5</v>
      </c>
      <c r="C26" s="20" t="s">
        <v>32</v>
      </c>
      <c r="D26" s="46">
        <v>0</v>
      </c>
      <c r="E26" s="46">
        <v>337469</v>
      </c>
      <c r="F26" s="46">
        <v>0</v>
      </c>
      <c r="G26" s="46">
        <v>940938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1278407</v>
      </c>
      <c r="O26" s="47">
        <f t="shared" si="1"/>
        <v>5.3328730779819962</v>
      </c>
      <c r="P26" s="9"/>
    </row>
    <row r="27" spans="1:16">
      <c r="A27" s="12"/>
      <c r="B27" s="25">
        <v>334.69</v>
      </c>
      <c r="C27" s="20" t="s">
        <v>111</v>
      </c>
      <c r="D27" s="46">
        <v>1632215</v>
      </c>
      <c r="E27" s="46">
        <v>136004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1768219</v>
      </c>
      <c r="O27" s="47">
        <f t="shared" si="1"/>
        <v>7.3761231760122143</v>
      </c>
      <c r="P27" s="9"/>
    </row>
    <row r="28" spans="1:16">
      <c r="A28" s="12"/>
      <c r="B28" s="25">
        <v>334.7</v>
      </c>
      <c r="C28" s="20" t="s">
        <v>33</v>
      </c>
      <c r="D28" s="46">
        <v>0</v>
      </c>
      <c r="E28" s="46">
        <v>32615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32615</v>
      </c>
      <c r="O28" s="47">
        <f t="shared" si="1"/>
        <v>0.13605342855474259</v>
      </c>
      <c r="P28" s="9"/>
    </row>
    <row r="29" spans="1:16">
      <c r="A29" s="12"/>
      <c r="B29" s="25">
        <v>335.12</v>
      </c>
      <c r="C29" s="20" t="s">
        <v>144</v>
      </c>
      <c r="D29" s="46">
        <v>10709193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10709193</v>
      </c>
      <c r="O29" s="47">
        <f t="shared" si="1"/>
        <v>44.673384169996915</v>
      </c>
      <c r="P29" s="9"/>
    </row>
    <row r="30" spans="1:16">
      <c r="A30" s="12"/>
      <c r="B30" s="25">
        <v>335.14</v>
      </c>
      <c r="C30" s="20" t="s">
        <v>145</v>
      </c>
      <c r="D30" s="46">
        <v>12784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12784</v>
      </c>
      <c r="O30" s="47">
        <f t="shared" si="1"/>
        <v>5.3328438774914277E-2</v>
      </c>
      <c r="P30" s="9"/>
    </row>
    <row r="31" spans="1:16">
      <c r="A31" s="12"/>
      <c r="B31" s="25">
        <v>335.15</v>
      </c>
      <c r="C31" s="20" t="s">
        <v>146</v>
      </c>
      <c r="D31" s="46">
        <v>92666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92666</v>
      </c>
      <c r="O31" s="47">
        <f t="shared" si="1"/>
        <v>0.38655609414238157</v>
      </c>
      <c r="P31" s="9"/>
    </row>
    <row r="32" spans="1:16">
      <c r="A32" s="12"/>
      <c r="B32" s="25">
        <v>335.17</v>
      </c>
      <c r="C32" s="20" t="s">
        <v>183</v>
      </c>
      <c r="D32" s="46">
        <v>99064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99064</v>
      </c>
      <c r="O32" s="47">
        <f t="shared" si="1"/>
        <v>0.41324534252175438</v>
      </c>
      <c r="P32" s="9"/>
    </row>
    <row r="33" spans="1:16">
      <c r="A33" s="12"/>
      <c r="B33" s="25">
        <v>335.18</v>
      </c>
      <c r="C33" s="20" t="s">
        <v>147</v>
      </c>
      <c r="D33" s="46">
        <v>18774092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18774092</v>
      </c>
      <c r="O33" s="47">
        <f t="shared" si="1"/>
        <v>78.316099481899869</v>
      </c>
      <c r="P33" s="9"/>
    </row>
    <row r="34" spans="1:16">
      <c r="A34" s="12"/>
      <c r="B34" s="25">
        <v>335.19</v>
      </c>
      <c r="C34" s="20" t="s">
        <v>136</v>
      </c>
      <c r="D34" s="46">
        <v>91374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91374</v>
      </c>
      <c r="O34" s="47">
        <f t="shared" si="1"/>
        <v>0.38116651788321471</v>
      </c>
      <c r="P34" s="9"/>
    </row>
    <row r="35" spans="1:16">
      <c r="A35" s="12"/>
      <c r="B35" s="25">
        <v>337.2</v>
      </c>
      <c r="C35" s="20" t="s">
        <v>39</v>
      </c>
      <c r="D35" s="46">
        <v>0</v>
      </c>
      <c r="E35" s="46">
        <v>785119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785119</v>
      </c>
      <c r="O35" s="47">
        <f t="shared" si="1"/>
        <v>3.2751228506353192</v>
      </c>
      <c r="P35" s="9"/>
    </row>
    <row r="36" spans="1:16">
      <c r="A36" s="12"/>
      <c r="B36" s="25">
        <v>337.3</v>
      </c>
      <c r="C36" s="20" t="s">
        <v>114</v>
      </c>
      <c r="D36" s="46">
        <v>0</v>
      </c>
      <c r="E36" s="46">
        <v>716760</v>
      </c>
      <c r="F36" s="46">
        <v>0</v>
      </c>
      <c r="G36" s="46">
        <v>3364740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4081500</v>
      </c>
      <c r="O36" s="47">
        <f t="shared" si="1"/>
        <v>17.025971750611124</v>
      </c>
      <c r="P36" s="9"/>
    </row>
    <row r="37" spans="1:16">
      <c r="A37" s="12"/>
      <c r="B37" s="25">
        <v>337.6</v>
      </c>
      <c r="C37" s="20" t="s">
        <v>115</v>
      </c>
      <c r="D37" s="46">
        <v>0</v>
      </c>
      <c r="E37" s="46">
        <v>6801313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6801313</v>
      </c>
      <c r="O37" s="47">
        <f t="shared" ref="O37:O68" si="8">(N37/O$88)</f>
        <v>28.371668015451231</v>
      </c>
      <c r="P37" s="9"/>
    </row>
    <row r="38" spans="1:16">
      <c r="A38" s="12"/>
      <c r="B38" s="25">
        <v>337.7</v>
      </c>
      <c r="C38" s="20" t="s">
        <v>41</v>
      </c>
      <c r="D38" s="46">
        <v>62327</v>
      </c>
      <c r="E38" s="46">
        <v>753261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815588</v>
      </c>
      <c r="O38" s="47">
        <f t="shared" si="8"/>
        <v>3.4022242430815695</v>
      </c>
      <c r="P38" s="9"/>
    </row>
    <row r="39" spans="1:16">
      <c r="A39" s="12"/>
      <c r="B39" s="25">
        <v>337.9</v>
      </c>
      <c r="C39" s="20" t="s">
        <v>42</v>
      </c>
      <c r="D39" s="46">
        <v>0</v>
      </c>
      <c r="E39" s="46">
        <v>1246592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1246592</v>
      </c>
      <c r="O39" s="47">
        <f t="shared" si="8"/>
        <v>5.2001568483493381</v>
      </c>
      <c r="P39" s="9"/>
    </row>
    <row r="40" spans="1:16">
      <c r="A40" s="12"/>
      <c r="B40" s="25">
        <v>339</v>
      </c>
      <c r="C40" s="20" t="s">
        <v>43</v>
      </c>
      <c r="D40" s="46">
        <v>357116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357116</v>
      </c>
      <c r="O40" s="47">
        <f t="shared" si="8"/>
        <v>1.4897089128240211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SUM(D42:D64)</f>
        <v>5786713</v>
      </c>
      <c r="E41" s="32">
        <f t="shared" si="9"/>
        <v>12222703</v>
      </c>
      <c r="F41" s="32">
        <f t="shared" si="9"/>
        <v>0</v>
      </c>
      <c r="G41" s="32">
        <f t="shared" si="9"/>
        <v>108853</v>
      </c>
      <c r="H41" s="32">
        <f t="shared" si="9"/>
        <v>0</v>
      </c>
      <c r="I41" s="32">
        <f t="shared" si="9"/>
        <v>91093093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109211362</v>
      </c>
      <c r="O41" s="45">
        <f t="shared" si="8"/>
        <v>455.57504943225905</v>
      </c>
      <c r="P41" s="10"/>
    </row>
    <row r="42" spans="1:16">
      <c r="A42" s="12"/>
      <c r="B42" s="25">
        <v>341.3</v>
      </c>
      <c r="C42" s="20" t="s">
        <v>165</v>
      </c>
      <c r="D42" s="46">
        <v>177363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64" si="10">SUM(D42:M42)</f>
        <v>177363</v>
      </c>
      <c r="O42" s="47">
        <f t="shared" si="8"/>
        <v>0.73986951552214653</v>
      </c>
      <c r="P42" s="9"/>
    </row>
    <row r="43" spans="1:16">
      <c r="A43" s="12"/>
      <c r="B43" s="25">
        <v>341.52</v>
      </c>
      <c r="C43" s="20" t="s">
        <v>184</v>
      </c>
      <c r="D43" s="46">
        <v>409854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409854</v>
      </c>
      <c r="O43" s="47">
        <f t="shared" si="8"/>
        <v>1.7097054087651529</v>
      </c>
      <c r="P43" s="9"/>
    </row>
    <row r="44" spans="1:16">
      <c r="A44" s="12"/>
      <c r="B44" s="25">
        <v>341.53</v>
      </c>
      <c r="C44" s="20" t="s">
        <v>185</v>
      </c>
      <c r="D44" s="46">
        <v>768386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768386</v>
      </c>
      <c r="O44" s="47">
        <f t="shared" si="8"/>
        <v>3.2053211636812642</v>
      </c>
      <c r="P44" s="9"/>
    </row>
    <row r="45" spans="1:16">
      <c r="A45" s="12"/>
      <c r="B45" s="25">
        <v>341.9</v>
      </c>
      <c r="C45" s="20" t="s">
        <v>166</v>
      </c>
      <c r="D45" s="46">
        <v>2782170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2782170</v>
      </c>
      <c r="O45" s="47">
        <f t="shared" si="8"/>
        <v>11.605818406320655</v>
      </c>
      <c r="P45" s="9"/>
    </row>
    <row r="46" spans="1:16">
      <c r="A46" s="12"/>
      <c r="B46" s="25">
        <v>342.1</v>
      </c>
      <c r="C46" s="20" t="s">
        <v>52</v>
      </c>
      <c r="D46" s="46">
        <v>63716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63716</v>
      </c>
      <c r="O46" s="47">
        <f t="shared" si="8"/>
        <v>0.26579120814943979</v>
      </c>
      <c r="P46" s="9"/>
    </row>
    <row r="47" spans="1:16">
      <c r="A47" s="12"/>
      <c r="B47" s="25">
        <v>342.2</v>
      </c>
      <c r="C47" s="20" t="s">
        <v>53</v>
      </c>
      <c r="D47" s="46">
        <v>1873</v>
      </c>
      <c r="E47" s="46">
        <v>5380946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5382819</v>
      </c>
      <c r="O47" s="47">
        <f t="shared" si="8"/>
        <v>22.454422205721627</v>
      </c>
      <c r="P47" s="9"/>
    </row>
    <row r="48" spans="1:16">
      <c r="A48" s="12"/>
      <c r="B48" s="25">
        <v>342.4</v>
      </c>
      <c r="C48" s="20" t="s">
        <v>117</v>
      </c>
      <c r="D48" s="46">
        <v>8620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8620</v>
      </c>
      <c r="O48" s="47">
        <f t="shared" si="8"/>
        <v>3.5958318385463164E-2</v>
      </c>
      <c r="P48" s="9"/>
    </row>
    <row r="49" spans="1:16">
      <c r="A49" s="12"/>
      <c r="B49" s="25">
        <v>342.5</v>
      </c>
      <c r="C49" s="20" t="s">
        <v>186</v>
      </c>
      <c r="D49" s="46">
        <v>0</v>
      </c>
      <c r="E49" s="46">
        <v>27182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27182</v>
      </c>
      <c r="O49" s="47">
        <f t="shared" si="8"/>
        <v>0.11338967637513453</v>
      </c>
      <c r="P49" s="9"/>
    </row>
    <row r="50" spans="1:16">
      <c r="A50" s="12"/>
      <c r="B50" s="25">
        <v>342.9</v>
      </c>
      <c r="C50" s="20" t="s">
        <v>54</v>
      </c>
      <c r="D50" s="46">
        <v>0</v>
      </c>
      <c r="E50" s="46">
        <v>965574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965574</v>
      </c>
      <c r="O50" s="47">
        <f t="shared" si="8"/>
        <v>4.0278906399913232</v>
      </c>
      <c r="P50" s="9"/>
    </row>
    <row r="51" spans="1:16">
      <c r="A51" s="12"/>
      <c r="B51" s="25">
        <v>343.3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25577554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25577554</v>
      </c>
      <c r="O51" s="47">
        <f t="shared" si="8"/>
        <v>106.69673204795555</v>
      </c>
      <c r="P51" s="9"/>
    </row>
    <row r="52" spans="1:16">
      <c r="A52" s="12"/>
      <c r="B52" s="25">
        <v>343.4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18066424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18066424</v>
      </c>
      <c r="O52" s="47">
        <f t="shared" si="8"/>
        <v>75.364063373407532</v>
      </c>
      <c r="P52" s="9"/>
    </row>
    <row r="53" spans="1:16">
      <c r="A53" s="12"/>
      <c r="B53" s="25">
        <v>343.5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44613404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44613404</v>
      </c>
      <c r="O53" s="47">
        <f t="shared" si="8"/>
        <v>186.10475467416424</v>
      </c>
      <c r="P53" s="9"/>
    </row>
    <row r="54" spans="1:16">
      <c r="A54" s="12"/>
      <c r="B54" s="25">
        <v>343.6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2835559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2835559</v>
      </c>
      <c r="O54" s="47">
        <f t="shared" si="8"/>
        <v>11.828530547884633</v>
      </c>
      <c r="P54" s="9"/>
    </row>
    <row r="55" spans="1:16">
      <c r="A55" s="12"/>
      <c r="B55" s="25">
        <v>343.9</v>
      </c>
      <c r="C55" s="20" t="s">
        <v>128</v>
      </c>
      <c r="D55" s="46">
        <v>0</v>
      </c>
      <c r="E55" s="46">
        <v>2782796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2782796</v>
      </c>
      <c r="O55" s="47">
        <f t="shared" si="8"/>
        <v>11.608429764477187</v>
      </c>
      <c r="P55" s="9"/>
    </row>
    <row r="56" spans="1:16">
      <c r="A56" s="12"/>
      <c r="B56" s="25">
        <v>344.3</v>
      </c>
      <c r="C56" s="20" t="s">
        <v>168</v>
      </c>
      <c r="D56" s="46">
        <v>0</v>
      </c>
      <c r="E56" s="46">
        <v>621417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621417</v>
      </c>
      <c r="O56" s="47">
        <f t="shared" si="8"/>
        <v>2.5922401782064224</v>
      </c>
      <c r="P56" s="9"/>
    </row>
    <row r="57" spans="1:16">
      <c r="A57" s="12"/>
      <c r="B57" s="25">
        <v>344.5</v>
      </c>
      <c r="C57" s="20" t="s">
        <v>169</v>
      </c>
      <c r="D57" s="46">
        <v>65579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65579</v>
      </c>
      <c r="O57" s="47">
        <f t="shared" si="8"/>
        <v>0.2735627101392446</v>
      </c>
      <c r="P57" s="9"/>
    </row>
    <row r="58" spans="1:16">
      <c r="A58" s="12"/>
      <c r="B58" s="25">
        <v>345.1</v>
      </c>
      <c r="C58" s="20" t="s">
        <v>61</v>
      </c>
      <c r="D58" s="46">
        <v>0</v>
      </c>
      <c r="E58" s="46">
        <v>2363694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2363694</v>
      </c>
      <c r="O58" s="47">
        <f t="shared" si="8"/>
        <v>9.8601463361727326</v>
      </c>
      <c r="P58" s="9"/>
    </row>
    <row r="59" spans="1:16">
      <c r="A59" s="12"/>
      <c r="B59" s="25">
        <v>347.1</v>
      </c>
      <c r="C59" s="20" t="s">
        <v>62</v>
      </c>
      <c r="D59" s="46">
        <v>16129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16129</v>
      </c>
      <c r="O59" s="47">
        <f t="shared" si="8"/>
        <v>6.7282101767881131E-2</v>
      </c>
      <c r="P59" s="9"/>
    </row>
    <row r="60" spans="1:16">
      <c r="A60" s="12"/>
      <c r="B60" s="25">
        <v>347.2</v>
      </c>
      <c r="C60" s="20" t="s">
        <v>63</v>
      </c>
      <c r="D60" s="46">
        <v>457377</v>
      </c>
      <c r="E60" s="46">
        <v>7697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465074</v>
      </c>
      <c r="O60" s="47">
        <f t="shared" si="8"/>
        <v>1.9400555643620527</v>
      </c>
      <c r="P60" s="9"/>
    </row>
    <row r="61" spans="1:16">
      <c r="A61" s="12"/>
      <c r="B61" s="25">
        <v>347.3</v>
      </c>
      <c r="C61" s="20" t="s">
        <v>187</v>
      </c>
      <c r="D61" s="46">
        <v>389576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389576</v>
      </c>
      <c r="O61" s="47">
        <f t="shared" si="8"/>
        <v>1.6251157590876097</v>
      </c>
      <c r="P61" s="9"/>
    </row>
    <row r="62" spans="1:16">
      <c r="A62" s="12"/>
      <c r="B62" s="25">
        <v>347.4</v>
      </c>
      <c r="C62" s="20" t="s">
        <v>64</v>
      </c>
      <c r="D62" s="46">
        <v>506180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506180</v>
      </c>
      <c r="O62" s="47">
        <f t="shared" si="8"/>
        <v>2.1115291879760725</v>
      </c>
      <c r="P62" s="9"/>
    </row>
    <row r="63" spans="1:16">
      <c r="A63" s="12"/>
      <c r="B63" s="25">
        <v>347.8</v>
      </c>
      <c r="C63" s="20" t="s">
        <v>100</v>
      </c>
      <c r="D63" s="46">
        <v>139890</v>
      </c>
      <c r="E63" s="46">
        <v>22379</v>
      </c>
      <c r="F63" s="46">
        <v>0</v>
      </c>
      <c r="G63" s="46">
        <v>108853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271122</v>
      </c>
      <c r="O63" s="47">
        <f t="shared" si="8"/>
        <v>1.1309850576918263</v>
      </c>
      <c r="P63" s="9"/>
    </row>
    <row r="64" spans="1:16">
      <c r="A64" s="12"/>
      <c r="B64" s="25">
        <v>349</v>
      </c>
      <c r="C64" s="20" t="s">
        <v>148</v>
      </c>
      <c r="D64" s="46">
        <v>0</v>
      </c>
      <c r="E64" s="46">
        <v>51018</v>
      </c>
      <c r="F64" s="46">
        <v>0</v>
      </c>
      <c r="G64" s="46">
        <v>0</v>
      </c>
      <c r="H64" s="46">
        <v>0</v>
      </c>
      <c r="I64" s="46">
        <v>152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51170</v>
      </c>
      <c r="O64" s="47">
        <f t="shared" si="8"/>
        <v>0.21345558605384571</v>
      </c>
      <c r="P64" s="9"/>
    </row>
    <row r="65" spans="1:16" ht="15.75">
      <c r="A65" s="29" t="s">
        <v>49</v>
      </c>
      <c r="B65" s="30"/>
      <c r="C65" s="31"/>
      <c r="D65" s="32">
        <f t="shared" ref="D65:M65" si="11">SUM(D66:D68)</f>
        <v>2446086</v>
      </c>
      <c r="E65" s="32">
        <f t="shared" si="11"/>
        <v>845544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58993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0" si="12">SUM(D65:M65)</f>
        <v>3350623</v>
      </c>
      <c r="O65" s="45">
        <f t="shared" si="8"/>
        <v>13.977119329890456</v>
      </c>
      <c r="P65" s="10"/>
    </row>
    <row r="66" spans="1:16">
      <c r="A66" s="13"/>
      <c r="B66" s="39">
        <v>351.9</v>
      </c>
      <c r="C66" s="21" t="s">
        <v>149</v>
      </c>
      <c r="D66" s="46">
        <v>0</v>
      </c>
      <c r="E66" s="46">
        <v>845544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845544</v>
      </c>
      <c r="O66" s="47">
        <f t="shared" si="8"/>
        <v>3.5271856567190327</v>
      </c>
      <c r="P66" s="9"/>
    </row>
    <row r="67" spans="1:16">
      <c r="A67" s="13"/>
      <c r="B67" s="39">
        <v>352</v>
      </c>
      <c r="C67" s="21" t="s">
        <v>70</v>
      </c>
      <c r="D67" s="46">
        <v>8891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8891</v>
      </c>
      <c r="O67" s="47">
        <f t="shared" si="8"/>
        <v>3.7088794520319372E-2</v>
      </c>
      <c r="P67" s="9"/>
    </row>
    <row r="68" spans="1:16">
      <c r="A68" s="13"/>
      <c r="B68" s="39">
        <v>354</v>
      </c>
      <c r="C68" s="21" t="s">
        <v>71</v>
      </c>
      <c r="D68" s="46">
        <v>2437195</v>
      </c>
      <c r="E68" s="46">
        <v>0</v>
      </c>
      <c r="F68" s="46">
        <v>0</v>
      </c>
      <c r="G68" s="46">
        <v>0</v>
      </c>
      <c r="H68" s="46">
        <v>0</v>
      </c>
      <c r="I68" s="46">
        <v>58993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2496188</v>
      </c>
      <c r="O68" s="47">
        <f t="shared" si="8"/>
        <v>10.412844878651104</v>
      </c>
      <c r="P68" s="9"/>
    </row>
    <row r="69" spans="1:16" ht="15.75">
      <c r="A69" s="29" t="s">
        <v>3</v>
      </c>
      <c r="B69" s="30"/>
      <c r="C69" s="31"/>
      <c r="D69" s="32">
        <f t="shared" ref="D69:M69" si="13">SUM(D70:D80)</f>
        <v>4204383</v>
      </c>
      <c r="E69" s="32">
        <f t="shared" si="13"/>
        <v>269353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3105824</v>
      </c>
      <c r="J69" s="32">
        <f t="shared" si="13"/>
        <v>0</v>
      </c>
      <c r="K69" s="32">
        <f t="shared" si="13"/>
        <v>58445045</v>
      </c>
      <c r="L69" s="32">
        <f t="shared" si="13"/>
        <v>0</v>
      </c>
      <c r="M69" s="32">
        <f t="shared" si="13"/>
        <v>0</v>
      </c>
      <c r="N69" s="32">
        <f t="shared" si="12"/>
        <v>66024605</v>
      </c>
      <c r="O69" s="45">
        <f t="shared" ref="O69:O86" si="14">(N69/O$88)</f>
        <v>275.42155079633909</v>
      </c>
      <c r="P69" s="10"/>
    </row>
    <row r="70" spans="1:16">
      <c r="A70" s="12"/>
      <c r="B70" s="25">
        <v>361.1</v>
      </c>
      <c r="C70" s="20" t="s">
        <v>72</v>
      </c>
      <c r="D70" s="46">
        <v>131624</v>
      </c>
      <c r="E70" s="46">
        <v>41362</v>
      </c>
      <c r="F70" s="46">
        <v>0</v>
      </c>
      <c r="G70" s="46">
        <v>0</v>
      </c>
      <c r="H70" s="46">
        <v>0</v>
      </c>
      <c r="I70" s="46">
        <v>1852393</v>
      </c>
      <c r="J70" s="46">
        <v>0</v>
      </c>
      <c r="K70" s="46">
        <v>9598119</v>
      </c>
      <c r="L70" s="46">
        <v>0</v>
      </c>
      <c r="M70" s="46">
        <v>0</v>
      </c>
      <c r="N70" s="46">
        <f t="shared" si="12"/>
        <v>11623498</v>
      </c>
      <c r="O70" s="47">
        <f t="shared" si="14"/>
        <v>48.487406245567783</v>
      </c>
      <c r="P70" s="9"/>
    </row>
    <row r="71" spans="1:16">
      <c r="A71" s="12"/>
      <c r="B71" s="25">
        <v>361.2</v>
      </c>
      <c r="C71" s="20" t="s">
        <v>171</v>
      </c>
      <c r="D71" s="46">
        <v>469397</v>
      </c>
      <c r="E71" s="46">
        <v>0</v>
      </c>
      <c r="F71" s="46">
        <v>0</v>
      </c>
      <c r="G71" s="46">
        <v>0</v>
      </c>
      <c r="H71" s="46">
        <v>0</v>
      </c>
      <c r="I71" s="46">
        <v>290838</v>
      </c>
      <c r="J71" s="46">
        <v>0</v>
      </c>
      <c r="K71" s="46">
        <v>7009261</v>
      </c>
      <c r="L71" s="46">
        <v>0</v>
      </c>
      <c r="M71" s="46">
        <v>0</v>
      </c>
      <c r="N71" s="46">
        <f t="shared" ref="N71:N80" si="15">SUM(D71:M71)</f>
        <v>7769496</v>
      </c>
      <c r="O71" s="47">
        <f t="shared" si="14"/>
        <v>32.4104420954272</v>
      </c>
      <c r="P71" s="9"/>
    </row>
    <row r="72" spans="1:16">
      <c r="A72" s="12"/>
      <c r="B72" s="25">
        <v>361.3</v>
      </c>
      <c r="C72" s="20" t="s">
        <v>73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492097</v>
      </c>
      <c r="J72" s="46">
        <v>0</v>
      </c>
      <c r="K72" s="46">
        <v>-18765014</v>
      </c>
      <c r="L72" s="46">
        <v>0</v>
      </c>
      <c r="M72" s="46">
        <v>0</v>
      </c>
      <c r="N72" s="46">
        <f t="shared" si="15"/>
        <v>-18272917</v>
      </c>
      <c r="O72" s="47">
        <f t="shared" si="14"/>
        <v>-76.225448644680085</v>
      </c>
      <c r="P72" s="9"/>
    </row>
    <row r="73" spans="1:16">
      <c r="A73" s="12"/>
      <c r="B73" s="25">
        <v>361.4</v>
      </c>
      <c r="C73" s="20" t="s">
        <v>150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20560668</v>
      </c>
      <c r="L73" s="46">
        <v>0</v>
      </c>
      <c r="M73" s="46">
        <v>0</v>
      </c>
      <c r="N73" s="46">
        <f t="shared" si="15"/>
        <v>20560668</v>
      </c>
      <c r="O73" s="47">
        <f t="shared" si="14"/>
        <v>85.768798858677968</v>
      </c>
      <c r="P73" s="9"/>
    </row>
    <row r="74" spans="1:16">
      <c r="A74" s="12"/>
      <c r="B74" s="25">
        <v>362</v>
      </c>
      <c r="C74" s="20" t="s">
        <v>74</v>
      </c>
      <c r="D74" s="46">
        <v>1067378</v>
      </c>
      <c r="E74" s="46">
        <v>0</v>
      </c>
      <c r="F74" s="46">
        <v>0</v>
      </c>
      <c r="G74" s="46">
        <v>0</v>
      </c>
      <c r="H74" s="46">
        <v>0</v>
      </c>
      <c r="I74" s="46">
        <v>470496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1537874</v>
      </c>
      <c r="O74" s="47">
        <f t="shared" si="14"/>
        <v>6.4152393188776999</v>
      </c>
      <c r="P74" s="9"/>
    </row>
    <row r="75" spans="1:16">
      <c r="A75" s="12"/>
      <c r="B75" s="25">
        <v>364</v>
      </c>
      <c r="C75" s="20" t="s">
        <v>157</v>
      </c>
      <c r="D75" s="46">
        <v>141860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141860</v>
      </c>
      <c r="O75" s="47">
        <f t="shared" si="14"/>
        <v>0.59176879885867795</v>
      </c>
      <c r="P75" s="9"/>
    </row>
    <row r="76" spans="1:16">
      <c r="A76" s="12"/>
      <c r="B76" s="25">
        <v>365</v>
      </c>
      <c r="C76" s="20" t="s">
        <v>172</v>
      </c>
      <c r="D76" s="46">
        <v>3971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3971</v>
      </c>
      <c r="O76" s="47">
        <f t="shared" si="14"/>
        <v>1.656502114949817E-2</v>
      </c>
      <c r="P76" s="9"/>
    </row>
    <row r="77" spans="1:16">
      <c r="A77" s="12"/>
      <c r="B77" s="25">
        <v>366</v>
      </c>
      <c r="C77" s="20" t="s">
        <v>76</v>
      </c>
      <c r="D77" s="46">
        <v>615997</v>
      </c>
      <c r="E77" s="46">
        <v>135199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751196</v>
      </c>
      <c r="O77" s="47">
        <f t="shared" si="14"/>
        <v>3.1336131018429683</v>
      </c>
      <c r="P77" s="9"/>
    </row>
    <row r="78" spans="1:16">
      <c r="A78" s="12"/>
      <c r="B78" s="25">
        <v>368</v>
      </c>
      <c r="C78" s="20" t="s">
        <v>77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40042011</v>
      </c>
      <c r="L78" s="46">
        <v>0</v>
      </c>
      <c r="M78" s="46">
        <v>0</v>
      </c>
      <c r="N78" s="46">
        <f t="shared" si="15"/>
        <v>40042011</v>
      </c>
      <c r="O78" s="47">
        <f t="shared" si="14"/>
        <v>167.03519493413202</v>
      </c>
      <c r="P78" s="9"/>
    </row>
    <row r="79" spans="1:16">
      <c r="A79" s="12"/>
      <c r="B79" s="25">
        <v>369.4</v>
      </c>
      <c r="C79" s="20" t="s">
        <v>173</v>
      </c>
      <c r="D79" s="46">
        <v>1224190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1224190</v>
      </c>
      <c r="O79" s="47">
        <f t="shared" si="14"/>
        <v>5.1067069355336594</v>
      </c>
      <c r="P79" s="9"/>
    </row>
    <row r="80" spans="1:16">
      <c r="A80" s="12"/>
      <c r="B80" s="25">
        <v>369.9</v>
      </c>
      <c r="C80" s="20" t="s">
        <v>79</v>
      </c>
      <c r="D80" s="46">
        <v>549966</v>
      </c>
      <c r="E80" s="46">
        <v>92792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642758</v>
      </c>
      <c r="O80" s="47">
        <f t="shared" si="14"/>
        <v>2.6812641309516856</v>
      </c>
      <c r="P80" s="9"/>
    </row>
    <row r="81" spans="1:119" ht="15.75">
      <c r="A81" s="29" t="s">
        <v>50</v>
      </c>
      <c r="B81" s="30"/>
      <c r="C81" s="31"/>
      <c r="D81" s="32">
        <f t="shared" ref="D81:M81" si="16">SUM(D82:D85)</f>
        <v>4600925</v>
      </c>
      <c r="E81" s="32">
        <f t="shared" si="16"/>
        <v>825045</v>
      </c>
      <c r="F81" s="32">
        <f t="shared" si="16"/>
        <v>0</v>
      </c>
      <c r="G81" s="32">
        <f t="shared" si="16"/>
        <v>75811</v>
      </c>
      <c r="H81" s="32">
        <f t="shared" si="16"/>
        <v>0</v>
      </c>
      <c r="I81" s="32">
        <f t="shared" si="16"/>
        <v>1278920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ref="N81:N86" si="17">SUM(D81:M81)</f>
        <v>6780701</v>
      </c>
      <c r="O81" s="45">
        <f t="shared" si="14"/>
        <v>28.285685085223719</v>
      </c>
      <c r="P81" s="9"/>
    </row>
    <row r="82" spans="1:119">
      <c r="A82" s="12"/>
      <c r="B82" s="25">
        <v>381</v>
      </c>
      <c r="C82" s="20" t="s">
        <v>80</v>
      </c>
      <c r="D82" s="46">
        <v>0</v>
      </c>
      <c r="E82" s="46">
        <v>825045</v>
      </c>
      <c r="F82" s="46">
        <v>0</v>
      </c>
      <c r="G82" s="46">
        <v>75811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900856</v>
      </c>
      <c r="O82" s="47">
        <f t="shared" si="14"/>
        <v>3.7579195901919724</v>
      </c>
      <c r="P82" s="9"/>
    </row>
    <row r="83" spans="1:119">
      <c r="A83" s="12"/>
      <c r="B83" s="25">
        <v>383</v>
      </c>
      <c r="C83" s="20" t="s">
        <v>179</v>
      </c>
      <c r="D83" s="46">
        <v>4600925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4600925</v>
      </c>
      <c r="O83" s="47">
        <f t="shared" si="14"/>
        <v>19.192752438240962</v>
      </c>
      <c r="P83" s="9"/>
    </row>
    <row r="84" spans="1:119">
      <c r="A84" s="12"/>
      <c r="B84" s="25">
        <v>389.7</v>
      </c>
      <c r="C84" s="20" t="s">
        <v>151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1269139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1269139</v>
      </c>
      <c r="O84" s="47">
        <f t="shared" si="14"/>
        <v>5.2942116284696441</v>
      </c>
      <c r="P84" s="9"/>
    </row>
    <row r="85" spans="1:119" ht="15.75" thickBot="1">
      <c r="A85" s="12"/>
      <c r="B85" s="25">
        <v>389.8</v>
      </c>
      <c r="C85" s="20" t="s">
        <v>137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9781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9781</v>
      </c>
      <c r="O85" s="47">
        <f t="shared" si="14"/>
        <v>4.0801428321138651E-2</v>
      </c>
      <c r="P85" s="9"/>
    </row>
    <row r="86" spans="1:119" ht="16.5" thickBot="1">
      <c r="A86" s="14" t="s">
        <v>67</v>
      </c>
      <c r="B86" s="23"/>
      <c r="C86" s="22"/>
      <c r="D86" s="15">
        <f t="shared" ref="D86:M86" si="18">SUM(D5,D14,D20,D41,D65,D69,D81)</f>
        <v>157060439</v>
      </c>
      <c r="E86" s="15">
        <f t="shared" si="18"/>
        <v>49968349</v>
      </c>
      <c r="F86" s="15">
        <f t="shared" si="18"/>
        <v>8054333</v>
      </c>
      <c r="G86" s="15">
        <f t="shared" si="18"/>
        <v>4490342</v>
      </c>
      <c r="H86" s="15">
        <f t="shared" si="18"/>
        <v>0</v>
      </c>
      <c r="I86" s="15">
        <f t="shared" si="18"/>
        <v>99258090</v>
      </c>
      <c r="J86" s="15">
        <f t="shared" si="18"/>
        <v>0</v>
      </c>
      <c r="K86" s="15">
        <f t="shared" si="18"/>
        <v>58445045</v>
      </c>
      <c r="L86" s="15">
        <f t="shared" si="18"/>
        <v>0</v>
      </c>
      <c r="M86" s="15">
        <f t="shared" si="18"/>
        <v>0</v>
      </c>
      <c r="N86" s="15">
        <f t="shared" si="17"/>
        <v>377276598</v>
      </c>
      <c r="O86" s="38">
        <f t="shared" si="14"/>
        <v>1573.808820216751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18" t="s">
        <v>188</v>
      </c>
      <c r="M88" s="118"/>
      <c r="N88" s="118"/>
      <c r="O88" s="43">
        <v>239722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105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80346309</v>
      </c>
      <c r="E5" s="27">
        <f t="shared" si="0"/>
        <v>7757462</v>
      </c>
      <c r="F5" s="27">
        <f t="shared" si="0"/>
        <v>5843528</v>
      </c>
      <c r="G5" s="27">
        <f t="shared" si="0"/>
        <v>0</v>
      </c>
      <c r="H5" s="27">
        <f t="shared" si="0"/>
        <v>0</v>
      </c>
      <c r="I5" s="27">
        <f t="shared" si="0"/>
        <v>3670891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97618190</v>
      </c>
      <c r="O5" s="33">
        <f t="shared" ref="O5:O36" si="1">(N5/O$88)</f>
        <v>408.60501619883973</v>
      </c>
      <c r="P5" s="6"/>
    </row>
    <row r="6" spans="1:133">
      <c r="A6" s="12"/>
      <c r="B6" s="25">
        <v>311</v>
      </c>
      <c r="C6" s="20" t="s">
        <v>2</v>
      </c>
      <c r="D6" s="46">
        <v>57462494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57462494</v>
      </c>
      <c r="O6" s="47">
        <f t="shared" si="1"/>
        <v>240.52344436724067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3851252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3851252</v>
      </c>
      <c r="O7" s="47">
        <f t="shared" si="1"/>
        <v>16.12036533197157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3906210</v>
      </c>
      <c r="F8" s="46">
        <v>5843528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9749738</v>
      </c>
      <c r="O8" s="47">
        <f t="shared" si="1"/>
        <v>40.809933614057414</v>
      </c>
      <c r="P8" s="9"/>
    </row>
    <row r="9" spans="1:133">
      <c r="A9" s="12"/>
      <c r="B9" s="25">
        <v>314.10000000000002</v>
      </c>
      <c r="C9" s="20" t="s">
        <v>13</v>
      </c>
      <c r="D9" s="46">
        <v>14377296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14377296</v>
      </c>
      <c r="O9" s="47">
        <f t="shared" si="1"/>
        <v>60.179719220111679</v>
      </c>
      <c r="P9" s="9"/>
    </row>
    <row r="10" spans="1:133">
      <c r="A10" s="12"/>
      <c r="B10" s="25">
        <v>314.3</v>
      </c>
      <c r="C10" s="20" t="s">
        <v>14</v>
      </c>
      <c r="D10" s="46">
        <v>2678945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2678945</v>
      </c>
      <c r="O10" s="47">
        <f t="shared" si="1"/>
        <v>11.213385180782399</v>
      </c>
      <c r="P10" s="9"/>
    </row>
    <row r="11" spans="1:133">
      <c r="A11" s="12"/>
      <c r="B11" s="25">
        <v>314.39999999999998</v>
      </c>
      <c r="C11" s="20" t="s">
        <v>16</v>
      </c>
      <c r="D11" s="46">
        <v>450702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450702</v>
      </c>
      <c r="O11" s="47">
        <f t="shared" si="1"/>
        <v>1.8865244070889806</v>
      </c>
      <c r="P11" s="9"/>
    </row>
    <row r="12" spans="1:133">
      <c r="A12" s="12"/>
      <c r="B12" s="25">
        <v>314.89999999999998</v>
      </c>
      <c r="C12" s="20" t="s">
        <v>123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3670891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3670891</v>
      </c>
      <c r="O12" s="47">
        <f t="shared" si="1"/>
        <v>15.36541987225101</v>
      </c>
      <c r="P12" s="9"/>
    </row>
    <row r="13" spans="1:133">
      <c r="A13" s="12"/>
      <c r="B13" s="25">
        <v>315</v>
      </c>
      <c r="C13" s="20" t="s">
        <v>161</v>
      </c>
      <c r="D13" s="46">
        <v>5376872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5376872</v>
      </c>
      <c r="O13" s="47">
        <f t="shared" si="1"/>
        <v>22.50622420533599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SUM(D15:D22)</f>
        <v>22718730</v>
      </c>
      <c r="E14" s="32">
        <f t="shared" si="3"/>
        <v>10915409</v>
      </c>
      <c r="F14" s="32">
        <f t="shared" si="3"/>
        <v>1088561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34722700</v>
      </c>
      <c r="O14" s="45">
        <f t="shared" si="1"/>
        <v>145.34042677873305</v>
      </c>
      <c r="P14" s="10"/>
    </row>
    <row r="15" spans="1:133">
      <c r="A15" s="12"/>
      <c r="B15" s="25">
        <v>322</v>
      </c>
      <c r="C15" s="20" t="s">
        <v>0</v>
      </c>
      <c r="D15" s="46">
        <v>1018096</v>
      </c>
      <c r="E15" s="46">
        <v>9944945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10963041</v>
      </c>
      <c r="O15" s="47">
        <f t="shared" si="1"/>
        <v>45.888512636769271</v>
      </c>
      <c r="P15" s="9"/>
    </row>
    <row r="16" spans="1:133">
      <c r="A16" s="12"/>
      <c r="B16" s="25">
        <v>323.10000000000002</v>
      </c>
      <c r="C16" s="20" t="s">
        <v>20</v>
      </c>
      <c r="D16" s="46">
        <v>9308971</v>
      </c>
      <c r="E16" s="46">
        <v>0</v>
      </c>
      <c r="F16" s="46">
        <v>1088561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10397532</v>
      </c>
      <c r="O16" s="47">
        <f t="shared" si="1"/>
        <v>43.521435208826901</v>
      </c>
      <c r="P16" s="9"/>
    </row>
    <row r="17" spans="1:16">
      <c r="A17" s="12"/>
      <c r="B17" s="25">
        <v>323.3</v>
      </c>
      <c r="C17" s="20" t="s">
        <v>97</v>
      </c>
      <c r="D17" s="46">
        <v>5289817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5289817</v>
      </c>
      <c r="O17" s="47">
        <f t="shared" si="1"/>
        <v>22.141834026772035</v>
      </c>
      <c r="P17" s="9"/>
    </row>
    <row r="18" spans="1:16">
      <c r="A18" s="12"/>
      <c r="B18" s="25">
        <v>323.39999999999998</v>
      </c>
      <c r="C18" s="20" t="s">
        <v>21</v>
      </c>
      <c r="D18" s="46">
        <v>327585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327585</v>
      </c>
      <c r="O18" s="47">
        <f t="shared" si="1"/>
        <v>1.3711878311972072</v>
      </c>
      <c r="P18" s="9"/>
    </row>
    <row r="19" spans="1:16">
      <c r="A19" s="12"/>
      <c r="B19" s="25">
        <v>323.89999999999998</v>
      </c>
      <c r="C19" s="20" t="s">
        <v>22</v>
      </c>
      <c r="D19" s="46">
        <v>175976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175976</v>
      </c>
      <c r="O19" s="47">
        <f t="shared" si="1"/>
        <v>0.73659096046143668</v>
      </c>
      <c r="P19" s="9"/>
    </row>
    <row r="20" spans="1:16">
      <c r="A20" s="12"/>
      <c r="B20" s="25">
        <v>324.12</v>
      </c>
      <c r="C20" s="20" t="s">
        <v>178</v>
      </c>
      <c r="D20" s="46">
        <v>0</v>
      </c>
      <c r="E20" s="46">
        <v>215911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215911</v>
      </c>
      <c r="O20" s="47">
        <f t="shared" si="1"/>
        <v>0.9037487547403581</v>
      </c>
      <c r="P20" s="9"/>
    </row>
    <row r="21" spans="1:16">
      <c r="A21" s="12"/>
      <c r="B21" s="25">
        <v>324.61</v>
      </c>
      <c r="C21" s="20" t="s">
        <v>142</v>
      </c>
      <c r="D21" s="46">
        <v>0</v>
      </c>
      <c r="E21" s="46">
        <v>754553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754553</v>
      </c>
      <c r="O21" s="47">
        <f t="shared" si="1"/>
        <v>3.15836772621868</v>
      </c>
      <c r="P21" s="9"/>
    </row>
    <row r="22" spans="1:16">
      <c r="A22" s="12"/>
      <c r="B22" s="25">
        <v>329</v>
      </c>
      <c r="C22" s="20" t="s">
        <v>24</v>
      </c>
      <c r="D22" s="46">
        <v>6598285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6598285</v>
      </c>
      <c r="O22" s="47">
        <f t="shared" si="1"/>
        <v>27.618749633747164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SUM(D24:D45)</f>
        <v>31388243</v>
      </c>
      <c r="E23" s="32">
        <f t="shared" si="5"/>
        <v>7634623</v>
      </c>
      <c r="F23" s="32">
        <f t="shared" si="5"/>
        <v>0</v>
      </c>
      <c r="G23" s="32">
        <f t="shared" si="5"/>
        <v>5881269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44904135</v>
      </c>
      <c r="O23" s="45">
        <f t="shared" si="1"/>
        <v>187.95733468393428</v>
      </c>
      <c r="P23" s="10"/>
    </row>
    <row r="24" spans="1:16">
      <c r="A24" s="12"/>
      <c r="B24" s="25">
        <v>331.2</v>
      </c>
      <c r="C24" s="20" t="s">
        <v>126</v>
      </c>
      <c r="D24" s="46">
        <v>0</v>
      </c>
      <c r="E24" s="46">
        <v>565626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565626</v>
      </c>
      <c r="O24" s="47">
        <f t="shared" si="1"/>
        <v>2.3675671603057271</v>
      </c>
      <c r="P24" s="9"/>
    </row>
    <row r="25" spans="1:16">
      <c r="A25" s="12"/>
      <c r="B25" s="25">
        <v>331.62</v>
      </c>
      <c r="C25" s="20" t="s">
        <v>29</v>
      </c>
      <c r="D25" s="46">
        <v>0</v>
      </c>
      <c r="E25" s="46">
        <v>2533216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2533216</v>
      </c>
      <c r="O25" s="47">
        <f t="shared" si="1"/>
        <v>10.603400500615304</v>
      </c>
      <c r="P25" s="9"/>
    </row>
    <row r="26" spans="1:16">
      <c r="A26" s="12"/>
      <c r="B26" s="25">
        <v>334.2</v>
      </c>
      <c r="C26" s="20" t="s">
        <v>93</v>
      </c>
      <c r="D26" s="46">
        <v>0</v>
      </c>
      <c r="E26" s="46">
        <v>34118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34118</v>
      </c>
      <c r="O26" s="47">
        <f t="shared" si="1"/>
        <v>0.14280930575205311</v>
      </c>
      <c r="P26" s="9"/>
    </row>
    <row r="27" spans="1:16">
      <c r="A27" s="12"/>
      <c r="B27" s="25">
        <v>334.5</v>
      </c>
      <c r="C27" s="20" t="s">
        <v>32</v>
      </c>
      <c r="D27" s="46">
        <v>0</v>
      </c>
      <c r="E27" s="46">
        <v>0</v>
      </c>
      <c r="F27" s="46">
        <v>0</v>
      </c>
      <c r="G27" s="46">
        <v>1225783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6">SUM(D27:M27)</f>
        <v>1225783</v>
      </c>
      <c r="O27" s="47">
        <f t="shared" si="1"/>
        <v>5.1308171414698664</v>
      </c>
      <c r="P27" s="9"/>
    </row>
    <row r="28" spans="1:16">
      <c r="A28" s="12"/>
      <c r="B28" s="25">
        <v>334.61</v>
      </c>
      <c r="C28" s="20" t="s">
        <v>162</v>
      </c>
      <c r="D28" s="46">
        <v>0</v>
      </c>
      <c r="E28" s="46">
        <v>547426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547426</v>
      </c>
      <c r="O28" s="47">
        <f t="shared" si="1"/>
        <v>2.2913865704503027</v>
      </c>
      <c r="P28" s="9"/>
    </row>
    <row r="29" spans="1:16">
      <c r="A29" s="12"/>
      <c r="B29" s="25">
        <v>334.62</v>
      </c>
      <c r="C29" s="20" t="s">
        <v>163</v>
      </c>
      <c r="D29" s="46">
        <v>1470546</v>
      </c>
      <c r="E29" s="46">
        <v>37740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1508286</v>
      </c>
      <c r="O29" s="47">
        <f t="shared" si="1"/>
        <v>6.3133031401471706</v>
      </c>
      <c r="P29" s="9"/>
    </row>
    <row r="30" spans="1:16">
      <c r="A30" s="12"/>
      <c r="B30" s="25">
        <v>334.69</v>
      </c>
      <c r="C30" s="20" t="s">
        <v>111</v>
      </c>
      <c r="D30" s="46">
        <v>0</v>
      </c>
      <c r="E30" s="46">
        <v>1766554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1766554</v>
      </c>
      <c r="O30" s="47">
        <f t="shared" si="1"/>
        <v>7.3943475676625949</v>
      </c>
      <c r="P30" s="9"/>
    </row>
    <row r="31" spans="1:16">
      <c r="A31" s="12"/>
      <c r="B31" s="25">
        <v>334.7</v>
      </c>
      <c r="C31" s="20" t="s">
        <v>33</v>
      </c>
      <c r="D31" s="46">
        <v>0</v>
      </c>
      <c r="E31" s="46">
        <v>69101</v>
      </c>
      <c r="F31" s="46">
        <v>0</v>
      </c>
      <c r="G31" s="46">
        <v>1800000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1869101</v>
      </c>
      <c r="O31" s="47">
        <f t="shared" si="1"/>
        <v>7.8235833340309577</v>
      </c>
      <c r="P31" s="9"/>
    </row>
    <row r="32" spans="1:16">
      <c r="A32" s="12"/>
      <c r="B32" s="25">
        <v>334.9</v>
      </c>
      <c r="C32" s="20" t="s">
        <v>112</v>
      </c>
      <c r="D32" s="46">
        <v>0</v>
      </c>
      <c r="E32" s="46">
        <v>11621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11621</v>
      </c>
      <c r="O32" s="47">
        <f t="shared" si="1"/>
        <v>4.8642562346697026E-2</v>
      </c>
      <c r="P32" s="9"/>
    </row>
    <row r="33" spans="1:16">
      <c r="A33" s="12"/>
      <c r="B33" s="25">
        <v>335.12</v>
      </c>
      <c r="C33" s="20" t="s">
        <v>144</v>
      </c>
      <c r="D33" s="46">
        <v>10393175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10393175</v>
      </c>
      <c r="O33" s="47">
        <f t="shared" si="1"/>
        <v>43.503197910475251</v>
      </c>
      <c r="P33" s="9"/>
    </row>
    <row r="34" spans="1:16">
      <c r="A34" s="12"/>
      <c r="B34" s="25">
        <v>335.14</v>
      </c>
      <c r="C34" s="20" t="s">
        <v>145</v>
      </c>
      <c r="D34" s="46">
        <v>11475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11475</v>
      </c>
      <c r="O34" s="47">
        <f t="shared" si="1"/>
        <v>4.8031443329175492E-2</v>
      </c>
      <c r="P34" s="9"/>
    </row>
    <row r="35" spans="1:16">
      <c r="A35" s="12"/>
      <c r="B35" s="25">
        <v>335.15</v>
      </c>
      <c r="C35" s="20" t="s">
        <v>146</v>
      </c>
      <c r="D35" s="46">
        <v>168560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168560</v>
      </c>
      <c r="O35" s="47">
        <f t="shared" si="1"/>
        <v>0.70554946296869903</v>
      </c>
      <c r="P35" s="9"/>
    </row>
    <row r="36" spans="1:16">
      <c r="A36" s="12"/>
      <c r="B36" s="25">
        <v>335.18</v>
      </c>
      <c r="C36" s="20" t="s">
        <v>147</v>
      </c>
      <c r="D36" s="46">
        <v>18622139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18622139</v>
      </c>
      <c r="O36" s="47">
        <f t="shared" si="1"/>
        <v>77.947556779653922</v>
      </c>
      <c r="P36" s="9"/>
    </row>
    <row r="37" spans="1:16">
      <c r="A37" s="12"/>
      <c r="B37" s="25">
        <v>335.19</v>
      </c>
      <c r="C37" s="20" t="s">
        <v>136</v>
      </c>
      <c r="D37" s="46">
        <v>83812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83812</v>
      </c>
      <c r="O37" s="47">
        <f t="shared" ref="O37:O68" si="7">(N37/O$88)</f>
        <v>0.35081580203092427</v>
      </c>
      <c r="P37" s="9"/>
    </row>
    <row r="38" spans="1:16">
      <c r="A38" s="12"/>
      <c r="B38" s="25">
        <v>335.22</v>
      </c>
      <c r="C38" s="20" t="s">
        <v>164</v>
      </c>
      <c r="D38" s="46">
        <v>0</v>
      </c>
      <c r="E38" s="46">
        <v>894761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894761</v>
      </c>
      <c r="O38" s="47">
        <f t="shared" si="7"/>
        <v>3.7452428988807314</v>
      </c>
      <c r="P38" s="9"/>
    </row>
    <row r="39" spans="1:16">
      <c r="A39" s="12"/>
      <c r="B39" s="25">
        <v>337.2</v>
      </c>
      <c r="C39" s="20" t="s">
        <v>39</v>
      </c>
      <c r="D39" s="46">
        <v>186642</v>
      </c>
      <c r="E39" s="46">
        <v>24560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8">SUM(D39:M39)</f>
        <v>211202</v>
      </c>
      <c r="O39" s="47">
        <f t="shared" si="7"/>
        <v>0.88403807355194097</v>
      </c>
      <c r="P39" s="9"/>
    </row>
    <row r="40" spans="1:16">
      <c r="A40" s="12"/>
      <c r="B40" s="25">
        <v>337.3</v>
      </c>
      <c r="C40" s="20" t="s">
        <v>114</v>
      </c>
      <c r="D40" s="46">
        <v>0</v>
      </c>
      <c r="E40" s="46">
        <v>162715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162715</v>
      </c>
      <c r="O40" s="47">
        <f t="shared" si="7"/>
        <v>0.68108377353436078</v>
      </c>
      <c r="P40" s="9"/>
    </row>
    <row r="41" spans="1:16">
      <c r="A41" s="12"/>
      <c r="B41" s="25">
        <v>337.4</v>
      </c>
      <c r="C41" s="20" t="s">
        <v>40</v>
      </c>
      <c r="D41" s="46">
        <v>0</v>
      </c>
      <c r="E41" s="46">
        <v>0</v>
      </c>
      <c r="F41" s="46">
        <v>0</v>
      </c>
      <c r="G41" s="46">
        <v>2855486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2855486</v>
      </c>
      <c r="O41" s="47">
        <f t="shared" si="7"/>
        <v>11.952341088126712</v>
      </c>
      <c r="P41" s="9"/>
    </row>
    <row r="42" spans="1:16">
      <c r="A42" s="12"/>
      <c r="B42" s="25">
        <v>337.6</v>
      </c>
      <c r="C42" s="20" t="s">
        <v>115</v>
      </c>
      <c r="D42" s="46">
        <v>0</v>
      </c>
      <c r="E42" s="46">
        <v>891871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891871</v>
      </c>
      <c r="O42" s="47">
        <f t="shared" si="7"/>
        <v>3.7331460909311613</v>
      </c>
      <c r="P42" s="9"/>
    </row>
    <row r="43" spans="1:16">
      <c r="A43" s="12"/>
      <c r="B43" s="25">
        <v>337.7</v>
      </c>
      <c r="C43" s="20" t="s">
        <v>41</v>
      </c>
      <c r="D43" s="46">
        <v>2969</v>
      </c>
      <c r="E43" s="46">
        <v>34458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37427</v>
      </c>
      <c r="O43" s="47">
        <f t="shared" si="7"/>
        <v>0.15665994156697613</v>
      </c>
      <c r="P43" s="9"/>
    </row>
    <row r="44" spans="1:16">
      <c r="A44" s="12"/>
      <c r="B44" s="25">
        <v>338</v>
      </c>
      <c r="C44" s="20" t="s">
        <v>116</v>
      </c>
      <c r="D44" s="46">
        <v>0</v>
      </c>
      <c r="E44" s="46">
        <v>60856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60856</v>
      </c>
      <c r="O44" s="47">
        <f t="shared" si="7"/>
        <v>0.25472780089240121</v>
      </c>
      <c r="P44" s="9"/>
    </row>
    <row r="45" spans="1:16">
      <c r="A45" s="12"/>
      <c r="B45" s="25">
        <v>339</v>
      </c>
      <c r="C45" s="20" t="s">
        <v>43</v>
      </c>
      <c r="D45" s="46">
        <v>448925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448925</v>
      </c>
      <c r="O45" s="47">
        <f t="shared" si="7"/>
        <v>1.8790863352113383</v>
      </c>
      <c r="P45" s="9"/>
    </row>
    <row r="46" spans="1:16" ht="15.75">
      <c r="A46" s="29" t="s">
        <v>48</v>
      </c>
      <c r="B46" s="30"/>
      <c r="C46" s="31"/>
      <c r="D46" s="32">
        <f t="shared" ref="D46:M46" si="9">SUM(D47:D62)</f>
        <v>3921867</v>
      </c>
      <c r="E46" s="32">
        <f t="shared" si="9"/>
        <v>5238427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88008489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97168783</v>
      </c>
      <c r="O46" s="45">
        <f t="shared" si="7"/>
        <v>406.72391233372122</v>
      </c>
      <c r="P46" s="10"/>
    </row>
    <row r="47" spans="1:16">
      <c r="A47" s="12"/>
      <c r="B47" s="25">
        <v>341.3</v>
      </c>
      <c r="C47" s="20" t="s">
        <v>165</v>
      </c>
      <c r="D47" s="46">
        <v>2450705</v>
      </c>
      <c r="E47" s="46">
        <v>317530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2" si="10">SUM(D47:M47)</f>
        <v>2768235</v>
      </c>
      <c r="O47" s="47">
        <f t="shared" si="7"/>
        <v>11.587130503210467</v>
      </c>
      <c r="P47" s="9"/>
    </row>
    <row r="48" spans="1:16">
      <c r="A48" s="12"/>
      <c r="B48" s="25">
        <v>341.9</v>
      </c>
      <c r="C48" s="20" t="s">
        <v>166</v>
      </c>
      <c r="D48" s="46">
        <v>473379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473379</v>
      </c>
      <c r="O48" s="47">
        <f t="shared" si="7"/>
        <v>1.9814445848995001</v>
      </c>
      <c r="P48" s="9"/>
    </row>
    <row r="49" spans="1:16">
      <c r="A49" s="12"/>
      <c r="B49" s="25">
        <v>342.1</v>
      </c>
      <c r="C49" s="20" t="s">
        <v>52</v>
      </c>
      <c r="D49" s="46">
        <v>67846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67846</v>
      </c>
      <c r="O49" s="47">
        <f t="shared" si="7"/>
        <v>0.28398617029291856</v>
      </c>
      <c r="P49" s="9"/>
    </row>
    <row r="50" spans="1:16">
      <c r="A50" s="12"/>
      <c r="B50" s="25">
        <v>342.2</v>
      </c>
      <c r="C50" s="20" t="s">
        <v>53</v>
      </c>
      <c r="D50" s="46">
        <v>0</v>
      </c>
      <c r="E50" s="46">
        <v>1629749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1629749</v>
      </c>
      <c r="O50" s="47">
        <f t="shared" si="7"/>
        <v>6.82171649100483</v>
      </c>
      <c r="P50" s="9"/>
    </row>
    <row r="51" spans="1:16">
      <c r="A51" s="12"/>
      <c r="B51" s="25">
        <v>342.6</v>
      </c>
      <c r="C51" s="20" t="s">
        <v>167</v>
      </c>
      <c r="D51" s="46">
        <v>0</v>
      </c>
      <c r="E51" s="46">
        <v>2895949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2895949</v>
      </c>
      <c r="O51" s="47">
        <f t="shared" si="7"/>
        <v>12.121708956660779</v>
      </c>
      <c r="P51" s="9"/>
    </row>
    <row r="52" spans="1:16">
      <c r="A52" s="12"/>
      <c r="B52" s="25">
        <v>343.3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38588674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38588674</v>
      </c>
      <c r="O52" s="47">
        <f t="shared" si="7"/>
        <v>161.52241467355361</v>
      </c>
      <c r="P52" s="9"/>
    </row>
    <row r="53" spans="1:16">
      <c r="A53" s="12"/>
      <c r="B53" s="25">
        <v>343.4</v>
      </c>
      <c r="C53" s="20" t="s">
        <v>56</v>
      </c>
      <c r="D53" s="46">
        <v>17165</v>
      </c>
      <c r="E53" s="46">
        <v>0</v>
      </c>
      <c r="F53" s="46">
        <v>0</v>
      </c>
      <c r="G53" s="46">
        <v>0</v>
      </c>
      <c r="H53" s="46">
        <v>0</v>
      </c>
      <c r="I53" s="46">
        <v>4965726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4982891</v>
      </c>
      <c r="O53" s="47">
        <f t="shared" si="7"/>
        <v>20.857119536554126</v>
      </c>
      <c r="P53" s="9"/>
    </row>
    <row r="54" spans="1:16">
      <c r="A54" s="12"/>
      <c r="B54" s="25">
        <v>343.5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43222383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43222383</v>
      </c>
      <c r="O54" s="47">
        <f t="shared" si="7"/>
        <v>180.917946807531</v>
      </c>
      <c r="P54" s="9"/>
    </row>
    <row r="55" spans="1:16">
      <c r="A55" s="12"/>
      <c r="B55" s="25">
        <v>344.3</v>
      </c>
      <c r="C55" s="20" t="s">
        <v>168</v>
      </c>
      <c r="D55" s="46">
        <v>0</v>
      </c>
      <c r="E55" s="46">
        <v>258161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258161</v>
      </c>
      <c r="O55" s="47">
        <f t="shared" si="7"/>
        <v>1.0805965526190218</v>
      </c>
      <c r="P55" s="9"/>
    </row>
    <row r="56" spans="1:16">
      <c r="A56" s="12"/>
      <c r="B56" s="25">
        <v>344.5</v>
      </c>
      <c r="C56" s="20" t="s">
        <v>169</v>
      </c>
      <c r="D56" s="46">
        <v>45699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45699</v>
      </c>
      <c r="O56" s="47">
        <f t="shared" si="7"/>
        <v>0.19128443823093602</v>
      </c>
      <c r="P56" s="9"/>
    </row>
    <row r="57" spans="1:16">
      <c r="A57" s="12"/>
      <c r="B57" s="25">
        <v>347.1</v>
      </c>
      <c r="C57" s="20" t="s">
        <v>62</v>
      </c>
      <c r="D57" s="46">
        <v>15504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15504</v>
      </c>
      <c r="O57" s="47">
        <f t="shared" si="7"/>
        <v>6.4895816764752659E-2</v>
      </c>
      <c r="P57" s="9"/>
    </row>
    <row r="58" spans="1:16">
      <c r="A58" s="12"/>
      <c r="B58" s="25">
        <v>347.2</v>
      </c>
      <c r="C58" s="20" t="s">
        <v>63</v>
      </c>
      <c r="D58" s="46">
        <v>281280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281280</v>
      </c>
      <c r="O58" s="47">
        <f t="shared" si="7"/>
        <v>1.1773668304688873</v>
      </c>
      <c r="P58" s="9"/>
    </row>
    <row r="59" spans="1:16">
      <c r="A59" s="12"/>
      <c r="B59" s="25">
        <v>347.5</v>
      </c>
      <c r="C59" s="20" t="s">
        <v>65</v>
      </c>
      <c r="D59" s="46">
        <v>404279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404279</v>
      </c>
      <c r="O59" s="47">
        <f t="shared" si="7"/>
        <v>1.6922094882506091</v>
      </c>
      <c r="P59" s="9"/>
    </row>
    <row r="60" spans="1:16">
      <c r="A60" s="12"/>
      <c r="B60" s="25">
        <v>347.8</v>
      </c>
      <c r="C60" s="20" t="s">
        <v>100</v>
      </c>
      <c r="D60" s="46">
        <v>105770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105770</v>
      </c>
      <c r="O60" s="47">
        <f t="shared" si="7"/>
        <v>0.44272642796748513</v>
      </c>
      <c r="P60" s="9"/>
    </row>
    <row r="61" spans="1:16">
      <c r="A61" s="12"/>
      <c r="B61" s="25">
        <v>347.9</v>
      </c>
      <c r="C61" s="20" t="s">
        <v>66</v>
      </c>
      <c r="D61" s="46">
        <v>23491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23491</v>
      </c>
      <c r="O61" s="47">
        <f t="shared" si="7"/>
        <v>9.832737562053695E-2</v>
      </c>
      <c r="P61" s="9"/>
    </row>
    <row r="62" spans="1:16">
      <c r="A62" s="12"/>
      <c r="B62" s="25">
        <v>349</v>
      </c>
      <c r="C62" s="20" t="s">
        <v>148</v>
      </c>
      <c r="D62" s="46">
        <v>36749</v>
      </c>
      <c r="E62" s="46">
        <v>137038</v>
      </c>
      <c r="F62" s="46">
        <v>0</v>
      </c>
      <c r="G62" s="46">
        <v>0</v>
      </c>
      <c r="H62" s="46">
        <v>0</v>
      </c>
      <c r="I62" s="46">
        <v>1231706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1405493</v>
      </c>
      <c r="O62" s="47">
        <f t="shared" si="7"/>
        <v>5.8830376800917517</v>
      </c>
      <c r="P62" s="9"/>
    </row>
    <row r="63" spans="1:16" ht="15.75">
      <c r="A63" s="29" t="s">
        <v>49</v>
      </c>
      <c r="B63" s="30"/>
      <c r="C63" s="31"/>
      <c r="D63" s="32">
        <f t="shared" ref="D63:M63" si="11">SUM(D64:D68)</f>
        <v>2382027</v>
      </c>
      <c r="E63" s="32">
        <f t="shared" si="11"/>
        <v>339098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61020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70" si="12">SUM(D63:M63)</f>
        <v>2782145</v>
      </c>
      <c r="O63" s="45">
        <f t="shared" si="7"/>
        <v>11.645354239742828</v>
      </c>
      <c r="P63" s="10"/>
    </row>
    <row r="64" spans="1:16">
      <c r="A64" s="13"/>
      <c r="B64" s="39">
        <v>351.5</v>
      </c>
      <c r="C64" s="21" t="s">
        <v>170</v>
      </c>
      <c r="D64" s="46">
        <v>594572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594572</v>
      </c>
      <c r="O64" s="47">
        <f t="shared" si="7"/>
        <v>2.4887277841494142</v>
      </c>
      <c r="P64" s="9"/>
    </row>
    <row r="65" spans="1:16">
      <c r="A65" s="13"/>
      <c r="B65" s="39">
        <v>351.9</v>
      </c>
      <c r="C65" s="21" t="s">
        <v>149</v>
      </c>
      <c r="D65" s="46">
        <v>0</v>
      </c>
      <c r="E65" s="46">
        <v>329599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329599</v>
      </c>
      <c r="O65" s="47">
        <f t="shared" si="7"/>
        <v>1.3796179250416483</v>
      </c>
      <c r="P65" s="9"/>
    </row>
    <row r="66" spans="1:16">
      <c r="A66" s="13"/>
      <c r="B66" s="39">
        <v>352</v>
      </c>
      <c r="C66" s="21" t="s">
        <v>70</v>
      </c>
      <c r="D66" s="46">
        <v>10583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10583</v>
      </c>
      <c r="O66" s="47">
        <f t="shared" si="7"/>
        <v>4.4297757276920632E-2</v>
      </c>
      <c r="P66" s="9"/>
    </row>
    <row r="67" spans="1:16">
      <c r="A67" s="13"/>
      <c r="B67" s="39">
        <v>354</v>
      </c>
      <c r="C67" s="21" t="s">
        <v>71</v>
      </c>
      <c r="D67" s="46">
        <v>1766608</v>
      </c>
      <c r="E67" s="46">
        <v>9499</v>
      </c>
      <c r="F67" s="46">
        <v>0</v>
      </c>
      <c r="G67" s="46">
        <v>0</v>
      </c>
      <c r="H67" s="46">
        <v>0</v>
      </c>
      <c r="I67" s="46">
        <v>61020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1837127</v>
      </c>
      <c r="O67" s="47">
        <f t="shared" si="7"/>
        <v>7.6897482691937418</v>
      </c>
      <c r="P67" s="9"/>
    </row>
    <row r="68" spans="1:16">
      <c r="A68" s="13"/>
      <c r="B68" s="39">
        <v>359</v>
      </c>
      <c r="C68" s="21" t="s">
        <v>102</v>
      </c>
      <c r="D68" s="46">
        <v>10264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10264</v>
      </c>
      <c r="O68" s="47">
        <f t="shared" si="7"/>
        <v>4.2962504081103026E-2</v>
      </c>
      <c r="P68" s="9"/>
    </row>
    <row r="69" spans="1:16" ht="15.75">
      <c r="A69" s="29" t="s">
        <v>3</v>
      </c>
      <c r="B69" s="30"/>
      <c r="C69" s="31"/>
      <c r="D69" s="32">
        <f t="shared" ref="D69:M69" si="13">SUM(D70:D80)</f>
        <v>4196255</v>
      </c>
      <c r="E69" s="32">
        <f t="shared" si="13"/>
        <v>3121950</v>
      </c>
      <c r="F69" s="32">
        <f t="shared" si="13"/>
        <v>500000</v>
      </c>
      <c r="G69" s="32">
        <f t="shared" si="13"/>
        <v>649943</v>
      </c>
      <c r="H69" s="32">
        <f t="shared" si="13"/>
        <v>0</v>
      </c>
      <c r="I69" s="32">
        <f t="shared" si="13"/>
        <v>711577</v>
      </c>
      <c r="J69" s="32">
        <f t="shared" si="13"/>
        <v>0</v>
      </c>
      <c r="K69" s="32">
        <f t="shared" si="13"/>
        <v>104880855</v>
      </c>
      <c r="L69" s="32">
        <f t="shared" si="13"/>
        <v>0</v>
      </c>
      <c r="M69" s="32">
        <f t="shared" si="13"/>
        <v>0</v>
      </c>
      <c r="N69" s="32">
        <f t="shared" si="12"/>
        <v>114060580</v>
      </c>
      <c r="O69" s="45">
        <f t="shared" ref="O69:O86" si="14">(N69/O$88)</f>
        <v>477.42869580504464</v>
      </c>
      <c r="P69" s="10"/>
    </row>
    <row r="70" spans="1:16">
      <c r="A70" s="12"/>
      <c r="B70" s="25">
        <v>361.1</v>
      </c>
      <c r="C70" s="20" t="s">
        <v>72</v>
      </c>
      <c r="D70" s="46">
        <v>70044</v>
      </c>
      <c r="E70" s="46">
        <v>331</v>
      </c>
      <c r="F70" s="46">
        <v>0</v>
      </c>
      <c r="G70" s="46">
        <v>0</v>
      </c>
      <c r="H70" s="46">
        <v>0</v>
      </c>
      <c r="I70" s="46">
        <v>220039</v>
      </c>
      <c r="J70" s="46">
        <v>0</v>
      </c>
      <c r="K70" s="46">
        <v>7571449</v>
      </c>
      <c r="L70" s="46">
        <v>0</v>
      </c>
      <c r="M70" s="46">
        <v>0</v>
      </c>
      <c r="N70" s="46">
        <f t="shared" si="12"/>
        <v>7861863</v>
      </c>
      <c r="O70" s="47">
        <f t="shared" si="14"/>
        <v>32.907767071567896</v>
      </c>
      <c r="P70" s="9"/>
    </row>
    <row r="71" spans="1:16">
      <c r="A71" s="12"/>
      <c r="B71" s="25">
        <v>361.2</v>
      </c>
      <c r="C71" s="20" t="s">
        <v>171</v>
      </c>
      <c r="D71" s="46">
        <v>134655</v>
      </c>
      <c r="E71" s="46">
        <v>0</v>
      </c>
      <c r="F71" s="46">
        <v>0</v>
      </c>
      <c r="G71" s="46">
        <v>0</v>
      </c>
      <c r="H71" s="46">
        <v>0</v>
      </c>
      <c r="I71" s="46">
        <v>127035</v>
      </c>
      <c r="J71" s="46">
        <v>0</v>
      </c>
      <c r="K71" s="46">
        <v>7733471</v>
      </c>
      <c r="L71" s="46">
        <v>0</v>
      </c>
      <c r="M71" s="46">
        <v>0</v>
      </c>
      <c r="N71" s="46">
        <f t="shared" ref="N71:N80" si="15">SUM(D71:M71)</f>
        <v>7995161</v>
      </c>
      <c r="O71" s="47">
        <f t="shared" si="14"/>
        <v>33.465718734565058</v>
      </c>
      <c r="P71" s="9"/>
    </row>
    <row r="72" spans="1:16">
      <c r="A72" s="12"/>
      <c r="B72" s="25">
        <v>361.3</v>
      </c>
      <c r="C72" s="20" t="s">
        <v>73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-215998</v>
      </c>
      <c r="J72" s="46">
        <v>0</v>
      </c>
      <c r="K72" s="46">
        <v>26408122</v>
      </c>
      <c r="L72" s="46">
        <v>0</v>
      </c>
      <c r="M72" s="46">
        <v>0</v>
      </c>
      <c r="N72" s="46">
        <f t="shared" si="15"/>
        <v>26192124</v>
      </c>
      <c r="O72" s="47">
        <f t="shared" si="14"/>
        <v>109.63359647727557</v>
      </c>
      <c r="P72" s="9"/>
    </row>
    <row r="73" spans="1:16">
      <c r="A73" s="12"/>
      <c r="B73" s="25">
        <v>361.4</v>
      </c>
      <c r="C73" s="20" t="s">
        <v>150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22450251</v>
      </c>
      <c r="L73" s="46">
        <v>0</v>
      </c>
      <c r="M73" s="46">
        <v>0</v>
      </c>
      <c r="N73" s="46">
        <f t="shared" si="15"/>
        <v>22450251</v>
      </c>
      <c r="O73" s="47">
        <f t="shared" si="14"/>
        <v>93.971063933095024</v>
      </c>
      <c r="P73" s="9"/>
    </row>
    <row r="74" spans="1:16">
      <c r="A74" s="12"/>
      <c r="B74" s="25">
        <v>362</v>
      </c>
      <c r="C74" s="20" t="s">
        <v>74</v>
      </c>
      <c r="D74" s="46">
        <v>1502201</v>
      </c>
      <c r="E74" s="46">
        <v>2296677</v>
      </c>
      <c r="F74" s="46">
        <v>500000</v>
      </c>
      <c r="G74" s="46">
        <v>500000</v>
      </c>
      <c r="H74" s="46">
        <v>0</v>
      </c>
      <c r="I74" s="46">
        <v>453280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5252158</v>
      </c>
      <c r="O74" s="47">
        <f t="shared" si="14"/>
        <v>21.984202991971738</v>
      </c>
      <c r="P74" s="9"/>
    </row>
    <row r="75" spans="1:16">
      <c r="A75" s="12"/>
      <c r="B75" s="25">
        <v>364</v>
      </c>
      <c r="C75" s="20" t="s">
        <v>157</v>
      </c>
      <c r="D75" s="46">
        <v>165426</v>
      </c>
      <c r="E75" s="46">
        <v>0</v>
      </c>
      <c r="F75" s="46">
        <v>0</v>
      </c>
      <c r="G75" s="46">
        <v>0</v>
      </c>
      <c r="H75" s="46">
        <v>0</v>
      </c>
      <c r="I75" s="46">
        <v>43575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209001</v>
      </c>
      <c r="O75" s="47">
        <f t="shared" si="14"/>
        <v>0.87482524507546899</v>
      </c>
      <c r="P75" s="9"/>
    </row>
    <row r="76" spans="1:16">
      <c r="A76" s="12"/>
      <c r="B76" s="25">
        <v>365</v>
      </c>
      <c r="C76" s="20" t="s">
        <v>172</v>
      </c>
      <c r="D76" s="46">
        <v>5317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5317</v>
      </c>
      <c r="O76" s="47">
        <f t="shared" si="14"/>
        <v>2.2255615179191817E-2</v>
      </c>
      <c r="P76" s="9"/>
    </row>
    <row r="77" spans="1:16">
      <c r="A77" s="12"/>
      <c r="B77" s="25">
        <v>366</v>
      </c>
      <c r="C77" s="20" t="s">
        <v>76</v>
      </c>
      <c r="D77" s="46">
        <v>294070</v>
      </c>
      <c r="E77" s="46">
        <v>67656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361726</v>
      </c>
      <c r="O77" s="47">
        <f t="shared" si="14"/>
        <v>1.5140934091232534</v>
      </c>
      <c r="P77" s="9"/>
    </row>
    <row r="78" spans="1:16">
      <c r="A78" s="12"/>
      <c r="B78" s="25">
        <v>368</v>
      </c>
      <c r="C78" s="20" t="s">
        <v>77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40932292</v>
      </c>
      <c r="L78" s="46">
        <v>0</v>
      </c>
      <c r="M78" s="46">
        <v>0</v>
      </c>
      <c r="N78" s="46">
        <f t="shared" si="15"/>
        <v>40932292</v>
      </c>
      <c r="O78" s="47">
        <f t="shared" si="14"/>
        <v>171.33220597222339</v>
      </c>
      <c r="P78" s="9"/>
    </row>
    <row r="79" spans="1:16">
      <c r="A79" s="12"/>
      <c r="B79" s="25">
        <v>369.4</v>
      </c>
      <c r="C79" s="20" t="s">
        <v>173</v>
      </c>
      <c r="D79" s="46">
        <v>1219557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1219557</v>
      </c>
      <c r="O79" s="47">
        <f t="shared" si="14"/>
        <v>5.1047566825445987</v>
      </c>
      <c r="P79" s="9"/>
    </row>
    <row r="80" spans="1:16">
      <c r="A80" s="12"/>
      <c r="B80" s="25">
        <v>369.9</v>
      </c>
      <c r="C80" s="20" t="s">
        <v>79</v>
      </c>
      <c r="D80" s="46">
        <v>804985</v>
      </c>
      <c r="E80" s="46">
        <v>757286</v>
      </c>
      <c r="F80" s="46">
        <v>0</v>
      </c>
      <c r="G80" s="46">
        <v>149943</v>
      </c>
      <c r="H80" s="46">
        <v>0</v>
      </c>
      <c r="I80" s="46">
        <v>83646</v>
      </c>
      <c r="J80" s="46">
        <v>0</v>
      </c>
      <c r="K80" s="46">
        <v>-214730</v>
      </c>
      <c r="L80" s="46">
        <v>0</v>
      </c>
      <c r="M80" s="46">
        <v>0</v>
      </c>
      <c r="N80" s="46">
        <f t="shared" si="15"/>
        <v>1581130</v>
      </c>
      <c r="O80" s="47">
        <f t="shared" si="14"/>
        <v>6.6182096724234638</v>
      </c>
      <c r="P80" s="9"/>
    </row>
    <row r="81" spans="1:119" ht="15.75">
      <c r="A81" s="29" t="s">
        <v>50</v>
      </c>
      <c r="B81" s="30"/>
      <c r="C81" s="31"/>
      <c r="D81" s="32">
        <f t="shared" ref="D81:M81" si="16">SUM(D82:D85)</f>
        <v>3517760</v>
      </c>
      <c r="E81" s="32">
        <f t="shared" si="16"/>
        <v>1234144</v>
      </c>
      <c r="F81" s="32">
        <f t="shared" si="16"/>
        <v>0</v>
      </c>
      <c r="G81" s="32">
        <f t="shared" si="16"/>
        <v>6586</v>
      </c>
      <c r="H81" s="32">
        <f t="shared" si="16"/>
        <v>0</v>
      </c>
      <c r="I81" s="32">
        <f t="shared" si="16"/>
        <v>399575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ref="N81:N86" si="17">SUM(D81:M81)</f>
        <v>5158065</v>
      </c>
      <c r="O81" s="45">
        <f t="shared" si="14"/>
        <v>21.590353528165888</v>
      </c>
      <c r="P81" s="9"/>
    </row>
    <row r="82" spans="1:119">
      <c r="A82" s="12"/>
      <c r="B82" s="25">
        <v>381</v>
      </c>
      <c r="C82" s="20" t="s">
        <v>80</v>
      </c>
      <c r="D82" s="46">
        <v>0</v>
      </c>
      <c r="E82" s="46">
        <v>1234144</v>
      </c>
      <c r="F82" s="46">
        <v>0</v>
      </c>
      <c r="G82" s="46">
        <v>6586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1240730</v>
      </c>
      <c r="O82" s="47">
        <f t="shared" si="14"/>
        <v>5.1933814973253076</v>
      </c>
      <c r="P82" s="9"/>
    </row>
    <row r="83" spans="1:119">
      <c r="A83" s="12"/>
      <c r="B83" s="25">
        <v>383</v>
      </c>
      <c r="C83" s="20" t="s">
        <v>179</v>
      </c>
      <c r="D83" s="46">
        <v>3517760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3517760</v>
      </c>
      <c r="O83" s="47">
        <f t="shared" si="14"/>
        <v>14.724452295044912</v>
      </c>
      <c r="P83" s="9"/>
    </row>
    <row r="84" spans="1:119">
      <c r="A84" s="12"/>
      <c r="B84" s="25">
        <v>389.3</v>
      </c>
      <c r="C84" s="20" t="s">
        <v>180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366407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366407</v>
      </c>
      <c r="O84" s="47">
        <f t="shared" si="14"/>
        <v>1.5336868894042008</v>
      </c>
      <c r="P84" s="9"/>
    </row>
    <row r="85" spans="1:119" ht="15.75" thickBot="1">
      <c r="A85" s="12"/>
      <c r="B85" s="25">
        <v>389.4</v>
      </c>
      <c r="C85" s="20" t="s">
        <v>174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33168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33168</v>
      </c>
      <c r="O85" s="47">
        <f t="shared" si="14"/>
        <v>0.13883284639146778</v>
      </c>
      <c r="P85" s="9"/>
    </row>
    <row r="86" spans="1:119" ht="16.5" thickBot="1">
      <c r="A86" s="14" t="s">
        <v>67</v>
      </c>
      <c r="B86" s="23"/>
      <c r="C86" s="22"/>
      <c r="D86" s="15">
        <f t="shared" ref="D86:M86" si="18">SUM(D5,D14,D23,D46,D63,D69,D81)</f>
        <v>148471191</v>
      </c>
      <c r="E86" s="15">
        <f t="shared" si="18"/>
        <v>36241113</v>
      </c>
      <c r="F86" s="15">
        <f t="shared" si="18"/>
        <v>7432089</v>
      </c>
      <c r="G86" s="15">
        <f t="shared" si="18"/>
        <v>6537798</v>
      </c>
      <c r="H86" s="15">
        <f t="shared" si="18"/>
        <v>0</v>
      </c>
      <c r="I86" s="15">
        <f t="shared" si="18"/>
        <v>92851552</v>
      </c>
      <c r="J86" s="15">
        <f t="shared" si="18"/>
        <v>0</v>
      </c>
      <c r="K86" s="15">
        <f t="shared" si="18"/>
        <v>104880855</v>
      </c>
      <c r="L86" s="15">
        <f t="shared" si="18"/>
        <v>0</v>
      </c>
      <c r="M86" s="15">
        <f t="shared" si="18"/>
        <v>0</v>
      </c>
      <c r="N86" s="15">
        <f t="shared" si="17"/>
        <v>396414598</v>
      </c>
      <c r="O86" s="38">
        <f t="shared" si="14"/>
        <v>1659.2910935681816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18" t="s">
        <v>181</v>
      </c>
      <c r="M88" s="118"/>
      <c r="N88" s="118"/>
      <c r="O88" s="43">
        <v>238906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105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73781627</v>
      </c>
      <c r="E5" s="27">
        <f t="shared" si="0"/>
        <v>8109196</v>
      </c>
      <c r="F5" s="27">
        <f t="shared" si="0"/>
        <v>3733797</v>
      </c>
      <c r="G5" s="27">
        <f t="shared" si="0"/>
        <v>0</v>
      </c>
      <c r="H5" s="27">
        <f t="shared" si="0"/>
        <v>0</v>
      </c>
      <c r="I5" s="27">
        <f t="shared" si="0"/>
        <v>3849779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89474399</v>
      </c>
      <c r="O5" s="33">
        <f t="shared" ref="O5:O36" si="1">(N5/O$90)</f>
        <v>378.94575925188678</v>
      </c>
      <c r="P5" s="6"/>
    </row>
    <row r="6" spans="1:133">
      <c r="A6" s="12"/>
      <c r="B6" s="25">
        <v>311</v>
      </c>
      <c r="C6" s="20" t="s">
        <v>2</v>
      </c>
      <c r="D6" s="46">
        <v>51435680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51435680</v>
      </c>
      <c r="O6" s="47">
        <f t="shared" si="1"/>
        <v>217.84256757329086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3998521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3998521</v>
      </c>
      <c r="O7" s="47">
        <f t="shared" si="1"/>
        <v>16.934705269488468</v>
      </c>
      <c r="P7" s="9"/>
    </row>
    <row r="8" spans="1:133">
      <c r="A8" s="12"/>
      <c r="B8" s="25">
        <v>312.51</v>
      </c>
      <c r="C8" s="20" t="s">
        <v>160</v>
      </c>
      <c r="D8" s="46">
        <v>230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230</v>
      </c>
      <c r="O8" s="47">
        <f t="shared" si="1"/>
        <v>9.741057285887326E-4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4110675</v>
      </c>
      <c r="F9" s="46">
        <v>3733797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7844472</v>
      </c>
      <c r="O9" s="47">
        <f t="shared" si="1"/>
        <v>33.223239621538745</v>
      </c>
      <c r="P9" s="9"/>
    </row>
    <row r="10" spans="1:133">
      <c r="A10" s="12"/>
      <c r="B10" s="25">
        <v>314.10000000000002</v>
      </c>
      <c r="C10" s="20" t="s">
        <v>13</v>
      </c>
      <c r="D10" s="46">
        <v>14139043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14139043</v>
      </c>
      <c r="O10" s="47">
        <f t="shared" si="1"/>
        <v>59.882272969836606</v>
      </c>
      <c r="P10" s="9"/>
    </row>
    <row r="11" spans="1:133">
      <c r="A11" s="12"/>
      <c r="B11" s="25">
        <v>314.3</v>
      </c>
      <c r="C11" s="20" t="s">
        <v>14</v>
      </c>
      <c r="D11" s="46">
        <v>2221259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2221259</v>
      </c>
      <c r="O11" s="47">
        <f t="shared" si="1"/>
        <v>9.4075700720838231</v>
      </c>
      <c r="P11" s="9"/>
    </row>
    <row r="12" spans="1:133">
      <c r="A12" s="12"/>
      <c r="B12" s="25">
        <v>314.39999999999998</v>
      </c>
      <c r="C12" s="20" t="s">
        <v>16</v>
      </c>
      <c r="D12" s="46">
        <v>528918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528918</v>
      </c>
      <c r="O12" s="47">
        <f t="shared" si="1"/>
        <v>2.2400958858856317</v>
      </c>
      <c r="P12" s="9"/>
    </row>
    <row r="13" spans="1:133">
      <c r="A13" s="12"/>
      <c r="B13" s="25">
        <v>314.89999999999998</v>
      </c>
      <c r="C13" s="20" t="s">
        <v>123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3849779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3849779</v>
      </c>
      <c r="O13" s="47">
        <f t="shared" si="1"/>
        <v>16.304746859567835</v>
      </c>
      <c r="P13" s="9"/>
    </row>
    <row r="14" spans="1:133">
      <c r="A14" s="12"/>
      <c r="B14" s="25">
        <v>315</v>
      </c>
      <c r="C14" s="20" t="s">
        <v>161</v>
      </c>
      <c r="D14" s="46">
        <v>5456497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5456497</v>
      </c>
      <c r="O14" s="47">
        <f t="shared" si="1"/>
        <v>23.109586894466233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SUM(D16:D24)</f>
        <v>22267207</v>
      </c>
      <c r="E15" s="32">
        <f t="shared" si="3"/>
        <v>11407891</v>
      </c>
      <c r="F15" s="32">
        <f t="shared" si="3"/>
        <v>1088561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34763659</v>
      </c>
      <c r="O15" s="45">
        <f t="shared" si="1"/>
        <v>147.23251903741414</v>
      </c>
      <c r="P15" s="10"/>
    </row>
    <row r="16" spans="1:133">
      <c r="A16" s="12"/>
      <c r="B16" s="25">
        <v>322</v>
      </c>
      <c r="C16" s="20" t="s">
        <v>0</v>
      </c>
      <c r="D16" s="46">
        <v>948805</v>
      </c>
      <c r="E16" s="46">
        <v>9217996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10166801</v>
      </c>
      <c r="O16" s="47">
        <f t="shared" si="1"/>
        <v>43.058865632702847</v>
      </c>
      <c r="P16" s="9"/>
    </row>
    <row r="17" spans="1:16">
      <c r="A17" s="12"/>
      <c r="B17" s="25">
        <v>323.10000000000002</v>
      </c>
      <c r="C17" s="20" t="s">
        <v>20</v>
      </c>
      <c r="D17" s="46">
        <v>9527424</v>
      </c>
      <c r="E17" s="46">
        <v>0</v>
      </c>
      <c r="F17" s="46">
        <v>1088561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10615985</v>
      </c>
      <c r="O17" s="47">
        <f t="shared" si="1"/>
        <v>44.961268709182853</v>
      </c>
      <c r="P17" s="9"/>
    </row>
    <row r="18" spans="1:16">
      <c r="A18" s="12"/>
      <c r="B18" s="25">
        <v>323.3</v>
      </c>
      <c r="C18" s="20" t="s">
        <v>97</v>
      </c>
      <c r="D18" s="46">
        <v>5140307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5140307</v>
      </c>
      <c r="O18" s="47">
        <f t="shared" si="1"/>
        <v>21.770445632194619</v>
      </c>
      <c r="P18" s="9"/>
    </row>
    <row r="19" spans="1:16">
      <c r="A19" s="12"/>
      <c r="B19" s="25">
        <v>323.39999999999998</v>
      </c>
      <c r="C19" s="20" t="s">
        <v>21</v>
      </c>
      <c r="D19" s="46">
        <v>279797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279797</v>
      </c>
      <c r="O19" s="47">
        <f t="shared" si="1"/>
        <v>1.1850080893127897</v>
      </c>
      <c r="P19" s="9"/>
    </row>
    <row r="20" spans="1:16">
      <c r="A20" s="12"/>
      <c r="B20" s="25">
        <v>323.89999999999998</v>
      </c>
      <c r="C20" s="20" t="s">
        <v>22</v>
      </c>
      <c r="D20" s="46">
        <v>144119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144119</v>
      </c>
      <c r="O20" s="47">
        <f t="shared" si="1"/>
        <v>0.610378884775998</v>
      </c>
      <c r="P20" s="9"/>
    </row>
    <row r="21" spans="1:16">
      <c r="A21" s="12"/>
      <c r="B21" s="25">
        <v>324.11</v>
      </c>
      <c r="C21" s="20" t="s">
        <v>141</v>
      </c>
      <c r="D21" s="46">
        <v>0</v>
      </c>
      <c r="E21" s="46">
        <v>261013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261013</v>
      </c>
      <c r="O21" s="47">
        <f t="shared" si="1"/>
        <v>1.1054532979831777</v>
      </c>
      <c r="P21" s="9"/>
    </row>
    <row r="22" spans="1:16">
      <c r="A22" s="12"/>
      <c r="B22" s="25">
        <v>324.61</v>
      </c>
      <c r="C22" s="20" t="s">
        <v>142</v>
      </c>
      <c r="D22" s="46">
        <v>0</v>
      </c>
      <c r="E22" s="46">
        <v>1928882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1928882</v>
      </c>
      <c r="O22" s="47">
        <f t="shared" si="1"/>
        <v>8.1692826346595293</v>
      </c>
      <c r="P22" s="9"/>
    </row>
    <row r="23" spans="1:16">
      <c r="A23" s="12"/>
      <c r="B23" s="25">
        <v>325.10000000000002</v>
      </c>
      <c r="C23" s="20" t="s">
        <v>23</v>
      </c>
      <c r="D23" s="46">
        <v>2360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2360</v>
      </c>
      <c r="O23" s="47">
        <f t="shared" si="1"/>
        <v>9.9951718237800379E-3</v>
      </c>
      <c r="P23" s="9"/>
    </row>
    <row r="24" spans="1:16">
      <c r="A24" s="12"/>
      <c r="B24" s="25">
        <v>329</v>
      </c>
      <c r="C24" s="20" t="s">
        <v>24</v>
      </c>
      <c r="D24" s="46">
        <v>6224395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6224395</v>
      </c>
      <c r="O24" s="47">
        <f t="shared" si="1"/>
        <v>26.361820984778539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SUM(D26:D48)</f>
        <v>29854901</v>
      </c>
      <c r="E25" s="32">
        <f t="shared" si="6"/>
        <v>16163071</v>
      </c>
      <c r="F25" s="32">
        <f t="shared" si="6"/>
        <v>0</v>
      </c>
      <c r="G25" s="32">
        <f t="shared" si="6"/>
        <v>1691342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47709314</v>
      </c>
      <c r="O25" s="45">
        <f t="shared" si="1"/>
        <v>202.06050467147224</v>
      </c>
      <c r="P25" s="10"/>
    </row>
    <row r="26" spans="1:16">
      <c r="A26" s="12"/>
      <c r="B26" s="25">
        <v>331.2</v>
      </c>
      <c r="C26" s="20" t="s">
        <v>126</v>
      </c>
      <c r="D26" s="46">
        <v>0</v>
      </c>
      <c r="E26" s="46">
        <v>519865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519865</v>
      </c>
      <c r="O26" s="47">
        <f t="shared" si="1"/>
        <v>2.2017542373599195</v>
      </c>
      <c r="P26" s="9"/>
    </row>
    <row r="27" spans="1:16">
      <c r="A27" s="12"/>
      <c r="B27" s="25">
        <v>331.62</v>
      </c>
      <c r="C27" s="20" t="s">
        <v>29</v>
      </c>
      <c r="D27" s="46">
        <v>0</v>
      </c>
      <c r="E27" s="46">
        <v>5778171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5778171</v>
      </c>
      <c r="O27" s="47">
        <f t="shared" si="1"/>
        <v>24.471954225501239</v>
      </c>
      <c r="P27" s="9"/>
    </row>
    <row r="28" spans="1:16">
      <c r="A28" s="12"/>
      <c r="B28" s="25">
        <v>331.69</v>
      </c>
      <c r="C28" s="20" t="s">
        <v>109</v>
      </c>
      <c r="D28" s="46">
        <v>0</v>
      </c>
      <c r="E28" s="46">
        <v>471351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471351</v>
      </c>
      <c r="O28" s="47">
        <f t="shared" si="1"/>
        <v>1.9962856925044681</v>
      </c>
      <c r="P28" s="9"/>
    </row>
    <row r="29" spans="1:16">
      <c r="A29" s="12"/>
      <c r="B29" s="25">
        <v>334.2</v>
      </c>
      <c r="C29" s="20" t="s">
        <v>93</v>
      </c>
      <c r="D29" s="46">
        <v>0</v>
      </c>
      <c r="E29" s="46">
        <v>57341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57341</v>
      </c>
      <c r="O29" s="47">
        <f t="shared" si="1"/>
        <v>0.24285302862176744</v>
      </c>
      <c r="P29" s="9"/>
    </row>
    <row r="30" spans="1:16">
      <c r="A30" s="12"/>
      <c r="B30" s="25">
        <v>334.5</v>
      </c>
      <c r="C30" s="20" t="s">
        <v>32</v>
      </c>
      <c r="D30" s="46">
        <v>0</v>
      </c>
      <c r="E30" s="46">
        <v>402050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1" si="7">SUM(D30:M30)</f>
        <v>402050</v>
      </c>
      <c r="O30" s="47">
        <f t="shared" si="1"/>
        <v>1.7027791659960867</v>
      </c>
      <c r="P30" s="9"/>
    </row>
    <row r="31" spans="1:16">
      <c r="A31" s="12"/>
      <c r="B31" s="25">
        <v>334.61</v>
      </c>
      <c r="C31" s="20" t="s">
        <v>162</v>
      </c>
      <c r="D31" s="46">
        <v>0</v>
      </c>
      <c r="E31" s="46">
        <v>568405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568405</v>
      </c>
      <c r="O31" s="47">
        <f t="shared" si="1"/>
        <v>2.4073328985151239</v>
      </c>
      <c r="P31" s="9"/>
    </row>
    <row r="32" spans="1:16">
      <c r="A32" s="12"/>
      <c r="B32" s="25">
        <v>334.62</v>
      </c>
      <c r="C32" s="20" t="s">
        <v>163</v>
      </c>
      <c r="D32" s="46">
        <v>1321571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1321571</v>
      </c>
      <c r="O32" s="47">
        <f t="shared" si="1"/>
        <v>5.5971733992901731</v>
      </c>
      <c r="P32" s="9"/>
    </row>
    <row r="33" spans="1:16">
      <c r="A33" s="12"/>
      <c r="B33" s="25">
        <v>334.69</v>
      </c>
      <c r="C33" s="20" t="s">
        <v>111</v>
      </c>
      <c r="D33" s="46">
        <v>0</v>
      </c>
      <c r="E33" s="46">
        <v>1074857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1074857</v>
      </c>
      <c r="O33" s="47">
        <f t="shared" si="1"/>
        <v>4.5522798309291277</v>
      </c>
      <c r="P33" s="9"/>
    </row>
    <row r="34" spans="1:16">
      <c r="A34" s="12"/>
      <c r="B34" s="25">
        <v>334.7</v>
      </c>
      <c r="C34" s="20" t="s">
        <v>33</v>
      </c>
      <c r="D34" s="46">
        <v>0</v>
      </c>
      <c r="E34" s="46">
        <v>20517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20517</v>
      </c>
      <c r="O34" s="47">
        <f t="shared" si="1"/>
        <v>8.6894466232413162E-2</v>
      </c>
      <c r="P34" s="9"/>
    </row>
    <row r="35" spans="1:16">
      <c r="A35" s="12"/>
      <c r="B35" s="25">
        <v>334.9</v>
      </c>
      <c r="C35" s="20" t="s">
        <v>112</v>
      </c>
      <c r="D35" s="46">
        <v>0</v>
      </c>
      <c r="E35" s="46">
        <v>9076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9076</v>
      </c>
      <c r="O35" s="47">
        <f t="shared" si="1"/>
        <v>3.8439059098571031E-2</v>
      </c>
      <c r="P35" s="9"/>
    </row>
    <row r="36" spans="1:16">
      <c r="A36" s="12"/>
      <c r="B36" s="25">
        <v>335.12</v>
      </c>
      <c r="C36" s="20" t="s">
        <v>144</v>
      </c>
      <c r="D36" s="46">
        <v>10227112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10227112</v>
      </c>
      <c r="O36" s="47">
        <f t="shared" si="1"/>
        <v>43.314297330950303</v>
      </c>
      <c r="P36" s="9"/>
    </row>
    <row r="37" spans="1:16">
      <c r="A37" s="12"/>
      <c r="B37" s="25">
        <v>335.14</v>
      </c>
      <c r="C37" s="20" t="s">
        <v>145</v>
      </c>
      <c r="D37" s="46">
        <v>13038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13038</v>
      </c>
      <c r="O37" s="47">
        <f t="shared" ref="O37:O68" si="8">(N37/O$90)</f>
        <v>5.5219089084086501E-2</v>
      </c>
      <c r="P37" s="9"/>
    </row>
    <row r="38" spans="1:16">
      <c r="A38" s="12"/>
      <c r="B38" s="25">
        <v>335.15</v>
      </c>
      <c r="C38" s="20" t="s">
        <v>146</v>
      </c>
      <c r="D38" s="46">
        <v>184339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184339</v>
      </c>
      <c r="O38" s="47">
        <f t="shared" si="8"/>
        <v>0.7807203300100799</v>
      </c>
      <c r="P38" s="9"/>
    </row>
    <row r="39" spans="1:16">
      <c r="A39" s="12"/>
      <c r="B39" s="25">
        <v>335.18</v>
      </c>
      <c r="C39" s="20" t="s">
        <v>147</v>
      </c>
      <c r="D39" s="46">
        <v>17682684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17682684</v>
      </c>
      <c r="O39" s="47">
        <f t="shared" si="8"/>
        <v>74.890451222714447</v>
      </c>
      <c r="P39" s="9"/>
    </row>
    <row r="40" spans="1:16">
      <c r="A40" s="12"/>
      <c r="B40" s="25">
        <v>335.19</v>
      </c>
      <c r="C40" s="20" t="s">
        <v>136</v>
      </c>
      <c r="D40" s="46">
        <v>93100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93100</v>
      </c>
      <c r="O40" s="47">
        <f t="shared" si="8"/>
        <v>0.3943010579635261</v>
      </c>
      <c r="P40" s="9"/>
    </row>
    <row r="41" spans="1:16">
      <c r="A41" s="12"/>
      <c r="B41" s="25">
        <v>335.22</v>
      </c>
      <c r="C41" s="20" t="s">
        <v>164</v>
      </c>
      <c r="D41" s="46">
        <v>0</v>
      </c>
      <c r="E41" s="46">
        <v>642203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642203</v>
      </c>
      <c r="O41" s="47">
        <f t="shared" si="8"/>
        <v>2.7198853096385642</v>
      </c>
      <c r="P41" s="9"/>
    </row>
    <row r="42" spans="1:16">
      <c r="A42" s="12"/>
      <c r="B42" s="25">
        <v>337.2</v>
      </c>
      <c r="C42" s="20" t="s">
        <v>39</v>
      </c>
      <c r="D42" s="46">
        <v>0</v>
      </c>
      <c r="E42" s="46">
        <v>29943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9">SUM(D42:M42)</f>
        <v>29943</v>
      </c>
      <c r="O42" s="47">
        <f t="shared" si="8"/>
        <v>0.12681586013535834</v>
      </c>
      <c r="P42" s="9"/>
    </row>
    <row r="43" spans="1:16">
      <c r="A43" s="12"/>
      <c r="B43" s="25">
        <v>337.3</v>
      </c>
      <c r="C43" s="20" t="s">
        <v>114</v>
      </c>
      <c r="D43" s="46">
        <v>0</v>
      </c>
      <c r="E43" s="46">
        <v>99216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99216</v>
      </c>
      <c r="O43" s="47">
        <f t="shared" si="8"/>
        <v>0.42020379985938994</v>
      </c>
      <c r="P43" s="9"/>
    </row>
    <row r="44" spans="1:16">
      <c r="A44" s="12"/>
      <c r="B44" s="25">
        <v>337.4</v>
      </c>
      <c r="C44" s="20" t="s">
        <v>40</v>
      </c>
      <c r="D44" s="46">
        <v>0</v>
      </c>
      <c r="E44" s="46">
        <v>39656</v>
      </c>
      <c r="F44" s="46">
        <v>0</v>
      </c>
      <c r="G44" s="46">
        <v>1691342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1730998</v>
      </c>
      <c r="O44" s="47">
        <f t="shared" si="8"/>
        <v>7.3311959477201691</v>
      </c>
      <c r="P44" s="9"/>
    </row>
    <row r="45" spans="1:16">
      <c r="A45" s="12"/>
      <c r="B45" s="25">
        <v>337.6</v>
      </c>
      <c r="C45" s="20" t="s">
        <v>115</v>
      </c>
      <c r="D45" s="46">
        <v>0</v>
      </c>
      <c r="E45" s="46">
        <v>6320270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6320270</v>
      </c>
      <c r="O45" s="47">
        <f t="shared" si="8"/>
        <v>26.767874840119603</v>
      </c>
      <c r="P45" s="9"/>
    </row>
    <row r="46" spans="1:16">
      <c r="A46" s="12"/>
      <c r="B46" s="25">
        <v>337.7</v>
      </c>
      <c r="C46" s="20" t="s">
        <v>41</v>
      </c>
      <c r="D46" s="46">
        <v>0</v>
      </c>
      <c r="E46" s="46">
        <v>60000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60000</v>
      </c>
      <c r="O46" s="47">
        <f t="shared" si="8"/>
        <v>0.25411453789271282</v>
      </c>
      <c r="P46" s="9"/>
    </row>
    <row r="47" spans="1:16">
      <c r="A47" s="12"/>
      <c r="B47" s="25">
        <v>338</v>
      </c>
      <c r="C47" s="20" t="s">
        <v>116</v>
      </c>
      <c r="D47" s="46">
        <v>0</v>
      </c>
      <c r="E47" s="46">
        <v>70150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70150</v>
      </c>
      <c r="O47" s="47">
        <f t="shared" si="8"/>
        <v>0.29710224721956341</v>
      </c>
      <c r="P47" s="9"/>
    </row>
    <row r="48" spans="1:16">
      <c r="A48" s="12"/>
      <c r="B48" s="25">
        <v>339</v>
      </c>
      <c r="C48" s="20" t="s">
        <v>43</v>
      </c>
      <c r="D48" s="46">
        <v>333057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333057</v>
      </c>
      <c r="O48" s="47">
        <f t="shared" si="8"/>
        <v>1.4105770941155544</v>
      </c>
      <c r="P48" s="9"/>
    </row>
    <row r="49" spans="1:16" ht="15.75">
      <c r="A49" s="29" t="s">
        <v>48</v>
      </c>
      <c r="B49" s="30"/>
      <c r="C49" s="31"/>
      <c r="D49" s="32">
        <f t="shared" ref="D49:M49" si="10">SUM(D50:D65)</f>
        <v>4151230</v>
      </c>
      <c r="E49" s="32">
        <f t="shared" si="10"/>
        <v>5138981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83207468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92497679</v>
      </c>
      <c r="O49" s="45">
        <f t="shared" si="8"/>
        <v>391.75008258722482</v>
      </c>
      <c r="P49" s="10"/>
    </row>
    <row r="50" spans="1:16">
      <c r="A50" s="12"/>
      <c r="B50" s="25">
        <v>341.3</v>
      </c>
      <c r="C50" s="20" t="s">
        <v>165</v>
      </c>
      <c r="D50" s="46">
        <v>2686793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5" si="11">SUM(D50:M50)</f>
        <v>2686793</v>
      </c>
      <c r="O50" s="47">
        <f t="shared" si="8"/>
        <v>11.379219360139594</v>
      </c>
      <c r="P50" s="9"/>
    </row>
    <row r="51" spans="1:16">
      <c r="A51" s="12"/>
      <c r="B51" s="25">
        <v>341.9</v>
      </c>
      <c r="C51" s="20" t="s">
        <v>166</v>
      </c>
      <c r="D51" s="46">
        <v>447847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447847</v>
      </c>
      <c r="O51" s="47">
        <f t="shared" si="8"/>
        <v>1.8967405575272962</v>
      </c>
      <c r="P51" s="9"/>
    </row>
    <row r="52" spans="1:16">
      <c r="A52" s="12"/>
      <c r="B52" s="25">
        <v>342.1</v>
      </c>
      <c r="C52" s="20" t="s">
        <v>52</v>
      </c>
      <c r="D52" s="46">
        <v>86005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86005</v>
      </c>
      <c r="O52" s="47">
        <f t="shared" si="8"/>
        <v>0.36425201385771278</v>
      </c>
      <c r="P52" s="9"/>
    </row>
    <row r="53" spans="1:16">
      <c r="A53" s="12"/>
      <c r="B53" s="25">
        <v>342.2</v>
      </c>
      <c r="C53" s="20" t="s">
        <v>53</v>
      </c>
      <c r="D53" s="46">
        <v>0</v>
      </c>
      <c r="E53" s="46">
        <v>1367861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1367861</v>
      </c>
      <c r="O53" s="47">
        <f t="shared" si="8"/>
        <v>5.7932227652744013</v>
      </c>
      <c r="P53" s="9"/>
    </row>
    <row r="54" spans="1:16">
      <c r="A54" s="12"/>
      <c r="B54" s="25">
        <v>342.6</v>
      </c>
      <c r="C54" s="20" t="s">
        <v>167</v>
      </c>
      <c r="D54" s="46">
        <v>0</v>
      </c>
      <c r="E54" s="46">
        <v>3291040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3291040</v>
      </c>
      <c r="O54" s="47">
        <f t="shared" si="8"/>
        <v>13.938351813107229</v>
      </c>
      <c r="P54" s="9"/>
    </row>
    <row r="55" spans="1:16">
      <c r="A55" s="12"/>
      <c r="B55" s="25">
        <v>343.3</v>
      </c>
      <c r="C55" s="20" t="s">
        <v>55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24406125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24406125</v>
      </c>
      <c r="O55" s="47">
        <f t="shared" si="8"/>
        <v>103.36585293544644</v>
      </c>
      <c r="P55" s="9"/>
    </row>
    <row r="56" spans="1:16">
      <c r="A56" s="12"/>
      <c r="B56" s="25">
        <v>343.4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16305723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16305723</v>
      </c>
      <c r="O56" s="47">
        <f t="shared" si="8"/>
        <v>69.058687752526325</v>
      </c>
      <c r="P56" s="9"/>
    </row>
    <row r="57" spans="1:16">
      <c r="A57" s="12"/>
      <c r="B57" s="25">
        <v>343.5</v>
      </c>
      <c r="C57" s="20" t="s">
        <v>57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41417152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41417152</v>
      </c>
      <c r="O57" s="47">
        <f t="shared" si="8"/>
        <v>175.41167402187079</v>
      </c>
      <c r="P57" s="9"/>
    </row>
    <row r="58" spans="1:16">
      <c r="A58" s="12"/>
      <c r="B58" s="25">
        <v>344.3</v>
      </c>
      <c r="C58" s="20" t="s">
        <v>168</v>
      </c>
      <c r="D58" s="46">
        <v>0</v>
      </c>
      <c r="E58" s="46">
        <v>304003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304003</v>
      </c>
      <c r="O58" s="47">
        <f t="shared" si="8"/>
        <v>1.2875263643833064</v>
      </c>
      <c r="P58" s="9"/>
    </row>
    <row r="59" spans="1:16">
      <c r="A59" s="12"/>
      <c r="B59" s="25">
        <v>344.5</v>
      </c>
      <c r="C59" s="20" t="s">
        <v>169</v>
      </c>
      <c r="D59" s="46">
        <v>53654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53654</v>
      </c>
      <c r="O59" s="47">
        <f t="shared" si="8"/>
        <v>0.22723769026826024</v>
      </c>
      <c r="P59" s="9"/>
    </row>
    <row r="60" spans="1:16">
      <c r="A60" s="12"/>
      <c r="B60" s="25">
        <v>345.1</v>
      </c>
      <c r="C60" s="20" t="s">
        <v>61</v>
      </c>
      <c r="D60" s="46">
        <v>9150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9150</v>
      </c>
      <c r="O60" s="47">
        <f t="shared" si="8"/>
        <v>3.8752467028638708E-2</v>
      </c>
      <c r="P60" s="9"/>
    </row>
    <row r="61" spans="1:16">
      <c r="A61" s="12"/>
      <c r="B61" s="25">
        <v>347.1</v>
      </c>
      <c r="C61" s="20" t="s">
        <v>62</v>
      </c>
      <c r="D61" s="46">
        <v>19093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19093</v>
      </c>
      <c r="O61" s="47">
        <f t="shared" si="8"/>
        <v>8.0863481199759432E-2</v>
      </c>
      <c r="P61" s="9"/>
    </row>
    <row r="62" spans="1:16">
      <c r="A62" s="12"/>
      <c r="B62" s="25">
        <v>347.2</v>
      </c>
      <c r="C62" s="20" t="s">
        <v>63</v>
      </c>
      <c r="D62" s="46">
        <v>324410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324410</v>
      </c>
      <c r="O62" s="47">
        <f t="shared" si="8"/>
        <v>1.3739549539629161</v>
      </c>
      <c r="P62" s="9"/>
    </row>
    <row r="63" spans="1:16">
      <c r="A63" s="12"/>
      <c r="B63" s="25">
        <v>347.5</v>
      </c>
      <c r="C63" s="20" t="s">
        <v>65</v>
      </c>
      <c r="D63" s="46">
        <v>390674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390674</v>
      </c>
      <c r="O63" s="47">
        <f t="shared" si="8"/>
        <v>1.6545990496116283</v>
      </c>
      <c r="P63" s="9"/>
    </row>
    <row r="64" spans="1:16">
      <c r="A64" s="12"/>
      <c r="B64" s="25">
        <v>347.8</v>
      </c>
      <c r="C64" s="20" t="s">
        <v>100</v>
      </c>
      <c r="D64" s="46">
        <v>102689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102689</v>
      </c>
      <c r="O64" s="47">
        <f t="shared" si="8"/>
        <v>0.43491279636107982</v>
      </c>
      <c r="P64" s="9"/>
    </row>
    <row r="65" spans="1:16">
      <c r="A65" s="12"/>
      <c r="B65" s="25">
        <v>349</v>
      </c>
      <c r="C65" s="20" t="s">
        <v>148</v>
      </c>
      <c r="D65" s="46">
        <v>30915</v>
      </c>
      <c r="E65" s="46">
        <v>176077</v>
      </c>
      <c r="F65" s="46">
        <v>0</v>
      </c>
      <c r="G65" s="46">
        <v>0</v>
      </c>
      <c r="H65" s="46">
        <v>0</v>
      </c>
      <c r="I65" s="46">
        <v>1078468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1285460</v>
      </c>
      <c r="O65" s="47">
        <f t="shared" si="8"/>
        <v>5.4442345646594443</v>
      </c>
      <c r="P65" s="9"/>
    </row>
    <row r="66" spans="1:16" ht="15.75">
      <c r="A66" s="29" t="s">
        <v>49</v>
      </c>
      <c r="B66" s="30"/>
      <c r="C66" s="31"/>
      <c r="D66" s="32">
        <f t="shared" ref="D66:M66" si="12">SUM(D67:D71)</f>
        <v>1676950</v>
      </c>
      <c r="E66" s="32">
        <f t="shared" si="12"/>
        <v>353165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61020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3" si="13">SUM(D66:M66)</f>
        <v>2091135</v>
      </c>
      <c r="O66" s="45">
        <f t="shared" si="8"/>
        <v>8.8564634032713005</v>
      </c>
      <c r="P66" s="10"/>
    </row>
    <row r="67" spans="1:16">
      <c r="A67" s="13"/>
      <c r="B67" s="39">
        <v>351.5</v>
      </c>
      <c r="C67" s="21" t="s">
        <v>170</v>
      </c>
      <c r="D67" s="46">
        <v>644493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644493</v>
      </c>
      <c r="O67" s="47">
        <f t="shared" si="8"/>
        <v>2.7295840145014698</v>
      </c>
      <c r="P67" s="9"/>
    </row>
    <row r="68" spans="1:16">
      <c r="A68" s="13"/>
      <c r="B68" s="39">
        <v>351.9</v>
      </c>
      <c r="C68" s="21" t="s">
        <v>149</v>
      </c>
      <c r="D68" s="46">
        <v>0</v>
      </c>
      <c r="E68" s="46">
        <v>353165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353165</v>
      </c>
      <c r="O68" s="47">
        <f t="shared" si="8"/>
        <v>1.4957393462479989</v>
      </c>
      <c r="P68" s="9"/>
    </row>
    <row r="69" spans="1:16">
      <c r="A69" s="13"/>
      <c r="B69" s="39">
        <v>352</v>
      </c>
      <c r="C69" s="21" t="s">
        <v>70</v>
      </c>
      <c r="D69" s="46">
        <v>11704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11704</v>
      </c>
      <c r="O69" s="47">
        <f t="shared" ref="O69:O88" si="14">(N69/O$90)</f>
        <v>4.9569275858271852E-2</v>
      </c>
      <c r="P69" s="9"/>
    </row>
    <row r="70" spans="1:16">
      <c r="A70" s="13"/>
      <c r="B70" s="39">
        <v>354</v>
      </c>
      <c r="C70" s="21" t="s">
        <v>71</v>
      </c>
      <c r="D70" s="46">
        <v>986603</v>
      </c>
      <c r="E70" s="46">
        <v>0</v>
      </c>
      <c r="F70" s="46">
        <v>0</v>
      </c>
      <c r="G70" s="46">
        <v>0</v>
      </c>
      <c r="H70" s="46">
        <v>0</v>
      </c>
      <c r="I70" s="46">
        <v>61020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1047623</v>
      </c>
      <c r="O70" s="47">
        <f t="shared" si="14"/>
        <v>4.4369372421796252</v>
      </c>
      <c r="P70" s="9"/>
    </row>
    <row r="71" spans="1:16">
      <c r="A71" s="13"/>
      <c r="B71" s="39">
        <v>359</v>
      </c>
      <c r="C71" s="21" t="s">
        <v>102</v>
      </c>
      <c r="D71" s="46">
        <v>34150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34150</v>
      </c>
      <c r="O71" s="47">
        <f t="shared" si="14"/>
        <v>0.14463352448393574</v>
      </c>
      <c r="P71" s="9"/>
    </row>
    <row r="72" spans="1:16" ht="15.75">
      <c r="A72" s="29" t="s">
        <v>3</v>
      </c>
      <c r="B72" s="30"/>
      <c r="C72" s="31"/>
      <c r="D72" s="32">
        <f t="shared" ref="D72:M72" si="15">SUM(D73:D83)</f>
        <v>3329725</v>
      </c>
      <c r="E72" s="32">
        <f t="shared" si="15"/>
        <v>2654582</v>
      </c>
      <c r="F72" s="32">
        <f t="shared" si="15"/>
        <v>0</v>
      </c>
      <c r="G72" s="32">
        <f t="shared" si="15"/>
        <v>0</v>
      </c>
      <c r="H72" s="32">
        <f t="shared" si="15"/>
        <v>0</v>
      </c>
      <c r="I72" s="32">
        <f t="shared" si="15"/>
        <v>1554447</v>
      </c>
      <c r="J72" s="32">
        <f t="shared" si="15"/>
        <v>0</v>
      </c>
      <c r="K72" s="32">
        <f t="shared" si="15"/>
        <v>110459865</v>
      </c>
      <c r="L72" s="32">
        <f t="shared" si="15"/>
        <v>0</v>
      </c>
      <c r="M72" s="32">
        <f t="shared" si="15"/>
        <v>0</v>
      </c>
      <c r="N72" s="32">
        <f t="shared" si="13"/>
        <v>117998619</v>
      </c>
      <c r="O72" s="45">
        <f t="shared" si="14"/>
        <v>499.75274231938812</v>
      </c>
      <c r="P72" s="10"/>
    </row>
    <row r="73" spans="1:16">
      <c r="A73" s="12"/>
      <c r="B73" s="25">
        <v>361.1</v>
      </c>
      <c r="C73" s="20" t="s">
        <v>72</v>
      </c>
      <c r="D73" s="46">
        <v>0</v>
      </c>
      <c r="E73" s="46">
        <v>6657</v>
      </c>
      <c r="F73" s="46">
        <v>0</v>
      </c>
      <c r="G73" s="46">
        <v>0</v>
      </c>
      <c r="H73" s="46">
        <v>0</v>
      </c>
      <c r="I73" s="46">
        <v>543642</v>
      </c>
      <c r="J73" s="46">
        <v>0</v>
      </c>
      <c r="K73" s="46">
        <v>6939615</v>
      </c>
      <c r="L73" s="46">
        <v>0</v>
      </c>
      <c r="M73" s="46">
        <v>0</v>
      </c>
      <c r="N73" s="46">
        <f t="shared" si="13"/>
        <v>7489914</v>
      </c>
      <c r="O73" s="47">
        <f t="shared" si="14"/>
        <v>31.721600582769341</v>
      </c>
      <c r="P73" s="9"/>
    </row>
    <row r="74" spans="1:16">
      <c r="A74" s="12"/>
      <c r="B74" s="25">
        <v>361.2</v>
      </c>
      <c r="C74" s="20" t="s">
        <v>171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131469</v>
      </c>
      <c r="J74" s="46">
        <v>0</v>
      </c>
      <c r="K74" s="46">
        <v>7826426</v>
      </c>
      <c r="L74" s="46">
        <v>0</v>
      </c>
      <c r="M74" s="46">
        <v>0</v>
      </c>
      <c r="N74" s="46">
        <f t="shared" ref="N74:N83" si="16">SUM(D74:M74)</f>
        <v>7957895</v>
      </c>
      <c r="O74" s="47">
        <f t="shared" si="14"/>
        <v>33.703613508728836</v>
      </c>
      <c r="P74" s="9"/>
    </row>
    <row r="75" spans="1:16">
      <c r="A75" s="12"/>
      <c r="B75" s="25">
        <v>361.3</v>
      </c>
      <c r="C75" s="20" t="s">
        <v>73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-121594</v>
      </c>
      <c r="J75" s="46">
        <v>0</v>
      </c>
      <c r="K75" s="46">
        <v>30590493</v>
      </c>
      <c r="L75" s="46">
        <v>0</v>
      </c>
      <c r="M75" s="46">
        <v>0</v>
      </c>
      <c r="N75" s="46">
        <f t="shared" si="16"/>
        <v>30468899</v>
      </c>
      <c r="O75" s="47">
        <f t="shared" si="14"/>
        <v>129.04316982474566</v>
      </c>
      <c r="P75" s="9"/>
    </row>
    <row r="76" spans="1:16">
      <c r="A76" s="12"/>
      <c r="B76" s="25">
        <v>361.4</v>
      </c>
      <c r="C76" s="20" t="s">
        <v>150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27464701</v>
      </c>
      <c r="L76" s="46">
        <v>0</v>
      </c>
      <c r="M76" s="46">
        <v>0</v>
      </c>
      <c r="N76" s="46">
        <f t="shared" si="16"/>
        <v>27464701</v>
      </c>
      <c r="O76" s="47">
        <f t="shared" si="14"/>
        <v>116.31966338294214</v>
      </c>
      <c r="P76" s="9"/>
    </row>
    <row r="77" spans="1:16">
      <c r="A77" s="12"/>
      <c r="B77" s="25">
        <v>362</v>
      </c>
      <c r="C77" s="20" t="s">
        <v>74</v>
      </c>
      <c r="D77" s="46">
        <v>1850298</v>
      </c>
      <c r="E77" s="46">
        <v>2273456</v>
      </c>
      <c r="F77" s="46">
        <v>0</v>
      </c>
      <c r="G77" s="46">
        <v>0</v>
      </c>
      <c r="H77" s="46">
        <v>0</v>
      </c>
      <c r="I77" s="46">
        <v>453280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4577034</v>
      </c>
      <c r="O77" s="47">
        <f t="shared" si="14"/>
        <v>19.384847997153916</v>
      </c>
      <c r="P77" s="9"/>
    </row>
    <row r="78" spans="1:16">
      <c r="A78" s="12"/>
      <c r="B78" s="25">
        <v>364</v>
      </c>
      <c r="C78" s="20" t="s">
        <v>157</v>
      </c>
      <c r="D78" s="46">
        <v>77140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77140</v>
      </c>
      <c r="O78" s="47">
        <f t="shared" si="14"/>
        <v>0.32670659088406445</v>
      </c>
      <c r="P78" s="9"/>
    </row>
    <row r="79" spans="1:16">
      <c r="A79" s="12"/>
      <c r="B79" s="25">
        <v>365</v>
      </c>
      <c r="C79" s="20" t="s">
        <v>172</v>
      </c>
      <c r="D79" s="46">
        <v>2104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2104</v>
      </c>
      <c r="O79" s="47">
        <f t="shared" si="14"/>
        <v>8.9109497954377968E-3</v>
      </c>
      <c r="P79" s="9"/>
    </row>
    <row r="80" spans="1:16">
      <c r="A80" s="12"/>
      <c r="B80" s="25">
        <v>366</v>
      </c>
      <c r="C80" s="20" t="s">
        <v>76</v>
      </c>
      <c r="D80" s="46">
        <v>191925</v>
      </c>
      <c r="E80" s="46">
        <v>115829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307754</v>
      </c>
      <c r="O80" s="47">
        <f t="shared" si="14"/>
        <v>1.3034127582438992</v>
      </c>
      <c r="P80" s="9"/>
    </row>
    <row r="81" spans="1:119">
      <c r="A81" s="12"/>
      <c r="B81" s="25">
        <v>368</v>
      </c>
      <c r="C81" s="20" t="s">
        <v>77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38155010</v>
      </c>
      <c r="L81" s="46">
        <v>0</v>
      </c>
      <c r="M81" s="46">
        <v>0</v>
      </c>
      <c r="N81" s="46">
        <f t="shared" si="16"/>
        <v>38155010</v>
      </c>
      <c r="O81" s="47">
        <f t="shared" si="14"/>
        <v>161.59571224069728</v>
      </c>
      <c r="P81" s="9"/>
    </row>
    <row r="82" spans="1:119">
      <c r="A82" s="12"/>
      <c r="B82" s="25">
        <v>369.4</v>
      </c>
      <c r="C82" s="20" t="s">
        <v>173</v>
      </c>
      <c r="D82" s="46">
        <v>1099151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1099151</v>
      </c>
      <c r="O82" s="47">
        <f t="shared" si="14"/>
        <v>4.6551708073218867</v>
      </c>
      <c r="P82" s="9"/>
    </row>
    <row r="83" spans="1:119">
      <c r="A83" s="12"/>
      <c r="B83" s="25">
        <v>369.9</v>
      </c>
      <c r="C83" s="20" t="s">
        <v>79</v>
      </c>
      <c r="D83" s="46">
        <v>109107</v>
      </c>
      <c r="E83" s="46">
        <v>258640</v>
      </c>
      <c r="F83" s="46">
        <v>0</v>
      </c>
      <c r="G83" s="46">
        <v>0</v>
      </c>
      <c r="H83" s="46">
        <v>0</v>
      </c>
      <c r="I83" s="46">
        <v>547650</v>
      </c>
      <c r="J83" s="46">
        <v>0</v>
      </c>
      <c r="K83" s="46">
        <v>-516380</v>
      </c>
      <c r="L83" s="46">
        <v>0</v>
      </c>
      <c r="M83" s="46">
        <v>0</v>
      </c>
      <c r="N83" s="46">
        <f t="shared" si="16"/>
        <v>399017</v>
      </c>
      <c r="O83" s="47">
        <f t="shared" si="14"/>
        <v>1.6899336761056101</v>
      </c>
      <c r="P83" s="9"/>
    </row>
    <row r="84" spans="1:119" ht="15.75">
      <c r="A84" s="29" t="s">
        <v>50</v>
      </c>
      <c r="B84" s="30"/>
      <c r="C84" s="31"/>
      <c r="D84" s="32">
        <f t="shared" ref="D84:M84" si="17">SUM(D85:D87)</f>
        <v>0</v>
      </c>
      <c r="E84" s="32">
        <f t="shared" si="17"/>
        <v>602015</v>
      </c>
      <c r="F84" s="32">
        <f t="shared" si="17"/>
        <v>0</v>
      </c>
      <c r="G84" s="32">
        <f t="shared" si="17"/>
        <v>9150</v>
      </c>
      <c r="H84" s="32">
        <f t="shared" si="17"/>
        <v>0</v>
      </c>
      <c r="I84" s="32">
        <f t="shared" si="17"/>
        <v>1311351</v>
      </c>
      <c r="J84" s="32">
        <f t="shared" si="17"/>
        <v>0</v>
      </c>
      <c r="K84" s="32">
        <f t="shared" si="17"/>
        <v>0</v>
      </c>
      <c r="L84" s="32">
        <f t="shared" si="17"/>
        <v>0</v>
      </c>
      <c r="M84" s="32">
        <f t="shared" si="17"/>
        <v>0</v>
      </c>
      <c r="N84" s="32">
        <f>SUM(D84:M84)</f>
        <v>1922516</v>
      </c>
      <c r="O84" s="45">
        <f t="shared" si="14"/>
        <v>8.1423210821891114</v>
      </c>
      <c r="P84" s="9"/>
    </row>
    <row r="85" spans="1:119">
      <c r="A85" s="12"/>
      <c r="B85" s="25">
        <v>381</v>
      </c>
      <c r="C85" s="20" t="s">
        <v>80</v>
      </c>
      <c r="D85" s="46">
        <v>0</v>
      </c>
      <c r="E85" s="46">
        <v>602015</v>
      </c>
      <c r="F85" s="46">
        <v>0</v>
      </c>
      <c r="G85" s="46">
        <v>9150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611165</v>
      </c>
      <c r="O85" s="47">
        <f t="shared" si="14"/>
        <v>2.588431859186664</v>
      </c>
      <c r="P85" s="9"/>
    </row>
    <row r="86" spans="1:119">
      <c r="A86" s="12"/>
      <c r="B86" s="25">
        <v>389.4</v>
      </c>
      <c r="C86" s="20" t="s">
        <v>174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15182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15182</v>
      </c>
      <c r="O86" s="47">
        <f t="shared" si="14"/>
        <v>6.4299448571452769E-2</v>
      </c>
      <c r="P86" s="9"/>
    </row>
    <row r="87" spans="1:119" ht="15.75" thickBot="1">
      <c r="A87" s="12"/>
      <c r="B87" s="25">
        <v>389.9</v>
      </c>
      <c r="C87" s="20" t="s">
        <v>175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1296169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1296169</v>
      </c>
      <c r="O87" s="47">
        <f t="shared" si="14"/>
        <v>5.4895897744309954</v>
      </c>
      <c r="P87" s="9"/>
    </row>
    <row r="88" spans="1:119" ht="16.5" thickBot="1">
      <c r="A88" s="14" t="s">
        <v>67</v>
      </c>
      <c r="B88" s="23"/>
      <c r="C88" s="22"/>
      <c r="D88" s="15">
        <f t="shared" ref="D88:M88" si="18">SUM(D5,D15,D25,D49,D66,D72,D84)</f>
        <v>135061640</v>
      </c>
      <c r="E88" s="15">
        <f t="shared" si="18"/>
        <v>44428901</v>
      </c>
      <c r="F88" s="15">
        <f t="shared" si="18"/>
        <v>4822358</v>
      </c>
      <c r="G88" s="15">
        <f t="shared" si="18"/>
        <v>1700492</v>
      </c>
      <c r="H88" s="15">
        <f t="shared" si="18"/>
        <v>0</v>
      </c>
      <c r="I88" s="15">
        <f t="shared" si="18"/>
        <v>89984065</v>
      </c>
      <c r="J88" s="15">
        <f t="shared" si="18"/>
        <v>0</v>
      </c>
      <c r="K88" s="15">
        <f t="shared" si="18"/>
        <v>110459865</v>
      </c>
      <c r="L88" s="15">
        <f t="shared" si="18"/>
        <v>0</v>
      </c>
      <c r="M88" s="15">
        <f t="shared" si="18"/>
        <v>0</v>
      </c>
      <c r="N88" s="15">
        <f>SUM(D88:M88)</f>
        <v>386457321</v>
      </c>
      <c r="O88" s="38">
        <f t="shared" si="14"/>
        <v>1636.7403923528466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18" t="s">
        <v>176</v>
      </c>
      <c r="M90" s="118"/>
      <c r="N90" s="118"/>
      <c r="O90" s="43">
        <v>236114</v>
      </c>
    </row>
    <row r="91" spans="1:119">
      <c r="A91" s="119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7"/>
    </row>
    <row r="92" spans="1:119" ht="15.75" customHeight="1" thickBot="1">
      <c r="A92" s="120" t="s">
        <v>105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100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75721220</v>
      </c>
      <c r="E5" s="27">
        <f t="shared" si="0"/>
        <v>9749893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85471113</v>
      </c>
      <c r="O5" s="33">
        <f t="shared" ref="O5:O47" si="2">(N5/O$49)</f>
        <v>366.15150943962027</v>
      </c>
      <c r="P5" s="6"/>
    </row>
    <row r="6" spans="1:133">
      <c r="A6" s="12"/>
      <c r="B6" s="25">
        <v>311</v>
      </c>
      <c r="C6" s="20" t="s">
        <v>2</v>
      </c>
      <c r="D6" s="46">
        <v>47012819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47012819</v>
      </c>
      <c r="O6" s="47">
        <f t="shared" si="2"/>
        <v>201.39921004493834</v>
      </c>
      <c r="P6" s="9"/>
    </row>
    <row r="7" spans="1:133">
      <c r="A7" s="12"/>
      <c r="B7" s="25">
        <v>314.10000000000002</v>
      </c>
      <c r="C7" s="20" t="s">
        <v>13</v>
      </c>
      <c r="D7" s="46">
        <v>22087571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22087571</v>
      </c>
      <c r="O7" s="47">
        <f t="shared" si="2"/>
        <v>94.621412751519728</v>
      </c>
      <c r="P7" s="9"/>
    </row>
    <row r="8" spans="1:133">
      <c r="A8" s="12"/>
      <c r="B8" s="25">
        <v>316</v>
      </c>
      <c r="C8" s="20" t="s">
        <v>140</v>
      </c>
      <c r="D8" s="46">
        <v>6620830</v>
      </c>
      <c r="E8" s="46">
        <v>9749893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16370723</v>
      </c>
      <c r="O8" s="47">
        <f t="shared" si="2"/>
        <v>70.130886643162214</v>
      </c>
      <c r="P8" s="9"/>
    </row>
    <row r="9" spans="1:133" ht="15.75">
      <c r="A9" s="29" t="s">
        <v>19</v>
      </c>
      <c r="B9" s="30"/>
      <c r="C9" s="31"/>
      <c r="D9" s="32">
        <f t="shared" ref="D9:M9" si="3">SUM(D10:D12)</f>
        <v>15182525</v>
      </c>
      <c r="E9" s="32">
        <f t="shared" si="3"/>
        <v>2553949</v>
      </c>
      <c r="F9" s="32">
        <f t="shared" si="3"/>
        <v>541256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18277730</v>
      </c>
      <c r="O9" s="45">
        <f t="shared" si="2"/>
        <v>78.300354280279819</v>
      </c>
      <c r="P9" s="10"/>
    </row>
    <row r="10" spans="1:133">
      <c r="A10" s="12"/>
      <c r="B10" s="25">
        <v>323.10000000000002</v>
      </c>
      <c r="C10" s="20" t="s">
        <v>20</v>
      </c>
      <c r="D10" s="46">
        <v>15182525</v>
      </c>
      <c r="E10" s="46">
        <v>0</v>
      </c>
      <c r="F10" s="46">
        <v>541256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15723781</v>
      </c>
      <c r="O10" s="47">
        <f t="shared" si="2"/>
        <v>67.359438120900819</v>
      </c>
      <c r="P10" s="9"/>
    </row>
    <row r="11" spans="1:133">
      <c r="A11" s="12"/>
      <c r="B11" s="25">
        <v>324.11</v>
      </c>
      <c r="C11" s="20" t="s">
        <v>141</v>
      </c>
      <c r="D11" s="46">
        <v>0</v>
      </c>
      <c r="E11" s="46">
        <v>335029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335029</v>
      </c>
      <c r="O11" s="47">
        <f t="shared" si="2"/>
        <v>1.4352378218831261</v>
      </c>
      <c r="P11" s="9"/>
    </row>
    <row r="12" spans="1:133">
      <c r="A12" s="12"/>
      <c r="B12" s="25">
        <v>324.61</v>
      </c>
      <c r="C12" s="20" t="s">
        <v>142</v>
      </c>
      <c r="D12" s="46">
        <v>0</v>
      </c>
      <c r="E12" s="46">
        <v>2218920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2218920</v>
      </c>
      <c r="O12" s="47">
        <f t="shared" si="2"/>
        <v>9.5056783374958762</v>
      </c>
      <c r="P12" s="9"/>
    </row>
    <row r="13" spans="1:133" ht="15.75">
      <c r="A13" s="29" t="s">
        <v>26</v>
      </c>
      <c r="B13" s="30"/>
      <c r="C13" s="31"/>
      <c r="D13" s="32">
        <f t="shared" ref="D13:M13" si="4">SUM(D14:D24)</f>
        <v>27687192</v>
      </c>
      <c r="E13" s="32">
        <f t="shared" si="4"/>
        <v>24790715</v>
      </c>
      <c r="F13" s="32">
        <f t="shared" si="4"/>
        <v>5875196</v>
      </c>
      <c r="G13" s="32">
        <f t="shared" si="4"/>
        <v>3155183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61508286</v>
      </c>
      <c r="O13" s="45">
        <f t="shared" si="2"/>
        <v>263.49664783169328</v>
      </c>
      <c r="P13" s="10"/>
    </row>
    <row r="14" spans="1:133">
      <c r="A14" s="12"/>
      <c r="B14" s="25">
        <v>331.2</v>
      </c>
      <c r="C14" s="20" t="s">
        <v>126</v>
      </c>
      <c r="D14" s="46">
        <v>0</v>
      </c>
      <c r="E14" s="46">
        <v>9981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9981</v>
      </c>
      <c r="O14" s="47">
        <f t="shared" si="2"/>
        <v>4.2757817085134368E-2</v>
      </c>
      <c r="P14" s="9"/>
    </row>
    <row r="15" spans="1:133">
      <c r="A15" s="12"/>
      <c r="B15" s="25">
        <v>331.42</v>
      </c>
      <c r="C15" s="20" t="s">
        <v>143</v>
      </c>
      <c r="D15" s="46">
        <v>0</v>
      </c>
      <c r="E15" s="46">
        <v>0</v>
      </c>
      <c r="F15" s="46">
        <v>0</v>
      </c>
      <c r="G15" s="46">
        <v>10805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10805</v>
      </c>
      <c r="O15" s="47">
        <f t="shared" si="2"/>
        <v>4.6287768119915522E-2</v>
      </c>
      <c r="P15" s="9"/>
    </row>
    <row r="16" spans="1:133">
      <c r="A16" s="12"/>
      <c r="B16" s="25">
        <v>335.12</v>
      </c>
      <c r="C16" s="20" t="s">
        <v>144</v>
      </c>
      <c r="D16" s="46">
        <v>9657202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9657202</v>
      </c>
      <c r="O16" s="47">
        <f t="shared" si="2"/>
        <v>41.370691981784766</v>
      </c>
      <c r="P16" s="9"/>
    </row>
    <row r="17" spans="1:16">
      <c r="A17" s="12"/>
      <c r="B17" s="25">
        <v>335.14</v>
      </c>
      <c r="C17" s="20" t="s">
        <v>145</v>
      </c>
      <c r="D17" s="46">
        <v>11665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11665</v>
      </c>
      <c r="O17" s="47">
        <f t="shared" si="2"/>
        <v>4.9971940316410418E-2</v>
      </c>
      <c r="P17" s="9"/>
    </row>
    <row r="18" spans="1:16">
      <c r="A18" s="12"/>
      <c r="B18" s="25">
        <v>335.15</v>
      </c>
      <c r="C18" s="20" t="s">
        <v>146</v>
      </c>
      <c r="D18" s="46">
        <v>188504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188504</v>
      </c>
      <c r="O18" s="47">
        <f t="shared" si="2"/>
        <v>0.80753627410241147</v>
      </c>
      <c r="P18" s="9"/>
    </row>
    <row r="19" spans="1:16">
      <c r="A19" s="12"/>
      <c r="B19" s="25">
        <v>335.18</v>
      </c>
      <c r="C19" s="20" t="s">
        <v>147</v>
      </c>
      <c r="D19" s="46">
        <v>17719796</v>
      </c>
      <c r="E19" s="46">
        <v>3367963</v>
      </c>
      <c r="F19" s="46">
        <v>5875196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26962955</v>
      </c>
      <c r="O19" s="47">
        <f t="shared" si="2"/>
        <v>115.50717342598027</v>
      </c>
      <c r="P19" s="9"/>
    </row>
    <row r="20" spans="1:16">
      <c r="A20" s="12"/>
      <c r="B20" s="25">
        <v>335.9</v>
      </c>
      <c r="C20" s="20" t="s">
        <v>113</v>
      </c>
      <c r="D20" s="46">
        <v>110025</v>
      </c>
      <c r="E20" s="46">
        <v>9210765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9320790</v>
      </c>
      <c r="O20" s="47">
        <f t="shared" si="2"/>
        <v>39.929529496939139</v>
      </c>
      <c r="P20" s="9"/>
    </row>
    <row r="21" spans="1:16">
      <c r="A21" s="12"/>
      <c r="B21" s="25">
        <v>337.2</v>
      </c>
      <c r="C21" s="20" t="s">
        <v>39</v>
      </c>
      <c r="D21" s="46">
        <v>0</v>
      </c>
      <c r="E21" s="46">
        <v>6880866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6880866</v>
      </c>
      <c r="O21" s="47">
        <f t="shared" si="2"/>
        <v>29.477087447682614</v>
      </c>
      <c r="P21" s="9"/>
    </row>
    <row r="22" spans="1:16">
      <c r="A22" s="12"/>
      <c r="B22" s="25">
        <v>337.4</v>
      </c>
      <c r="C22" s="20" t="s">
        <v>40</v>
      </c>
      <c r="D22" s="46">
        <v>0</v>
      </c>
      <c r="E22" s="46">
        <v>378436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378436</v>
      </c>
      <c r="O22" s="47">
        <f t="shared" si="2"/>
        <v>1.6211899876194678</v>
      </c>
      <c r="P22" s="9"/>
    </row>
    <row r="23" spans="1:16">
      <c r="A23" s="12"/>
      <c r="B23" s="25">
        <v>337.6</v>
      </c>
      <c r="C23" s="20" t="s">
        <v>115</v>
      </c>
      <c r="D23" s="46">
        <v>0</v>
      </c>
      <c r="E23" s="46">
        <v>4581261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4581261</v>
      </c>
      <c r="O23" s="47">
        <f t="shared" si="2"/>
        <v>19.625760931495815</v>
      </c>
      <c r="P23" s="9"/>
    </row>
    <row r="24" spans="1:16">
      <c r="A24" s="12"/>
      <c r="B24" s="25">
        <v>337.9</v>
      </c>
      <c r="C24" s="20" t="s">
        <v>42</v>
      </c>
      <c r="D24" s="46">
        <v>0</v>
      </c>
      <c r="E24" s="46">
        <v>361443</v>
      </c>
      <c r="F24" s="46">
        <v>0</v>
      </c>
      <c r="G24" s="46">
        <v>3144378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3505821</v>
      </c>
      <c r="O24" s="47">
        <f t="shared" si="2"/>
        <v>15.018660760567363</v>
      </c>
      <c r="P24" s="9"/>
    </row>
    <row r="25" spans="1:16" ht="15.75">
      <c r="A25" s="29" t="s">
        <v>48</v>
      </c>
      <c r="B25" s="30"/>
      <c r="C25" s="31"/>
      <c r="D25" s="32">
        <f t="shared" ref="D25:M25" si="5">SUM(D26:D34)</f>
        <v>792102</v>
      </c>
      <c r="E25" s="32">
        <f t="shared" si="5"/>
        <v>3104706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86819463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90716271</v>
      </c>
      <c r="O25" s="45">
        <f t="shared" si="2"/>
        <v>388.6213527766235</v>
      </c>
      <c r="P25" s="10"/>
    </row>
    <row r="26" spans="1:16">
      <c r="A26" s="12"/>
      <c r="B26" s="25">
        <v>342.1</v>
      </c>
      <c r="C26" s="20" t="s">
        <v>52</v>
      </c>
      <c r="D26" s="46">
        <v>0</v>
      </c>
      <c r="E26" s="46">
        <v>775513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775513</v>
      </c>
      <c r="O26" s="47">
        <f t="shared" si="2"/>
        <v>3.322236549558542</v>
      </c>
      <c r="P26" s="9"/>
    </row>
    <row r="27" spans="1:16">
      <c r="A27" s="12"/>
      <c r="B27" s="25">
        <v>342.9</v>
      </c>
      <c r="C27" s="20" t="s">
        <v>54</v>
      </c>
      <c r="D27" s="46">
        <v>755137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755137</v>
      </c>
      <c r="O27" s="47">
        <f t="shared" si="2"/>
        <v>3.2349473720285653</v>
      </c>
      <c r="P27" s="9"/>
    </row>
    <row r="28" spans="1:16">
      <c r="A28" s="12"/>
      <c r="B28" s="25">
        <v>343.3</v>
      </c>
      <c r="C28" s="20" t="s">
        <v>55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20623705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20623705</v>
      </c>
      <c r="O28" s="47">
        <f t="shared" si="2"/>
        <v>88.35032622059623</v>
      </c>
      <c r="P28" s="9"/>
    </row>
    <row r="29" spans="1:16">
      <c r="A29" s="12"/>
      <c r="B29" s="25">
        <v>343.4</v>
      </c>
      <c r="C29" s="20" t="s">
        <v>56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15031579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15031579</v>
      </c>
      <c r="O29" s="47">
        <f t="shared" si="2"/>
        <v>64.394099326995985</v>
      </c>
      <c r="P29" s="9"/>
    </row>
    <row r="30" spans="1:16">
      <c r="A30" s="12"/>
      <c r="B30" s="25">
        <v>343.5</v>
      </c>
      <c r="C30" s="20" t="s">
        <v>57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39306298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39306298</v>
      </c>
      <c r="O30" s="47">
        <f t="shared" si="2"/>
        <v>168.38508167295689</v>
      </c>
      <c r="P30" s="9"/>
    </row>
    <row r="31" spans="1:16">
      <c r="A31" s="12"/>
      <c r="B31" s="25">
        <v>345.1</v>
      </c>
      <c r="C31" s="20" t="s">
        <v>61</v>
      </c>
      <c r="D31" s="46">
        <v>0</v>
      </c>
      <c r="E31" s="46">
        <v>2329193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2329193</v>
      </c>
      <c r="O31" s="47">
        <f t="shared" si="2"/>
        <v>9.9780791754308549</v>
      </c>
      <c r="P31" s="9"/>
    </row>
    <row r="32" spans="1:16">
      <c r="A32" s="12"/>
      <c r="B32" s="25">
        <v>345.9</v>
      </c>
      <c r="C32" s="20" t="s">
        <v>156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8327351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8327351</v>
      </c>
      <c r="O32" s="47">
        <f t="shared" si="2"/>
        <v>35.67371514494647</v>
      </c>
      <c r="P32" s="9"/>
    </row>
    <row r="33" spans="1:119">
      <c r="A33" s="12"/>
      <c r="B33" s="25">
        <v>347.1</v>
      </c>
      <c r="C33" s="20" t="s">
        <v>62</v>
      </c>
      <c r="D33" s="46">
        <v>36965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36965</v>
      </c>
      <c r="O33" s="47">
        <f t="shared" si="2"/>
        <v>0.15835514563189979</v>
      </c>
      <c r="P33" s="9"/>
    </row>
    <row r="34" spans="1:119">
      <c r="A34" s="12"/>
      <c r="B34" s="25">
        <v>349</v>
      </c>
      <c r="C34" s="20" t="s">
        <v>148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3530530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3530530</v>
      </c>
      <c r="O34" s="47">
        <f t="shared" si="2"/>
        <v>15.124512168478052</v>
      </c>
      <c r="P34" s="9"/>
    </row>
    <row r="35" spans="1:119" ht="15.75">
      <c r="A35" s="29" t="s">
        <v>49</v>
      </c>
      <c r="B35" s="30"/>
      <c r="C35" s="31"/>
      <c r="D35" s="32">
        <f t="shared" ref="D35:M35" si="7">SUM(D36:D36)</f>
        <v>696447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7" si="8">SUM(D35:M35)</f>
        <v>696447</v>
      </c>
      <c r="O35" s="45">
        <f t="shared" si="2"/>
        <v>2.9835240392235822</v>
      </c>
      <c r="P35" s="10"/>
    </row>
    <row r="36" spans="1:119">
      <c r="A36" s="13"/>
      <c r="B36" s="39">
        <v>354</v>
      </c>
      <c r="C36" s="21" t="s">
        <v>71</v>
      </c>
      <c r="D36" s="46">
        <v>696447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696447</v>
      </c>
      <c r="O36" s="47">
        <f t="shared" si="2"/>
        <v>2.9835240392235822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SUM(D38:D42)</f>
        <v>9785064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2577601</v>
      </c>
      <c r="J37" s="32">
        <f t="shared" si="9"/>
        <v>0</v>
      </c>
      <c r="K37" s="32">
        <f t="shared" si="9"/>
        <v>85443451</v>
      </c>
      <c r="L37" s="32">
        <f t="shared" si="9"/>
        <v>0</v>
      </c>
      <c r="M37" s="32">
        <f t="shared" si="9"/>
        <v>0</v>
      </c>
      <c r="N37" s="32">
        <f t="shared" si="8"/>
        <v>97806116</v>
      </c>
      <c r="O37" s="45">
        <f t="shared" si="2"/>
        <v>418.99368978413321</v>
      </c>
      <c r="P37" s="10"/>
    </row>
    <row r="38" spans="1:119">
      <c r="A38" s="12"/>
      <c r="B38" s="25">
        <v>361.1</v>
      </c>
      <c r="C38" s="20" t="s">
        <v>72</v>
      </c>
      <c r="D38" s="46">
        <v>9489</v>
      </c>
      <c r="E38" s="46">
        <v>0</v>
      </c>
      <c r="F38" s="46">
        <v>0</v>
      </c>
      <c r="G38" s="46">
        <v>0</v>
      </c>
      <c r="H38" s="46">
        <v>0</v>
      </c>
      <c r="I38" s="46">
        <v>2577601</v>
      </c>
      <c r="J38" s="46">
        <v>0</v>
      </c>
      <c r="K38" s="46">
        <v>14410068</v>
      </c>
      <c r="L38" s="46">
        <v>0</v>
      </c>
      <c r="M38" s="46">
        <v>0</v>
      </c>
      <c r="N38" s="46">
        <f t="shared" si="8"/>
        <v>16997158</v>
      </c>
      <c r="O38" s="47">
        <f t="shared" si="2"/>
        <v>72.814484794221841</v>
      </c>
      <c r="P38" s="9"/>
    </row>
    <row r="39" spans="1:119">
      <c r="A39" s="12"/>
      <c r="B39" s="25">
        <v>361.3</v>
      </c>
      <c r="C39" s="20" t="s">
        <v>73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36645008</v>
      </c>
      <c r="L39" s="46">
        <v>0</v>
      </c>
      <c r="M39" s="46">
        <v>0</v>
      </c>
      <c r="N39" s="46">
        <f t="shared" si="8"/>
        <v>36645008</v>
      </c>
      <c r="O39" s="47">
        <f t="shared" si="2"/>
        <v>156.98432513248025</v>
      </c>
      <c r="P39" s="9"/>
    </row>
    <row r="40" spans="1:119">
      <c r="A40" s="12"/>
      <c r="B40" s="25">
        <v>364</v>
      </c>
      <c r="C40" s="20" t="s">
        <v>157</v>
      </c>
      <c r="D40" s="46">
        <v>69910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69910</v>
      </c>
      <c r="O40" s="47">
        <f t="shared" si="2"/>
        <v>0.29948892820576528</v>
      </c>
      <c r="P40" s="9"/>
    </row>
    <row r="41" spans="1:119">
      <c r="A41" s="12"/>
      <c r="B41" s="25">
        <v>368</v>
      </c>
      <c r="C41" s="20" t="s">
        <v>77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34388375</v>
      </c>
      <c r="L41" s="46">
        <v>0</v>
      </c>
      <c r="M41" s="46">
        <v>0</v>
      </c>
      <c r="N41" s="46">
        <f t="shared" si="8"/>
        <v>34388375</v>
      </c>
      <c r="O41" s="47">
        <f t="shared" si="2"/>
        <v>147.31708727632576</v>
      </c>
      <c r="P41" s="9"/>
    </row>
    <row r="42" spans="1:119">
      <c r="A42" s="12"/>
      <c r="B42" s="25">
        <v>369.9</v>
      </c>
      <c r="C42" s="20" t="s">
        <v>79</v>
      </c>
      <c r="D42" s="46">
        <v>9705665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9705665</v>
      </c>
      <c r="O42" s="47">
        <f t="shared" si="2"/>
        <v>41.578303652899571</v>
      </c>
      <c r="P42" s="9"/>
    </row>
    <row r="43" spans="1:119" ht="15.75">
      <c r="A43" s="29" t="s">
        <v>50</v>
      </c>
      <c r="B43" s="30"/>
      <c r="C43" s="31"/>
      <c r="D43" s="32">
        <f t="shared" ref="D43:M43" si="10">SUM(D44:D46)</f>
        <v>44190612</v>
      </c>
      <c r="E43" s="32">
        <f t="shared" si="10"/>
        <v>1750138</v>
      </c>
      <c r="F43" s="32">
        <f t="shared" si="10"/>
        <v>0</v>
      </c>
      <c r="G43" s="32">
        <f t="shared" si="10"/>
        <v>851</v>
      </c>
      <c r="H43" s="32">
        <f t="shared" si="10"/>
        <v>0</v>
      </c>
      <c r="I43" s="32">
        <f t="shared" si="10"/>
        <v>429279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46370880</v>
      </c>
      <c r="O43" s="45">
        <f t="shared" si="2"/>
        <v>198.64919398023397</v>
      </c>
      <c r="P43" s="9"/>
    </row>
    <row r="44" spans="1:119">
      <c r="A44" s="12"/>
      <c r="B44" s="25">
        <v>381</v>
      </c>
      <c r="C44" s="20" t="s">
        <v>80</v>
      </c>
      <c r="D44" s="46">
        <v>0</v>
      </c>
      <c r="E44" s="46">
        <v>775911</v>
      </c>
      <c r="F44" s="46">
        <v>0</v>
      </c>
      <c r="G44" s="46">
        <v>851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776762</v>
      </c>
      <c r="O44" s="47">
        <f t="shared" si="2"/>
        <v>3.3275871670857771</v>
      </c>
      <c r="P44" s="9"/>
    </row>
    <row r="45" spans="1:119">
      <c r="A45" s="12"/>
      <c r="B45" s="25">
        <v>384</v>
      </c>
      <c r="C45" s="20" t="s">
        <v>81</v>
      </c>
      <c r="D45" s="46">
        <v>44190612</v>
      </c>
      <c r="E45" s="46">
        <v>974227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45164839</v>
      </c>
      <c r="O45" s="47">
        <f t="shared" si="2"/>
        <v>193.48260942205619</v>
      </c>
      <c r="P45" s="9"/>
    </row>
    <row r="46" spans="1:119" ht="15.75" thickBot="1">
      <c r="A46" s="12"/>
      <c r="B46" s="25">
        <v>389.7</v>
      </c>
      <c r="C46" s="20" t="s">
        <v>151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429279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429279</v>
      </c>
      <c r="O46" s="47">
        <f t="shared" si="2"/>
        <v>1.8389973910920143</v>
      </c>
      <c r="P46" s="9"/>
    </row>
    <row r="47" spans="1:119" ht="16.5" thickBot="1">
      <c r="A47" s="14" t="s">
        <v>67</v>
      </c>
      <c r="B47" s="23"/>
      <c r="C47" s="22"/>
      <c r="D47" s="15">
        <f t="shared" ref="D47:M47" si="11">SUM(D5,D9,D13,D25,D35,D37,D43)</f>
        <v>174055162</v>
      </c>
      <c r="E47" s="15">
        <f t="shared" si="11"/>
        <v>41949401</v>
      </c>
      <c r="F47" s="15">
        <f t="shared" si="11"/>
        <v>6416452</v>
      </c>
      <c r="G47" s="15">
        <f t="shared" si="11"/>
        <v>3156034</v>
      </c>
      <c r="H47" s="15">
        <f t="shared" si="11"/>
        <v>0</v>
      </c>
      <c r="I47" s="15">
        <f t="shared" si="11"/>
        <v>89826343</v>
      </c>
      <c r="J47" s="15">
        <f t="shared" si="11"/>
        <v>0</v>
      </c>
      <c r="K47" s="15">
        <f t="shared" si="11"/>
        <v>85443451</v>
      </c>
      <c r="L47" s="15">
        <f t="shared" si="11"/>
        <v>0</v>
      </c>
      <c r="M47" s="15">
        <f t="shared" si="11"/>
        <v>0</v>
      </c>
      <c r="N47" s="15">
        <f t="shared" si="8"/>
        <v>400846843</v>
      </c>
      <c r="O47" s="38">
        <f t="shared" si="2"/>
        <v>1717.1962721318077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158</v>
      </c>
      <c r="M49" s="118"/>
      <c r="N49" s="118"/>
      <c r="O49" s="43">
        <v>233431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105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70677041</v>
      </c>
      <c r="E5" s="27">
        <f t="shared" si="0"/>
        <v>4819891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75496932</v>
      </c>
      <c r="O5" s="33">
        <f t="shared" ref="O5:O51" si="2">(N5/O$53)</f>
        <v>323.94052982519372</v>
      </c>
      <c r="P5" s="6"/>
    </row>
    <row r="6" spans="1:133">
      <c r="A6" s="12"/>
      <c r="B6" s="25">
        <v>311</v>
      </c>
      <c r="C6" s="20" t="s">
        <v>2</v>
      </c>
      <c r="D6" s="46">
        <v>43735370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43735370</v>
      </c>
      <c r="O6" s="47">
        <f t="shared" si="2"/>
        <v>187.65873731002583</v>
      </c>
      <c r="P6" s="9"/>
    </row>
    <row r="7" spans="1:133">
      <c r="A7" s="12"/>
      <c r="B7" s="25">
        <v>314.10000000000002</v>
      </c>
      <c r="C7" s="20" t="s">
        <v>13</v>
      </c>
      <c r="D7" s="46">
        <v>19381487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19381487</v>
      </c>
      <c r="O7" s="47">
        <f t="shared" si="2"/>
        <v>83.161646457105093</v>
      </c>
      <c r="P7" s="9"/>
    </row>
    <row r="8" spans="1:133">
      <c r="A8" s="12"/>
      <c r="B8" s="25">
        <v>314.3</v>
      </c>
      <c r="C8" s="20" t="s">
        <v>14</v>
      </c>
      <c r="D8" s="46">
        <v>2441664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2441664</v>
      </c>
      <c r="O8" s="47">
        <f t="shared" si="2"/>
        <v>10.476636717040394</v>
      </c>
      <c r="P8" s="9"/>
    </row>
    <row r="9" spans="1:133">
      <c r="A9" s="12"/>
      <c r="B9" s="25">
        <v>314.39999999999998</v>
      </c>
      <c r="C9" s="20" t="s">
        <v>16</v>
      </c>
      <c r="D9" s="46">
        <v>425431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425431</v>
      </c>
      <c r="O9" s="47">
        <f t="shared" si="2"/>
        <v>1.8254297213569155</v>
      </c>
      <c r="P9" s="9"/>
    </row>
    <row r="10" spans="1:133">
      <c r="A10" s="12"/>
      <c r="B10" s="25">
        <v>316</v>
      </c>
      <c r="C10" s="20" t="s">
        <v>140</v>
      </c>
      <c r="D10" s="46">
        <v>4693089</v>
      </c>
      <c r="E10" s="46">
        <v>4819891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9512980</v>
      </c>
      <c r="O10" s="47">
        <f t="shared" si="2"/>
        <v>40.81807961966549</v>
      </c>
      <c r="P10" s="9"/>
    </row>
    <row r="11" spans="1:133" ht="15.75">
      <c r="A11" s="29" t="s">
        <v>19</v>
      </c>
      <c r="B11" s="30"/>
      <c r="C11" s="31"/>
      <c r="D11" s="32">
        <f t="shared" ref="D11:M11" si="3">SUM(D12:D17)</f>
        <v>16584895</v>
      </c>
      <c r="E11" s="32">
        <f t="shared" si="3"/>
        <v>214629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16799524</v>
      </c>
      <c r="O11" s="45">
        <f t="shared" si="2"/>
        <v>72.083017961194216</v>
      </c>
      <c r="P11" s="10"/>
    </row>
    <row r="12" spans="1:133">
      <c r="A12" s="12"/>
      <c r="B12" s="25">
        <v>323.10000000000002</v>
      </c>
      <c r="C12" s="20" t="s">
        <v>20</v>
      </c>
      <c r="D12" s="46">
        <v>10692680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10692680</v>
      </c>
      <c r="O12" s="47">
        <f t="shared" si="2"/>
        <v>45.879909722043443</v>
      </c>
      <c r="P12" s="9"/>
    </row>
    <row r="13" spans="1:133">
      <c r="A13" s="12"/>
      <c r="B13" s="25">
        <v>323.3</v>
      </c>
      <c r="C13" s="20" t="s">
        <v>97</v>
      </c>
      <c r="D13" s="46">
        <v>5456117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5456117</v>
      </c>
      <c r="O13" s="47">
        <f t="shared" si="2"/>
        <v>23.410983531996326</v>
      </c>
      <c r="P13" s="9"/>
    </row>
    <row r="14" spans="1:133">
      <c r="A14" s="12"/>
      <c r="B14" s="25">
        <v>323.39999999999998</v>
      </c>
      <c r="C14" s="20" t="s">
        <v>21</v>
      </c>
      <c r="D14" s="46">
        <v>289552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289552</v>
      </c>
      <c r="O14" s="47">
        <f t="shared" si="2"/>
        <v>1.2424031786079002</v>
      </c>
      <c r="P14" s="9"/>
    </row>
    <row r="15" spans="1:133">
      <c r="A15" s="12"/>
      <c r="B15" s="25">
        <v>323.89999999999998</v>
      </c>
      <c r="C15" s="20" t="s">
        <v>22</v>
      </c>
      <c r="D15" s="46">
        <v>146546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146546</v>
      </c>
      <c r="O15" s="47">
        <f t="shared" si="2"/>
        <v>0.62879626530734833</v>
      </c>
      <c r="P15" s="9"/>
    </row>
    <row r="16" spans="1:133">
      <c r="A16" s="12"/>
      <c r="B16" s="25">
        <v>324.11</v>
      </c>
      <c r="C16" s="20" t="s">
        <v>141</v>
      </c>
      <c r="D16" s="46">
        <v>0</v>
      </c>
      <c r="E16" s="46">
        <v>34629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34629</v>
      </c>
      <c r="O16" s="47">
        <f t="shared" si="2"/>
        <v>0.14858533069021446</v>
      </c>
      <c r="P16" s="9"/>
    </row>
    <row r="17" spans="1:16">
      <c r="A17" s="12"/>
      <c r="B17" s="25">
        <v>324.61</v>
      </c>
      <c r="C17" s="20" t="s">
        <v>142</v>
      </c>
      <c r="D17" s="46">
        <v>0</v>
      </c>
      <c r="E17" s="46">
        <v>180000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180000</v>
      </c>
      <c r="O17" s="47">
        <f t="shared" si="2"/>
        <v>0.77233993254897926</v>
      </c>
      <c r="P17" s="9"/>
    </row>
    <row r="18" spans="1:16" ht="15.75">
      <c r="A18" s="29" t="s">
        <v>26</v>
      </c>
      <c r="B18" s="30"/>
      <c r="C18" s="31"/>
      <c r="D18" s="32">
        <f t="shared" ref="D18:M18" si="5">SUM(D19:D29)</f>
        <v>26939103</v>
      </c>
      <c r="E18" s="32">
        <f t="shared" si="5"/>
        <v>24757233</v>
      </c>
      <c r="F18" s="32">
        <f t="shared" si="5"/>
        <v>7187018</v>
      </c>
      <c r="G18" s="32">
        <f t="shared" si="5"/>
        <v>5890594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ref="N18:N30" si="6">SUM(D18:M18)</f>
        <v>64773948</v>
      </c>
      <c r="O18" s="45">
        <f t="shared" si="2"/>
        <v>277.93059238472824</v>
      </c>
      <c r="P18" s="10"/>
    </row>
    <row r="19" spans="1:16">
      <c r="A19" s="12"/>
      <c r="B19" s="25">
        <v>331.2</v>
      </c>
      <c r="C19" s="20" t="s">
        <v>126</v>
      </c>
      <c r="D19" s="46">
        <v>0</v>
      </c>
      <c r="E19" s="46">
        <v>6113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6113</v>
      </c>
      <c r="O19" s="47">
        <f t="shared" si="2"/>
        <v>2.6229522264843944E-2</v>
      </c>
      <c r="P19" s="9"/>
    </row>
    <row r="20" spans="1:16">
      <c r="A20" s="12"/>
      <c r="B20" s="25">
        <v>331.42</v>
      </c>
      <c r="C20" s="20" t="s">
        <v>143</v>
      </c>
      <c r="D20" s="46">
        <v>0</v>
      </c>
      <c r="E20" s="46">
        <v>0</v>
      </c>
      <c r="F20" s="46">
        <v>0</v>
      </c>
      <c r="G20" s="46">
        <v>91842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91842</v>
      </c>
      <c r="O20" s="47">
        <f t="shared" si="2"/>
        <v>0.3940735782509075</v>
      </c>
      <c r="P20" s="9"/>
    </row>
    <row r="21" spans="1:16">
      <c r="A21" s="12"/>
      <c r="B21" s="25">
        <v>335.12</v>
      </c>
      <c r="C21" s="20" t="s">
        <v>144</v>
      </c>
      <c r="D21" s="46">
        <v>9392611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9392611</v>
      </c>
      <c r="O21" s="47">
        <f t="shared" si="2"/>
        <v>40.301603034437782</v>
      </c>
      <c r="P21" s="9"/>
    </row>
    <row r="22" spans="1:16">
      <c r="A22" s="12"/>
      <c r="B22" s="25">
        <v>335.14</v>
      </c>
      <c r="C22" s="20" t="s">
        <v>145</v>
      </c>
      <c r="D22" s="46">
        <v>13386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13386</v>
      </c>
      <c r="O22" s="47">
        <f t="shared" si="2"/>
        <v>5.7436346317225752E-2</v>
      </c>
      <c r="P22" s="9"/>
    </row>
    <row r="23" spans="1:16">
      <c r="A23" s="12"/>
      <c r="B23" s="25">
        <v>335.15</v>
      </c>
      <c r="C23" s="20" t="s">
        <v>146</v>
      </c>
      <c r="D23" s="46">
        <v>183968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183968</v>
      </c>
      <c r="O23" s="47">
        <f t="shared" si="2"/>
        <v>0.78936573728428117</v>
      </c>
      <c r="P23" s="9"/>
    </row>
    <row r="24" spans="1:16">
      <c r="A24" s="12"/>
      <c r="B24" s="25">
        <v>335.18</v>
      </c>
      <c r="C24" s="20" t="s">
        <v>147</v>
      </c>
      <c r="D24" s="46">
        <v>17228030</v>
      </c>
      <c r="E24" s="46">
        <v>1796754</v>
      </c>
      <c r="F24" s="46">
        <v>7187018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26211802</v>
      </c>
      <c r="O24" s="47">
        <f t="shared" si="2"/>
        <v>112.46900771481776</v>
      </c>
      <c r="P24" s="9"/>
    </row>
    <row r="25" spans="1:16">
      <c r="A25" s="12"/>
      <c r="B25" s="25">
        <v>335.9</v>
      </c>
      <c r="C25" s="20" t="s">
        <v>113</v>
      </c>
      <c r="D25" s="46">
        <v>121108</v>
      </c>
      <c r="E25" s="46">
        <v>7060039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7181147</v>
      </c>
      <c r="O25" s="47">
        <f t="shared" si="2"/>
        <v>30.812703275579469</v>
      </c>
      <c r="P25" s="9"/>
    </row>
    <row r="26" spans="1:16">
      <c r="A26" s="12"/>
      <c r="B26" s="25">
        <v>337.2</v>
      </c>
      <c r="C26" s="20" t="s">
        <v>39</v>
      </c>
      <c r="D26" s="46">
        <v>0</v>
      </c>
      <c r="E26" s="46">
        <v>5246240</v>
      </c>
      <c r="F26" s="46">
        <v>0</v>
      </c>
      <c r="G26" s="46">
        <v>727693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5973933</v>
      </c>
      <c r="O26" s="47">
        <f t="shared" si="2"/>
        <v>25.632816723734006</v>
      </c>
      <c r="P26" s="9"/>
    </row>
    <row r="27" spans="1:16">
      <c r="A27" s="12"/>
      <c r="B27" s="25">
        <v>337.4</v>
      </c>
      <c r="C27" s="20" t="s">
        <v>40</v>
      </c>
      <c r="D27" s="46">
        <v>0</v>
      </c>
      <c r="E27" s="46">
        <v>1506436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1506436</v>
      </c>
      <c r="O27" s="47">
        <f t="shared" si="2"/>
        <v>6.4637815479408562</v>
      </c>
      <c r="P27" s="9"/>
    </row>
    <row r="28" spans="1:16">
      <c r="A28" s="12"/>
      <c r="B28" s="25">
        <v>337.6</v>
      </c>
      <c r="C28" s="20" t="s">
        <v>115</v>
      </c>
      <c r="D28" s="46">
        <v>0</v>
      </c>
      <c r="E28" s="46">
        <v>8687862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8687862</v>
      </c>
      <c r="O28" s="47">
        <f t="shared" si="2"/>
        <v>37.277681950415776</v>
      </c>
      <c r="P28" s="9"/>
    </row>
    <row r="29" spans="1:16">
      <c r="A29" s="12"/>
      <c r="B29" s="25">
        <v>337.9</v>
      </c>
      <c r="C29" s="20" t="s">
        <v>42</v>
      </c>
      <c r="D29" s="46">
        <v>0</v>
      </c>
      <c r="E29" s="46">
        <v>453789</v>
      </c>
      <c r="F29" s="46">
        <v>0</v>
      </c>
      <c r="G29" s="46">
        <v>5071059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5524848</v>
      </c>
      <c r="O29" s="47">
        <f t="shared" si="2"/>
        <v>23.70589295368535</v>
      </c>
      <c r="P29" s="9"/>
    </row>
    <row r="30" spans="1:16" ht="15.75">
      <c r="A30" s="29" t="s">
        <v>48</v>
      </c>
      <c r="B30" s="30"/>
      <c r="C30" s="31"/>
      <c r="D30" s="32">
        <f t="shared" ref="D30:M30" si="7">SUM(D31:D39)</f>
        <v>808234</v>
      </c>
      <c r="E30" s="32">
        <f t="shared" si="7"/>
        <v>3205515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78731750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82745499</v>
      </c>
      <c r="O30" s="45">
        <f t="shared" si="2"/>
        <v>355.04251731328679</v>
      </c>
      <c r="P30" s="10"/>
    </row>
    <row r="31" spans="1:16">
      <c r="A31" s="12"/>
      <c r="B31" s="25">
        <v>342.1</v>
      </c>
      <c r="C31" s="20" t="s">
        <v>52</v>
      </c>
      <c r="D31" s="46">
        <v>0</v>
      </c>
      <c r="E31" s="46">
        <v>934838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8">SUM(D31:M31)</f>
        <v>934838</v>
      </c>
      <c r="O31" s="47">
        <f t="shared" si="2"/>
        <v>4.0111817659123483</v>
      </c>
      <c r="P31" s="9"/>
    </row>
    <row r="32" spans="1:16">
      <c r="A32" s="12"/>
      <c r="B32" s="25">
        <v>342.9</v>
      </c>
      <c r="C32" s="20" t="s">
        <v>54</v>
      </c>
      <c r="D32" s="46">
        <v>778110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778110</v>
      </c>
      <c r="O32" s="47">
        <f t="shared" si="2"/>
        <v>3.3386968050871455</v>
      </c>
      <c r="P32" s="9"/>
    </row>
    <row r="33" spans="1:16">
      <c r="A33" s="12"/>
      <c r="B33" s="25">
        <v>343.3</v>
      </c>
      <c r="C33" s="20" t="s">
        <v>55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20075735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20075735</v>
      </c>
      <c r="O33" s="47">
        <f t="shared" si="2"/>
        <v>86.14051008761767</v>
      </c>
      <c r="P33" s="9"/>
    </row>
    <row r="34" spans="1:16">
      <c r="A34" s="12"/>
      <c r="B34" s="25">
        <v>343.4</v>
      </c>
      <c r="C34" s="20" t="s">
        <v>56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15112046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15112046</v>
      </c>
      <c r="O34" s="47">
        <f t="shared" si="2"/>
        <v>64.842425490650399</v>
      </c>
      <c r="P34" s="9"/>
    </row>
    <row r="35" spans="1:16">
      <c r="A35" s="12"/>
      <c r="B35" s="25">
        <v>343.5</v>
      </c>
      <c r="C35" s="20" t="s">
        <v>57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35065166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35065166</v>
      </c>
      <c r="O35" s="47">
        <f t="shared" si="2"/>
        <v>150.4568219069931</v>
      </c>
      <c r="P35" s="9"/>
    </row>
    <row r="36" spans="1:16">
      <c r="A36" s="12"/>
      <c r="B36" s="25">
        <v>343.9</v>
      </c>
      <c r="C36" s="20" t="s">
        <v>128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4834574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4834574</v>
      </c>
      <c r="O36" s="47">
        <f t="shared" si="2"/>
        <v>20.744080872572493</v>
      </c>
      <c r="P36" s="9"/>
    </row>
    <row r="37" spans="1:16">
      <c r="A37" s="12"/>
      <c r="B37" s="25">
        <v>345.1</v>
      </c>
      <c r="C37" s="20" t="s">
        <v>61</v>
      </c>
      <c r="D37" s="46">
        <v>0</v>
      </c>
      <c r="E37" s="46">
        <v>2270677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2270677</v>
      </c>
      <c r="O37" s="47">
        <f t="shared" si="2"/>
        <v>9.7429695612251024</v>
      </c>
      <c r="P37" s="9"/>
    </row>
    <row r="38" spans="1:16">
      <c r="A38" s="12"/>
      <c r="B38" s="25">
        <v>347.1</v>
      </c>
      <c r="C38" s="20" t="s">
        <v>62</v>
      </c>
      <c r="D38" s="46">
        <v>30124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30124</v>
      </c>
      <c r="O38" s="47">
        <f t="shared" si="2"/>
        <v>0.12925537848947471</v>
      </c>
      <c r="P38" s="9"/>
    </row>
    <row r="39" spans="1:16">
      <c r="A39" s="12"/>
      <c r="B39" s="25">
        <v>349</v>
      </c>
      <c r="C39" s="20" t="s">
        <v>148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3644229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3644229</v>
      </c>
      <c r="O39" s="47">
        <f t="shared" si="2"/>
        <v>15.636575444739078</v>
      </c>
      <c r="P39" s="9"/>
    </row>
    <row r="40" spans="1:16" ht="15.75">
      <c r="A40" s="29" t="s">
        <v>49</v>
      </c>
      <c r="B40" s="30"/>
      <c r="C40" s="31"/>
      <c r="D40" s="32">
        <f t="shared" ref="D40:M40" si="9">SUM(D41:D41)</f>
        <v>588120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1" si="10">SUM(D40:M40)</f>
        <v>588120</v>
      </c>
      <c r="O40" s="45">
        <f t="shared" si="2"/>
        <v>2.5234920062816979</v>
      </c>
      <c r="P40" s="10"/>
    </row>
    <row r="41" spans="1:16">
      <c r="A41" s="13"/>
      <c r="B41" s="39">
        <v>354</v>
      </c>
      <c r="C41" s="21" t="s">
        <v>71</v>
      </c>
      <c r="D41" s="46">
        <v>588120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588120</v>
      </c>
      <c r="O41" s="47">
        <f t="shared" si="2"/>
        <v>2.5234920062816979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SUM(D43:D47)</f>
        <v>11679026</v>
      </c>
      <c r="E42" s="32">
        <f t="shared" si="11"/>
        <v>169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1174372</v>
      </c>
      <c r="J42" s="32">
        <f t="shared" si="11"/>
        <v>0</v>
      </c>
      <c r="K42" s="32">
        <f t="shared" si="11"/>
        <v>39399986</v>
      </c>
      <c r="L42" s="32">
        <f t="shared" si="11"/>
        <v>0</v>
      </c>
      <c r="M42" s="32">
        <f t="shared" si="11"/>
        <v>0</v>
      </c>
      <c r="N42" s="32">
        <f t="shared" si="10"/>
        <v>52253553</v>
      </c>
      <c r="O42" s="45">
        <f t="shared" si="2"/>
        <v>224.20836444146951</v>
      </c>
      <c r="P42" s="10"/>
    </row>
    <row r="43" spans="1:16">
      <c r="A43" s="12"/>
      <c r="B43" s="25">
        <v>361.1</v>
      </c>
      <c r="C43" s="20" t="s">
        <v>72</v>
      </c>
      <c r="D43" s="46">
        <v>17487</v>
      </c>
      <c r="E43" s="46">
        <v>169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13855484</v>
      </c>
      <c r="L43" s="46">
        <v>0</v>
      </c>
      <c r="M43" s="46">
        <v>0</v>
      </c>
      <c r="N43" s="46">
        <f t="shared" si="10"/>
        <v>13873140</v>
      </c>
      <c r="O43" s="47">
        <f t="shared" si="2"/>
        <v>59.526555621347477</v>
      </c>
      <c r="P43" s="9"/>
    </row>
    <row r="44" spans="1:16">
      <c r="A44" s="12"/>
      <c r="B44" s="25">
        <v>361.3</v>
      </c>
      <c r="C44" s="20" t="s">
        <v>73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1174372</v>
      </c>
      <c r="J44" s="46">
        <v>0</v>
      </c>
      <c r="K44" s="46">
        <v>-9620849</v>
      </c>
      <c r="L44" s="46">
        <v>0</v>
      </c>
      <c r="M44" s="46">
        <v>0</v>
      </c>
      <c r="N44" s="46">
        <f t="shared" si="10"/>
        <v>-8446477</v>
      </c>
      <c r="O44" s="47">
        <f t="shared" si="2"/>
        <v>-36.241952646980579</v>
      </c>
      <c r="P44" s="9"/>
    </row>
    <row r="45" spans="1:16">
      <c r="A45" s="12"/>
      <c r="B45" s="25">
        <v>361.4</v>
      </c>
      <c r="C45" s="20" t="s">
        <v>150</v>
      </c>
      <c r="D45" s="46">
        <v>55529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55529</v>
      </c>
      <c r="O45" s="47">
        <f t="shared" si="2"/>
        <v>0.23826257841395704</v>
      </c>
      <c r="P45" s="9"/>
    </row>
    <row r="46" spans="1:16">
      <c r="A46" s="12"/>
      <c r="B46" s="25">
        <v>368</v>
      </c>
      <c r="C46" s="20" t="s">
        <v>77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35165351</v>
      </c>
      <c r="L46" s="46">
        <v>0</v>
      </c>
      <c r="M46" s="46">
        <v>0</v>
      </c>
      <c r="N46" s="46">
        <f t="shared" si="10"/>
        <v>35165351</v>
      </c>
      <c r="O46" s="47">
        <f t="shared" si="2"/>
        <v>150.88669344111767</v>
      </c>
      <c r="P46" s="9"/>
    </row>
    <row r="47" spans="1:16">
      <c r="A47" s="12"/>
      <c r="B47" s="25">
        <v>369.9</v>
      </c>
      <c r="C47" s="20" t="s">
        <v>79</v>
      </c>
      <c r="D47" s="46">
        <v>11606010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11606010</v>
      </c>
      <c r="O47" s="47">
        <f t="shared" si="2"/>
        <v>49.798805447570992</v>
      </c>
      <c r="P47" s="9"/>
    </row>
    <row r="48" spans="1:16" ht="15.75">
      <c r="A48" s="29" t="s">
        <v>50</v>
      </c>
      <c r="B48" s="30"/>
      <c r="C48" s="31"/>
      <c r="D48" s="32">
        <f t="shared" ref="D48:M48" si="12">SUM(D49:D50)</f>
        <v>0</v>
      </c>
      <c r="E48" s="32">
        <f t="shared" si="12"/>
        <v>1426489</v>
      </c>
      <c r="F48" s="32">
        <f t="shared" si="12"/>
        <v>230405</v>
      </c>
      <c r="G48" s="32">
        <f t="shared" si="12"/>
        <v>490172</v>
      </c>
      <c r="H48" s="32">
        <f t="shared" si="12"/>
        <v>0</v>
      </c>
      <c r="I48" s="32">
        <f t="shared" si="12"/>
        <v>172378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2319444</v>
      </c>
      <c r="O48" s="45">
        <f t="shared" si="2"/>
        <v>9.9522179028396369</v>
      </c>
      <c r="P48" s="9"/>
    </row>
    <row r="49" spans="1:119">
      <c r="A49" s="12"/>
      <c r="B49" s="25">
        <v>381</v>
      </c>
      <c r="C49" s="20" t="s">
        <v>80</v>
      </c>
      <c r="D49" s="46">
        <v>0</v>
      </c>
      <c r="E49" s="46">
        <v>1426489</v>
      </c>
      <c r="F49" s="46">
        <v>230405</v>
      </c>
      <c r="G49" s="46">
        <v>490172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2147066</v>
      </c>
      <c r="O49" s="47">
        <f t="shared" si="2"/>
        <v>9.212582275656704</v>
      </c>
      <c r="P49" s="9"/>
    </row>
    <row r="50" spans="1:119" ht="15.75" thickBot="1">
      <c r="A50" s="12"/>
      <c r="B50" s="25">
        <v>389.7</v>
      </c>
      <c r="C50" s="20" t="s">
        <v>151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172378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172378</v>
      </c>
      <c r="O50" s="47">
        <f t="shared" si="2"/>
        <v>0.73963562718293296</v>
      </c>
      <c r="P50" s="9"/>
    </row>
    <row r="51" spans="1:119" ht="16.5" thickBot="1">
      <c r="A51" s="14" t="s">
        <v>67</v>
      </c>
      <c r="B51" s="23"/>
      <c r="C51" s="22"/>
      <c r="D51" s="15">
        <f t="shared" ref="D51:M51" si="13">SUM(D5,D11,D18,D30,D40,D42,D48)</f>
        <v>127276419</v>
      </c>
      <c r="E51" s="15">
        <f t="shared" si="13"/>
        <v>34423926</v>
      </c>
      <c r="F51" s="15">
        <f t="shared" si="13"/>
        <v>7417423</v>
      </c>
      <c r="G51" s="15">
        <f t="shared" si="13"/>
        <v>6380766</v>
      </c>
      <c r="H51" s="15">
        <f t="shared" si="13"/>
        <v>0</v>
      </c>
      <c r="I51" s="15">
        <f t="shared" si="13"/>
        <v>80078500</v>
      </c>
      <c r="J51" s="15">
        <f t="shared" si="13"/>
        <v>0</v>
      </c>
      <c r="K51" s="15">
        <f t="shared" si="13"/>
        <v>39399986</v>
      </c>
      <c r="L51" s="15">
        <f t="shared" si="13"/>
        <v>0</v>
      </c>
      <c r="M51" s="15">
        <f t="shared" si="13"/>
        <v>0</v>
      </c>
      <c r="N51" s="15">
        <f t="shared" si="10"/>
        <v>294977020</v>
      </c>
      <c r="O51" s="38">
        <f t="shared" si="2"/>
        <v>1265.6807318349938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154</v>
      </c>
      <c r="M53" s="118"/>
      <c r="N53" s="118"/>
      <c r="O53" s="43">
        <v>233058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105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2025-03-25T19:52:00Z</cp:lastPrinted>
  <dcterms:created xsi:type="dcterms:W3CDTF">2000-08-31T21:26:31Z</dcterms:created>
  <dcterms:modified xsi:type="dcterms:W3CDTF">2025-03-25T20:38:14Z</dcterms:modified>
</cp:coreProperties>
</file>