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75" windowWidth="15480" windowHeight="603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3" r:id="rId12"/>
    <sheet name="2010" sheetId="35" r:id="rId13"/>
    <sheet name="2009" sheetId="34" r:id="rId14"/>
    <sheet name="2008" sheetId="38" r:id="rId15"/>
  </sheets>
  <definedNames>
    <definedName name="_xlnm.Print_Area" localSheetId="14">'2008'!$A$1:$O$45</definedName>
    <definedName name="_xlnm.Print_Area" localSheetId="13">'2009'!$A$1:$O$39</definedName>
    <definedName name="_xlnm.Print_Area" localSheetId="12">'2010'!$A$1:$O$38</definedName>
    <definedName name="_xlnm.Print_Area" localSheetId="11">'2011'!$A$1:$O$41</definedName>
    <definedName name="_xlnm.Print_Area" localSheetId="10">'2012'!$A$1:$O$44</definedName>
    <definedName name="_xlnm.Print_Area" localSheetId="9">'2013'!$A$1:$O$44</definedName>
    <definedName name="_xlnm.Print_Area" localSheetId="8">'2014'!$A$1:$O$40</definedName>
    <definedName name="_xlnm.Print_Area" localSheetId="7">'2015'!$A$1:$O$41</definedName>
    <definedName name="_xlnm.Print_Area" localSheetId="6">'2016'!$A$1:$O$42</definedName>
    <definedName name="_xlnm.Print_Area" localSheetId="5">'2017'!$A$1:$O$47</definedName>
    <definedName name="_xlnm.Print_Area" localSheetId="4">'2018'!$A$1:$O$48</definedName>
    <definedName name="_xlnm.Print_Area" localSheetId="3">'2019'!$A$1:$O$46</definedName>
    <definedName name="_xlnm.Print_Area" localSheetId="2">'2020'!$A$1:$O$47</definedName>
    <definedName name="_xlnm.Print_Area" localSheetId="1">'2021'!$A$1:$P$46</definedName>
    <definedName name="_xlnm.Print_Area" localSheetId="0">'2022'!$A$1:$P$44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40" i="47" l="1"/>
  <c r="F40" i="47"/>
  <c r="G40" i="47"/>
  <c r="H40" i="47"/>
  <c r="I40" i="47"/>
  <c r="J40" i="47"/>
  <c r="K40" i="47"/>
  <c r="L40" i="47"/>
  <c r="M40" i="47"/>
  <c r="N40" i="47"/>
  <c r="D40" i="47"/>
  <c r="O39" i="47" l="1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35" i="47" l="1"/>
  <c r="P35" i="47" s="1"/>
  <c r="O33" i="47"/>
  <c r="P33" i="47" s="1"/>
  <c r="O24" i="47"/>
  <c r="P24" i="47" s="1"/>
  <c r="O16" i="47"/>
  <c r="P16" i="47" s="1"/>
  <c r="O13" i="47"/>
  <c r="P13" i="47" s="1"/>
  <c r="E13" i="45"/>
  <c r="F13" i="45"/>
  <c r="N13" i="45" s="1"/>
  <c r="O13" i="45" s="1"/>
  <c r="G13" i="45"/>
  <c r="H13" i="45"/>
  <c r="I13" i="45"/>
  <c r="J13" i="45"/>
  <c r="K13" i="45"/>
  <c r="L13" i="45"/>
  <c r="M13" i="45"/>
  <c r="N15" i="45"/>
  <c r="O15" i="45"/>
  <c r="D13" i="45"/>
  <c r="O41" i="46"/>
  <c r="P41" i="46"/>
  <c r="N40" i="46"/>
  <c r="M40" i="46"/>
  <c r="L40" i="46"/>
  <c r="K40" i="46"/>
  <c r="J40" i="46"/>
  <c r="I40" i="46"/>
  <c r="H40" i="46"/>
  <c r="G40" i="46"/>
  <c r="F40" i="46"/>
  <c r="O40" i="46" s="1"/>
  <c r="P40" i="46" s="1"/>
  <c r="E40" i="46"/>
  <c r="D40" i="46"/>
  <c r="O39" i="46"/>
  <c r="P39" i="46" s="1"/>
  <c r="O38" i="46"/>
  <c r="P38" i="46" s="1"/>
  <c r="O37" i="46"/>
  <c r="P37" i="46" s="1"/>
  <c r="O36" i="46"/>
  <c r="P36" i="46" s="1"/>
  <c r="N35" i="46"/>
  <c r="M35" i="46"/>
  <c r="O35" i="46" s="1"/>
  <c r="P35" i="46" s="1"/>
  <c r="L35" i="46"/>
  <c r="K35" i="46"/>
  <c r="J35" i="46"/>
  <c r="I35" i="46"/>
  <c r="H35" i="46"/>
  <c r="G35" i="46"/>
  <c r="F35" i="46"/>
  <c r="E35" i="46"/>
  <c r="D35" i="46"/>
  <c r="O34" i="46"/>
  <c r="P34" i="46"/>
  <c r="N33" i="46"/>
  <c r="O33" i="46" s="1"/>
  <c r="P33" i="46" s="1"/>
  <c r="M33" i="46"/>
  <c r="L33" i="46"/>
  <c r="K33" i="46"/>
  <c r="J33" i="46"/>
  <c r="I33" i="46"/>
  <c r="H33" i="46"/>
  <c r="G33" i="46"/>
  <c r="F33" i="46"/>
  <c r="E33" i="46"/>
  <c r="D33" i="46"/>
  <c r="O32" i="46"/>
  <c r="P32" i="46"/>
  <c r="O31" i="46"/>
  <c r="P31" i="46"/>
  <c r="O30" i="46"/>
  <c r="P30" i="46" s="1"/>
  <c r="O29" i="46"/>
  <c r="P29" i="46" s="1"/>
  <c r="O28" i="46"/>
  <c r="P28" i="46" s="1"/>
  <c r="O27" i="46"/>
  <c r="P27" i="46" s="1"/>
  <c r="O26" i="46"/>
  <c r="P26" i="46"/>
  <c r="O25" i="46"/>
  <c r="P25" i="46"/>
  <c r="O24" i="46"/>
  <c r="P24" i="46" s="1"/>
  <c r="N23" i="46"/>
  <c r="M23" i="46"/>
  <c r="L23" i="46"/>
  <c r="K23" i="46"/>
  <c r="J23" i="46"/>
  <c r="I23" i="46"/>
  <c r="H23" i="46"/>
  <c r="G23" i="46"/>
  <c r="O23" i="46" s="1"/>
  <c r="P23" i="46" s="1"/>
  <c r="F23" i="46"/>
  <c r="E23" i="46"/>
  <c r="D23" i="46"/>
  <c r="O22" i="46"/>
  <c r="P22" i="46"/>
  <c r="O21" i="46"/>
  <c r="P21" i="46"/>
  <c r="O20" i="46"/>
  <c r="P20" i="46"/>
  <c r="O19" i="46"/>
  <c r="P19" i="46"/>
  <c r="O18" i="46"/>
  <c r="P18" i="46" s="1"/>
  <c r="O17" i="46"/>
  <c r="P17" i="46"/>
  <c r="N16" i="46"/>
  <c r="M16" i="46"/>
  <c r="L16" i="46"/>
  <c r="K16" i="46"/>
  <c r="J16" i="46"/>
  <c r="I16" i="46"/>
  <c r="H16" i="46"/>
  <c r="G16" i="46"/>
  <c r="F16" i="46"/>
  <c r="F42" i="46" s="1"/>
  <c r="E16" i="46"/>
  <c r="D16" i="46"/>
  <c r="O15" i="46"/>
  <c r="P15" i="46" s="1"/>
  <c r="O14" i="46"/>
  <c r="P14" i="46" s="1"/>
  <c r="N13" i="46"/>
  <c r="M13" i="46"/>
  <c r="L13" i="46"/>
  <c r="K13" i="46"/>
  <c r="J13" i="46"/>
  <c r="I13" i="46"/>
  <c r="I42" i="46" s="1"/>
  <c r="H13" i="46"/>
  <c r="G13" i="46"/>
  <c r="F13" i="46"/>
  <c r="E13" i="46"/>
  <c r="D13" i="46"/>
  <c r="O12" i="46"/>
  <c r="P12" i="46"/>
  <c r="O11" i="46"/>
  <c r="P11" i="46"/>
  <c r="O10" i="46"/>
  <c r="P10" i="46"/>
  <c r="O9" i="46"/>
  <c r="P9" i="46" s="1"/>
  <c r="O8" i="46"/>
  <c r="P8" i="46"/>
  <c r="O7" i="46"/>
  <c r="P7" i="46" s="1"/>
  <c r="O6" i="46"/>
  <c r="P6" i="46"/>
  <c r="N5" i="46"/>
  <c r="M5" i="46"/>
  <c r="L5" i="46"/>
  <c r="K5" i="46"/>
  <c r="J5" i="46"/>
  <c r="J42" i="46" s="1"/>
  <c r="I5" i="46"/>
  <c r="H5" i="46"/>
  <c r="G5" i="46"/>
  <c r="F5" i="46"/>
  <c r="E5" i="46"/>
  <c r="D5" i="46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1" i="45" s="1"/>
  <c r="O41" i="45" s="1"/>
  <c r="N40" i="45"/>
  <c r="O40" i="45" s="1"/>
  <c r="N39" i="45"/>
  <c r="O39" i="45"/>
  <c r="N38" i="45"/>
  <c r="O38" i="45"/>
  <c r="N37" i="45"/>
  <c r="O37" i="45" s="1"/>
  <c r="M36" i="45"/>
  <c r="L36" i="45"/>
  <c r="K36" i="45"/>
  <c r="J36" i="45"/>
  <c r="I36" i="45"/>
  <c r="H36" i="45"/>
  <c r="G36" i="45"/>
  <c r="F36" i="45"/>
  <c r="E36" i="45"/>
  <c r="N36" i="45" s="1"/>
  <c r="O36" i="45" s="1"/>
  <c r="D36" i="45"/>
  <c r="N35" i="45"/>
  <c r="O35" i="45" s="1"/>
  <c r="M34" i="45"/>
  <c r="L34" i="45"/>
  <c r="K34" i="45"/>
  <c r="J34" i="45"/>
  <c r="I34" i="45"/>
  <c r="H34" i="45"/>
  <c r="N34" i="45" s="1"/>
  <c r="O34" i="45" s="1"/>
  <c r="G34" i="45"/>
  <c r="F34" i="45"/>
  <c r="E34" i="45"/>
  <c r="D34" i="45"/>
  <c r="N33" i="45"/>
  <c r="O33" i="45" s="1"/>
  <c r="N32" i="45"/>
  <c r="O32" i="45" s="1"/>
  <c r="N31" i="45"/>
  <c r="O31" i="45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/>
  <c r="M24" i="45"/>
  <c r="L24" i="45"/>
  <c r="L43" i="45"/>
  <c r="K24" i="45"/>
  <c r="J24" i="45"/>
  <c r="I24" i="45"/>
  <c r="H24" i="45"/>
  <c r="G24" i="45"/>
  <c r="F24" i="45"/>
  <c r="E24" i="45"/>
  <c r="D24" i="45"/>
  <c r="N24" i="45"/>
  <c r="O24" i="45" s="1"/>
  <c r="N23" i="45"/>
  <c r="O23" i="45"/>
  <c r="N22" i="45"/>
  <c r="O22" i="45" s="1"/>
  <c r="N21" i="45"/>
  <c r="O21" i="45"/>
  <c r="N20" i="45"/>
  <c r="O20" i="45"/>
  <c r="N19" i="45"/>
  <c r="O19" i="45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6" i="45" s="1"/>
  <c r="O16" i="45" s="1"/>
  <c r="N14" i="45"/>
  <c r="O14" i="45" s="1"/>
  <c r="N12" i="45"/>
  <c r="O12" i="45" s="1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M43" i="45"/>
  <c r="L5" i="45"/>
  <c r="K5" i="45"/>
  <c r="K43" i="45"/>
  <c r="J5" i="45"/>
  <c r="J43" i="45" s="1"/>
  <c r="I5" i="45"/>
  <c r="H5" i="45"/>
  <c r="G5" i="45"/>
  <c r="F5" i="45"/>
  <c r="F43" i="45" s="1"/>
  <c r="E5" i="45"/>
  <c r="N5" i="45"/>
  <c r="O5" i="45" s="1"/>
  <c r="D5" i="45"/>
  <c r="D43" i="45" s="1"/>
  <c r="N41" i="44"/>
  <c r="O41" i="44" s="1"/>
  <c r="M40" i="44"/>
  <c r="L40" i="44"/>
  <c r="K40" i="44"/>
  <c r="J40" i="44"/>
  <c r="I40" i="44"/>
  <c r="H40" i="44"/>
  <c r="G40" i="44"/>
  <c r="F40" i="44"/>
  <c r="F42" i="44" s="1"/>
  <c r="E40" i="44"/>
  <c r="D40" i="44"/>
  <c r="N39" i="44"/>
  <c r="O39" i="44" s="1"/>
  <c r="N38" i="44"/>
  <c r="O38" i="44" s="1"/>
  <c r="N37" i="44"/>
  <c r="O37" i="44" s="1"/>
  <c r="M36" i="44"/>
  <c r="L36" i="44"/>
  <c r="K36" i="44"/>
  <c r="J36" i="44"/>
  <c r="N36" i="44" s="1"/>
  <c r="O36" i="44" s="1"/>
  <c r="I36" i="44"/>
  <c r="H36" i="44"/>
  <c r="G36" i="44"/>
  <c r="F36" i="44"/>
  <c r="E36" i="44"/>
  <c r="D36" i="44"/>
  <c r="N35" i="44"/>
  <c r="O35" i="44" s="1"/>
  <c r="M34" i="44"/>
  <c r="L34" i="44"/>
  <c r="K34" i="44"/>
  <c r="J34" i="44"/>
  <c r="J42" i="44" s="1"/>
  <c r="I34" i="44"/>
  <c r="H34" i="44"/>
  <c r="G34" i="44"/>
  <c r="F34" i="44"/>
  <c r="E34" i="44"/>
  <c r="D34" i="44"/>
  <c r="N33" i="44"/>
  <c r="O33" i="44" s="1"/>
  <c r="N32" i="44"/>
  <c r="O32" i="44" s="1"/>
  <c r="N31" i="44"/>
  <c r="O31" i="44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D42" i="44" s="1"/>
  <c r="N43" i="43"/>
  <c r="O43" i="43"/>
  <c r="M42" i="43"/>
  <c r="L42" i="43"/>
  <c r="K42" i="43"/>
  <c r="J42" i="43"/>
  <c r="I42" i="43"/>
  <c r="H42" i="43"/>
  <c r="G42" i="43"/>
  <c r="F42" i="43"/>
  <c r="E42" i="43"/>
  <c r="D42" i="43"/>
  <c r="D44" i="43" s="1"/>
  <c r="N41" i="43"/>
  <c r="O41" i="43"/>
  <c r="N40" i="43"/>
  <c r="O40" i="43" s="1"/>
  <c r="N39" i="43"/>
  <c r="O39" i="43" s="1"/>
  <c r="N38" i="43"/>
  <c r="O38" i="43" s="1"/>
  <c r="M37" i="43"/>
  <c r="L37" i="43"/>
  <c r="K37" i="43"/>
  <c r="J37" i="43"/>
  <c r="N37" i="43" s="1"/>
  <c r="O37" i="43" s="1"/>
  <c r="I37" i="43"/>
  <c r="H37" i="43"/>
  <c r="G37" i="43"/>
  <c r="F37" i="43"/>
  <c r="E37" i="43"/>
  <c r="D37" i="43"/>
  <c r="N36" i="43"/>
  <c r="O36" i="43" s="1"/>
  <c r="M35" i="43"/>
  <c r="L35" i="43"/>
  <c r="K35" i="43"/>
  <c r="J35" i="43"/>
  <c r="N35" i="43" s="1"/>
  <c r="O35" i="43" s="1"/>
  <c r="I35" i="43"/>
  <c r="H35" i="43"/>
  <c r="G35" i="43"/>
  <c r="F35" i="43"/>
  <c r="E35" i="43"/>
  <c r="D35" i="43"/>
  <c r="N34" i="43"/>
  <c r="O34" i="43" s="1"/>
  <c r="N33" i="43"/>
  <c r="O33" i="43" s="1"/>
  <c r="N32" i="43"/>
  <c r="O32" i="43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F44" i="43" s="1"/>
  <c r="E5" i="43"/>
  <c r="D5" i="43"/>
  <c r="N42" i="42"/>
  <c r="O42" i="42" s="1"/>
  <c r="N41" i="42"/>
  <c r="O41" i="42" s="1"/>
  <c r="M40" i="42"/>
  <c r="L40" i="42"/>
  <c r="K40" i="42"/>
  <c r="J40" i="42"/>
  <c r="I40" i="42"/>
  <c r="H40" i="42"/>
  <c r="H43" i="42" s="1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/>
  <c r="N25" i="42"/>
  <c r="O25" i="42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N15" i="42" s="1"/>
  <c r="O15" i="42" s="1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N13" i="42" s="1"/>
  <c r="O13" i="42" s="1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N5" i="42" s="1"/>
  <c r="O5" i="42" s="1"/>
  <c r="E5" i="42"/>
  <c r="D5" i="42"/>
  <c r="N37" i="41"/>
  <c r="O37" i="41" s="1"/>
  <c r="M36" i="41"/>
  <c r="L36" i="41"/>
  <c r="K36" i="41"/>
  <c r="J36" i="41"/>
  <c r="I36" i="41"/>
  <c r="H36" i="41"/>
  <c r="G36" i="41"/>
  <c r="F36" i="41"/>
  <c r="F38" i="41" s="1"/>
  <c r="N38" i="41" s="1"/>
  <c r="O38" i="41" s="1"/>
  <c r="E36" i="41"/>
  <c r="D36" i="41"/>
  <c r="N35" i="41"/>
  <c r="O35" i="41" s="1"/>
  <c r="N34" i="41"/>
  <c r="O34" i="41" s="1"/>
  <c r="N33" i="41"/>
  <c r="O33" i="41" s="1"/>
  <c r="N32" i="41"/>
  <c r="O32" i="41" s="1"/>
  <c r="M31" i="41"/>
  <c r="L31" i="41"/>
  <c r="N31" i="41" s="1"/>
  <c r="O31" i="41" s="1"/>
  <c r="K31" i="41"/>
  <c r="J31" i="41"/>
  <c r="I31" i="41"/>
  <c r="H31" i="41"/>
  <c r="G31" i="41"/>
  <c r="F31" i="41"/>
  <c r="E31" i="41"/>
  <c r="D31" i="41"/>
  <c r="N30" i="41"/>
  <c r="O30" i="41" s="1"/>
  <c r="M29" i="41"/>
  <c r="L29" i="41"/>
  <c r="N29" i="41" s="1"/>
  <c r="O29" i="41" s="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N26" i="41"/>
  <c r="O26" i="41"/>
  <c r="N25" i="41"/>
  <c r="O25" i="41" s="1"/>
  <c r="N24" i="41"/>
  <c r="O24" i="41" s="1"/>
  <c r="N23" i="41"/>
  <c r="O23" i="41" s="1"/>
  <c r="N22" i="41"/>
  <c r="O22" i="41" s="1"/>
  <c r="M21" i="41"/>
  <c r="L21" i="41"/>
  <c r="L38" i="41" s="1"/>
  <c r="K21" i="41"/>
  <c r="J21" i="41"/>
  <c r="I21" i="41"/>
  <c r="H21" i="41"/>
  <c r="G21" i="41"/>
  <c r="F21" i="41"/>
  <c r="E21" i="41"/>
  <c r="D21" i="41"/>
  <c r="N20" i="41"/>
  <c r="O20" i="41" s="1"/>
  <c r="N19" i="41"/>
  <c r="O19" i="4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N14" i="41" s="1"/>
  <c r="O14" i="41" s="1"/>
  <c r="I14" i="41"/>
  <c r="H14" i="41"/>
  <c r="G14" i="41"/>
  <c r="F14" i="41"/>
  <c r="E14" i="41"/>
  <c r="D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H38" i="41" s="1"/>
  <c r="G5" i="41"/>
  <c r="F5" i="41"/>
  <c r="E5" i="41"/>
  <c r="D5" i="41"/>
  <c r="N36" i="40"/>
  <c r="O36" i="40" s="1"/>
  <c r="M35" i="40"/>
  <c r="L35" i="40"/>
  <c r="K35" i="40"/>
  <c r="J35" i="40"/>
  <c r="I35" i="40"/>
  <c r="H35" i="40"/>
  <c r="N35" i="40" s="1"/>
  <c r="O35" i="40" s="1"/>
  <c r="G35" i="40"/>
  <c r="F35" i="40"/>
  <c r="E35" i="40"/>
  <c r="D35" i="40"/>
  <c r="N34" i="40"/>
  <c r="O34" i="40" s="1"/>
  <c r="N33" i="40"/>
  <c r="O33" i="40" s="1"/>
  <c r="N32" i="40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/>
  <c r="N25" i="40"/>
  <c r="O25" i="40" s="1"/>
  <c r="N24" i="40"/>
  <c r="O24" i="40" s="1"/>
  <c r="N23" i="40"/>
  <c r="O23" i="40" s="1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/>
  <c r="N18" i="40"/>
  <c r="O18" i="40"/>
  <c r="N17" i="40"/>
  <c r="O17" i="40" s="1"/>
  <c r="N16" i="40"/>
  <c r="O16" i="40" s="1"/>
  <c r="N15" i="40"/>
  <c r="O15" i="40" s="1"/>
  <c r="M14" i="40"/>
  <c r="L14" i="40"/>
  <c r="K14" i="40"/>
  <c r="J14" i="40"/>
  <c r="N14" i="40" s="1"/>
  <c r="O14" i="40" s="1"/>
  <c r="I14" i="40"/>
  <c r="H14" i="40"/>
  <c r="G14" i="40"/>
  <c r="F14" i="40"/>
  <c r="E14" i="40"/>
  <c r="D14" i="40"/>
  <c r="N13" i="40"/>
  <c r="O13" i="40" s="1"/>
  <c r="M12" i="40"/>
  <c r="L12" i="40"/>
  <c r="K12" i="40"/>
  <c r="J12" i="40"/>
  <c r="N12" i="40" s="1"/>
  <c r="O12" i="40" s="1"/>
  <c r="I12" i="40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N5" i="40" s="1"/>
  <c r="O5" i="40" s="1"/>
  <c r="G5" i="40"/>
  <c r="F5" i="40"/>
  <c r="E5" i="40"/>
  <c r="D5" i="40"/>
  <c r="N35" i="39"/>
  <c r="O35" i="39"/>
  <c r="M34" i="39"/>
  <c r="L34" i="39"/>
  <c r="K34" i="39"/>
  <c r="J34" i="39"/>
  <c r="I34" i="39"/>
  <c r="H34" i="39"/>
  <c r="N34" i="39" s="1"/>
  <c r="O34" i="39" s="1"/>
  <c r="G34" i="39"/>
  <c r="F34" i="39"/>
  <c r="E34" i="39"/>
  <c r="D34" i="39"/>
  <c r="N33" i="39"/>
  <c r="O33" i="39"/>
  <c r="N32" i="39"/>
  <c r="O32" i="39" s="1"/>
  <c r="N31" i="39"/>
  <c r="O31" i="39" s="1"/>
  <c r="M30" i="39"/>
  <c r="L30" i="39"/>
  <c r="L36" i="39" s="1"/>
  <c r="K30" i="39"/>
  <c r="J30" i="39"/>
  <c r="I30" i="39"/>
  <c r="H30" i="39"/>
  <c r="G30" i="39"/>
  <c r="F30" i="39"/>
  <c r="E30" i="39"/>
  <c r="N30" i="39" s="1"/>
  <c r="O30" i="39" s="1"/>
  <c r="D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N19" i="39"/>
  <c r="O19" i="39" s="1"/>
  <c r="D19" i="39"/>
  <c r="N18" i="39"/>
  <c r="O18" i="39"/>
  <c r="N17" i="39"/>
  <c r="O17" i="39"/>
  <c r="N16" i="39"/>
  <c r="O16" i="39" s="1"/>
  <c r="N15" i="39"/>
  <c r="O15" i="39"/>
  <c r="M14" i="39"/>
  <c r="L14" i="39"/>
  <c r="K14" i="39"/>
  <c r="K36" i="39" s="1"/>
  <c r="J14" i="39"/>
  <c r="I14" i="39"/>
  <c r="H14" i="39"/>
  <c r="G14" i="39"/>
  <c r="F14" i="39"/>
  <c r="E14" i="39"/>
  <c r="D14" i="39"/>
  <c r="N14" i="39" s="1"/>
  <c r="O14" i="39" s="1"/>
  <c r="N13" i="39"/>
  <c r="O13" i="39" s="1"/>
  <c r="M12" i="39"/>
  <c r="M36" i="39" s="1"/>
  <c r="L12" i="39"/>
  <c r="K12" i="39"/>
  <c r="J12" i="39"/>
  <c r="I12" i="39"/>
  <c r="H12" i="39"/>
  <c r="G12" i="39"/>
  <c r="F12" i="39"/>
  <c r="E12" i="39"/>
  <c r="D12" i="39"/>
  <c r="D36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5" i="39" s="1"/>
  <c r="O5" i="39" s="1"/>
  <c r="N40" i="38"/>
  <c r="O40" i="38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 s="1"/>
  <c r="N37" i="38"/>
  <c r="O37" i="38" s="1"/>
  <c r="N36" i="38"/>
  <c r="O36" i="38" s="1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N30" i="38" s="1"/>
  <c r="O30" i="38" s="1"/>
  <c r="E30" i="38"/>
  <c r="D30" i="38"/>
  <c r="N29" i="38"/>
  <c r="O29" i="38" s="1"/>
  <c r="N28" i="38"/>
  <c r="O28" i="38" s="1"/>
  <c r="N27" i="38"/>
  <c r="O27" i="38" s="1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/>
  <c r="N22" i="38"/>
  <c r="O22" i="38" s="1"/>
  <c r="N21" i="38"/>
  <c r="O21" i="38"/>
  <c r="N20" i="38"/>
  <c r="O20" i="38" s="1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F41" i="38" s="1"/>
  <c r="E17" i="38"/>
  <c r="D17" i="38"/>
  <c r="N17" i="38" s="1"/>
  <c r="O17" i="38" s="1"/>
  <c r="N16" i="38"/>
  <c r="O16" i="38" s="1"/>
  <c r="N15" i="38"/>
  <c r="O15" i="38" s="1"/>
  <c r="N14" i="38"/>
  <c r="O14" i="38"/>
  <c r="M13" i="38"/>
  <c r="L13" i="38"/>
  <c r="K13" i="38"/>
  <c r="K41" i="38"/>
  <c r="J13" i="38"/>
  <c r="I13" i="38"/>
  <c r="H13" i="38"/>
  <c r="N13" i="38" s="1"/>
  <c r="O13" i="38" s="1"/>
  <c r="G13" i="38"/>
  <c r="F13" i="38"/>
  <c r="E13" i="38"/>
  <c r="D13" i="38"/>
  <c r="N12" i="38"/>
  <c r="O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/>
  <c r="M5" i="38"/>
  <c r="M41" i="38" s="1"/>
  <c r="L5" i="38"/>
  <c r="L41" i="38" s="1"/>
  <c r="K5" i="38"/>
  <c r="J5" i="38"/>
  <c r="J41" i="38"/>
  <c r="I5" i="38"/>
  <c r="I41" i="38" s="1"/>
  <c r="H5" i="38"/>
  <c r="G5" i="38"/>
  <c r="G41" i="38" s="1"/>
  <c r="F5" i="38"/>
  <c r="E5" i="38"/>
  <c r="N5" i="38" s="1"/>
  <c r="O5" i="38" s="1"/>
  <c r="D5" i="38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 s="1"/>
  <c r="N36" i="37"/>
  <c r="O36" i="37"/>
  <c r="N35" i="37"/>
  <c r="O35" i="37" s="1"/>
  <c r="N34" i="37"/>
  <c r="O34" i="37" s="1"/>
  <c r="M33" i="37"/>
  <c r="L33" i="37"/>
  <c r="K33" i="37"/>
  <c r="J33" i="37"/>
  <c r="I33" i="37"/>
  <c r="H33" i="37"/>
  <c r="G33" i="37"/>
  <c r="G40" i="37" s="1"/>
  <c r="F33" i="37"/>
  <c r="E33" i="37"/>
  <c r="D33" i="37"/>
  <c r="N33" i="37" s="1"/>
  <c r="O33" i="37" s="1"/>
  <c r="N32" i="37"/>
  <c r="O32" i="37" s="1"/>
  <c r="N31" i="37"/>
  <c r="O31" i="37" s="1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 s="1"/>
  <c r="M22" i="37"/>
  <c r="L22" i="37"/>
  <c r="N22" i="37" s="1"/>
  <c r="O22" i="37" s="1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E40" i="37" s="1"/>
  <c r="D14" i="37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/>
  <c r="N6" i="37"/>
  <c r="O6" i="37"/>
  <c r="M5" i="37"/>
  <c r="M40" i="37" s="1"/>
  <c r="L5" i="37"/>
  <c r="L40" i="37" s="1"/>
  <c r="K5" i="37"/>
  <c r="K40" i="37" s="1"/>
  <c r="J5" i="37"/>
  <c r="J40" i="37" s="1"/>
  <c r="I5" i="37"/>
  <c r="I40" i="37" s="1"/>
  <c r="H5" i="37"/>
  <c r="H40" i="37"/>
  <c r="G5" i="37"/>
  <c r="F5" i="37"/>
  <c r="N5" i="37" s="1"/>
  <c r="O5" i="37" s="1"/>
  <c r="E5" i="37"/>
  <c r="D5" i="37"/>
  <c r="D40" i="37" s="1"/>
  <c r="N39" i="36"/>
  <c r="O39" i="36"/>
  <c r="N38" i="36"/>
  <c r="O38" i="36"/>
  <c r="M37" i="36"/>
  <c r="M40" i="36" s="1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 s="1"/>
  <c r="N34" i="36"/>
  <c r="O34" i="36"/>
  <c r="N33" i="36"/>
  <c r="O33" i="36"/>
  <c r="N32" i="36"/>
  <c r="O32" i="36" s="1"/>
  <c r="M31" i="36"/>
  <c r="L31" i="36"/>
  <c r="K31" i="36"/>
  <c r="J31" i="36"/>
  <c r="I31" i="36"/>
  <c r="N31" i="36" s="1"/>
  <c r="O31" i="36" s="1"/>
  <c r="H31" i="36"/>
  <c r="G31" i="36"/>
  <c r="F31" i="36"/>
  <c r="E31" i="36"/>
  <c r="D31" i="36"/>
  <c r="N30" i="36"/>
  <c r="O30" i="36" s="1"/>
  <c r="N29" i="36"/>
  <c r="O29" i="36"/>
  <c r="N28" i="36"/>
  <c r="O28" i="36"/>
  <c r="N27" i="36"/>
  <c r="O27" i="36" s="1"/>
  <c r="N26" i="36"/>
  <c r="O26" i="36"/>
  <c r="N25" i="36"/>
  <c r="O25" i="36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N22" i="36" s="1"/>
  <c r="O22" i="36" s="1"/>
  <c r="D22" i="36"/>
  <c r="N21" i="36"/>
  <c r="O21" i="36" s="1"/>
  <c r="N20" i="36"/>
  <c r="O20" i="36" s="1"/>
  <c r="N19" i="36"/>
  <c r="O19" i="36"/>
  <c r="N18" i="36"/>
  <c r="O18" i="36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L40" i="36" s="1"/>
  <c r="K5" i="36"/>
  <c r="K40" i="36" s="1"/>
  <c r="J5" i="36"/>
  <c r="J40" i="36"/>
  <c r="I5" i="36"/>
  <c r="H5" i="36"/>
  <c r="H40" i="36" s="1"/>
  <c r="G5" i="36"/>
  <c r="G40" i="36"/>
  <c r="F5" i="36"/>
  <c r="F40" i="36" s="1"/>
  <c r="E5" i="36"/>
  <c r="E40" i="36" s="1"/>
  <c r="D5" i="36"/>
  <c r="D40" i="36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/>
  <c r="N29" i="35"/>
  <c r="O29" i="35" s="1"/>
  <c r="N28" i="35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N24" i="35"/>
  <c r="O24" i="35" s="1"/>
  <c r="N23" i="35"/>
  <c r="O23" i="35"/>
  <c r="N22" i="35"/>
  <c r="O22" i="35" s="1"/>
  <c r="M21" i="35"/>
  <c r="L21" i="35"/>
  <c r="K21" i="35"/>
  <c r="J21" i="35"/>
  <c r="I21" i="35"/>
  <c r="H21" i="35"/>
  <c r="N21" i="35" s="1"/>
  <c r="O21" i="35" s="1"/>
  <c r="G21" i="35"/>
  <c r="F21" i="35"/>
  <c r="E21" i="35"/>
  <c r="D21" i="35"/>
  <c r="N20" i="35"/>
  <c r="O20" i="35" s="1"/>
  <c r="N19" i="35"/>
  <c r="O19" i="35" s="1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N15" i="35" s="1"/>
  <c r="O15" i="35" s="1"/>
  <c r="E15" i="35"/>
  <c r="D15" i="35"/>
  <c r="N14" i="35"/>
  <c r="O14" i="35" s="1"/>
  <c r="N13" i="35"/>
  <c r="O13" i="35" s="1"/>
  <c r="N12" i="35"/>
  <c r="O12" i="35" s="1"/>
  <c r="M11" i="35"/>
  <c r="L11" i="35"/>
  <c r="K11" i="35"/>
  <c r="J11" i="35"/>
  <c r="I11" i="35"/>
  <c r="H11" i="35"/>
  <c r="G11" i="35"/>
  <c r="G34" i="35" s="1"/>
  <c r="F11" i="35"/>
  <c r="E11" i="35"/>
  <c r="D11" i="35"/>
  <c r="N11" i="35" s="1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M34" i="35" s="1"/>
  <c r="L5" i="35"/>
  <c r="K5" i="35"/>
  <c r="K34" i="35" s="1"/>
  <c r="J5" i="35"/>
  <c r="N5" i="35" s="1"/>
  <c r="O5" i="35" s="1"/>
  <c r="I5" i="35"/>
  <c r="I34" i="35" s="1"/>
  <c r="H5" i="35"/>
  <c r="H34" i="35" s="1"/>
  <c r="G5" i="35"/>
  <c r="F5" i="35"/>
  <c r="F34" i="35" s="1"/>
  <c r="E5" i="35"/>
  <c r="E34" i="35" s="1"/>
  <c r="D5" i="35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3" i="34"/>
  <c r="O33" i="34" s="1"/>
  <c r="N32" i="34"/>
  <c r="O32" i="34"/>
  <c r="N31" i="34"/>
  <c r="O31" i="34" s="1"/>
  <c r="N30" i="34"/>
  <c r="O30" i="34" s="1"/>
  <c r="M29" i="34"/>
  <c r="L29" i="34"/>
  <c r="K29" i="34"/>
  <c r="J29" i="34"/>
  <c r="I29" i="34"/>
  <c r="N29" i="34" s="1"/>
  <c r="O29" i="34" s="1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N27" i="34" s="1"/>
  <c r="O27" i="34" s="1"/>
  <c r="H27" i="34"/>
  <c r="G27" i="34"/>
  <c r="F27" i="34"/>
  <c r="E27" i="34"/>
  <c r="D27" i="34"/>
  <c r="N26" i="34"/>
  <c r="O26" i="34" s="1"/>
  <c r="N25" i="34"/>
  <c r="O25" i="34"/>
  <c r="N24" i="34"/>
  <c r="O24" i="34" s="1"/>
  <c r="N23" i="34"/>
  <c r="O23" i="34" s="1"/>
  <c r="N22" i="34"/>
  <c r="O22" i="34"/>
  <c r="M21" i="34"/>
  <c r="L21" i="34"/>
  <c r="K21" i="34"/>
  <c r="J21" i="34"/>
  <c r="I21" i="34"/>
  <c r="H21" i="34"/>
  <c r="G21" i="34"/>
  <c r="N21" i="34"/>
  <c r="O21" i="34" s="1"/>
  <c r="F21" i="34"/>
  <c r="E21" i="34"/>
  <c r="D21" i="34"/>
  <c r="N20" i="34"/>
  <c r="O20" i="34" s="1"/>
  <c r="N19" i="34"/>
  <c r="O19" i="34" s="1"/>
  <c r="N18" i="34"/>
  <c r="O18" i="34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N14" i="34"/>
  <c r="O14" i="34" s="1"/>
  <c r="E14" i="34"/>
  <c r="D14" i="34"/>
  <c r="N13" i="34"/>
  <c r="O13" i="34" s="1"/>
  <c r="N12" i="34"/>
  <c r="O12" i="34" s="1"/>
  <c r="M11" i="34"/>
  <c r="L11" i="34"/>
  <c r="K11" i="34"/>
  <c r="J11" i="34"/>
  <c r="I11" i="34"/>
  <c r="N11" i="34" s="1"/>
  <c r="O11" i="34" s="1"/>
  <c r="H11" i="34"/>
  <c r="G11" i="34"/>
  <c r="F11" i="34"/>
  <c r="E11" i="34"/>
  <c r="D11" i="34"/>
  <c r="N10" i="34"/>
  <c r="O10" i="34" s="1"/>
  <c r="N9" i="34"/>
  <c r="O9" i="34" s="1"/>
  <c r="N8" i="34"/>
  <c r="O8" i="34"/>
  <c r="N7" i="34"/>
  <c r="O7" i="34"/>
  <c r="N6" i="34"/>
  <c r="O6" i="34" s="1"/>
  <c r="M5" i="34"/>
  <c r="M35" i="34"/>
  <c r="L5" i="34"/>
  <c r="K5" i="34"/>
  <c r="K35" i="34" s="1"/>
  <c r="J5" i="34"/>
  <c r="J35" i="34" s="1"/>
  <c r="I5" i="34"/>
  <c r="I35" i="34" s="1"/>
  <c r="H5" i="34"/>
  <c r="H35" i="34" s="1"/>
  <c r="G5" i="34"/>
  <c r="F5" i="34"/>
  <c r="E5" i="34"/>
  <c r="D5" i="34"/>
  <c r="N6" i="33"/>
  <c r="O6" i="33"/>
  <c r="N16" i="33"/>
  <c r="O16" i="33" s="1"/>
  <c r="E23" i="33"/>
  <c r="F23" i="33"/>
  <c r="G23" i="33"/>
  <c r="H23" i="33"/>
  <c r="N23" i="33" s="1"/>
  <c r="O23" i="33" s="1"/>
  <c r="I23" i="33"/>
  <c r="J23" i="33"/>
  <c r="K23" i="33"/>
  <c r="L23" i="33"/>
  <c r="M23" i="33"/>
  <c r="D23" i="33"/>
  <c r="E17" i="33"/>
  <c r="F17" i="33"/>
  <c r="G17" i="33"/>
  <c r="H17" i="33"/>
  <c r="I17" i="33"/>
  <c r="J17" i="33"/>
  <c r="N17" i="33" s="1"/>
  <c r="O17" i="33" s="1"/>
  <c r="K17" i="33"/>
  <c r="L17" i="33"/>
  <c r="M17" i="33"/>
  <c r="D17" i="33"/>
  <c r="E12" i="33"/>
  <c r="F12" i="33"/>
  <c r="G12" i="33"/>
  <c r="H12" i="33"/>
  <c r="I12" i="33"/>
  <c r="J12" i="33"/>
  <c r="K12" i="33"/>
  <c r="L12" i="33"/>
  <c r="N12" i="33" s="1"/>
  <c r="O12" i="33" s="1"/>
  <c r="M12" i="33"/>
  <c r="D12" i="33"/>
  <c r="E5" i="33"/>
  <c r="F5" i="33"/>
  <c r="G5" i="33"/>
  <c r="H5" i="33"/>
  <c r="I5" i="33"/>
  <c r="J5" i="33"/>
  <c r="K5" i="33"/>
  <c r="L5" i="33"/>
  <c r="M5" i="33"/>
  <c r="D5" i="33"/>
  <c r="D37" i="33" s="1"/>
  <c r="E35" i="33"/>
  <c r="F35" i="33"/>
  <c r="G35" i="33"/>
  <c r="H35" i="33"/>
  <c r="I35" i="33"/>
  <c r="J35" i="33"/>
  <c r="N35" i="33" s="1"/>
  <c r="O35" i="33" s="1"/>
  <c r="K35" i="33"/>
  <c r="L35" i="33"/>
  <c r="M35" i="33"/>
  <c r="D35" i="33"/>
  <c r="N36" i="33"/>
  <c r="O36" i="33"/>
  <c r="N32" i="33"/>
  <c r="O32" i="33"/>
  <c r="N33" i="33"/>
  <c r="O33" i="33" s="1"/>
  <c r="N34" i="33"/>
  <c r="O34" i="33"/>
  <c r="N31" i="33"/>
  <c r="O31" i="33" s="1"/>
  <c r="E30" i="33"/>
  <c r="F30" i="33"/>
  <c r="G30" i="33"/>
  <c r="H30" i="33"/>
  <c r="N30" i="33" s="1"/>
  <c r="O30" i="33" s="1"/>
  <c r="I30" i="33"/>
  <c r="J30" i="33"/>
  <c r="K30" i="33"/>
  <c r="L30" i="33"/>
  <c r="M30" i="33"/>
  <c r="D30" i="33"/>
  <c r="E28" i="33"/>
  <c r="F28" i="33"/>
  <c r="G28" i="33"/>
  <c r="H28" i="33"/>
  <c r="I28" i="33"/>
  <c r="J28" i="33"/>
  <c r="N28" i="33" s="1"/>
  <c r="O28" i="33" s="1"/>
  <c r="K28" i="33"/>
  <c r="L28" i="33"/>
  <c r="M28" i="33"/>
  <c r="D28" i="33"/>
  <c r="N29" i="33"/>
  <c r="O29" i="33"/>
  <c r="N24" i="33"/>
  <c r="O24" i="33" s="1"/>
  <c r="N25" i="33"/>
  <c r="O25" i="33" s="1"/>
  <c r="N26" i="33"/>
  <c r="O26" i="33"/>
  <c r="N27" i="33"/>
  <c r="O27" i="33"/>
  <c r="N13" i="33"/>
  <c r="O13" i="33" s="1"/>
  <c r="N14" i="33"/>
  <c r="O14" i="33"/>
  <c r="N15" i="33"/>
  <c r="O15" i="33" s="1"/>
  <c r="N7" i="33"/>
  <c r="O7" i="33" s="1"/>
  <c r="N8" i="33"/>
  <c r="O8" i="33"/>
  <c r="N9" i="33"/>
  <c r="O9" i="33"/>
  <c r="N10" i="33"/>
  <c r="O10" i="33" s="1"/>
  <c r="N11" i="33"/>
  <c r="O11" i="33"/>
  <c r="N22" i="33"/>
  <c r="O22" i="33" s="1"/>
  <c r="N20" i="33"/>
  <c r="O20" i="33" s="1"/>
  <c r="N21" i="33"/>
  <c r="O21" i="33"/>
  <c r="N18" i="33"/>
  <c r="O18" i="33"/>
  <c r="N19" i="33"/>
  <c r="O19" i="33" s="1"/>
  <c r="G35" i="34"/>
  <c r="L37" i="33"/>
  <c r="F37" i="33"/>
  <c r="N12" i="37"/>
  <c r="O12" i="37" s="1"/>
  <c r="H41" i="38"/>
  <c r="N5" i="36"/>
  <c r="O5" i="36" s="1"/>
  <c r="F36" i="39"/>
  <c r="G36" i="39"/>
  <c r="J36" i="39"/>
  <c r="N28" i="39"/>
  <c r="O28" i="39"/>
  <c r="I36" i="39"/>
  <c r="F35" i="34"/>
  <c r="E35" i="34"/>
  <c r="D35" i="34"/>
  <c r="K37" i="33"/>
  <c r="G37" i="33"/>
  <c r="M37" i="33"/>
  <c r="I37" i="33"/>
  <c r="E37" i="33"/>
  <c r="L35" i="34"/>
  <c r="D34" i="35"/>
  <c r="L34" i="35"/>
  <c r="E36" i="39"/>
  <c r="F37" i="40"/>
  <c r="K37" i="40"/>
  <c r="H37" i="40"/>
  <c r="L37" i="40"/>
  <c r="M37" i="40"/>
  <c r="G37" i="40"/>
  <c r="E37" i="40"/>
  <c r="N28" i="40"/>
  <c r="O28" i="40" s="1"/>
  <c r="N30" i="40"/>
  <c r="O30" i="40"/>
  <c r="I37" i="40"/>
  <c r="D37" i="40"/>
  <c r="N20" i="40"/>
  <c r="O20" i="40"/>
  <c r="M38" i="41"/>
  <c r="J38" i="41"/>
  <c r="G38" i="41"/>
  <c r="K38" i="41"/>
  <c r="E38" i="41"/>
  <c r="N12" i="41"/>
  <c r="O12" i="41" s="1"/>
  <c r="I38" i="41"/>
  <c r="D38" i="41"/>
  <c r="L43" i="42"/>
  <c r="N33" i="42"/>
  <c r="O33" i="42" s="1"/>
  <c r="J43" i="42"/>
  <c r="M43" i="42"/>
  <c r="K43" i="42"/>
  <c r="F43" i="42"/>
  <c r="G43" i="42"/>
  <c r="N35" i="42"/>
  <c r="O35" i="42"/>
  <c r="E43" i="42"/>
  <c r="I43" i="42"/>
  <c r="D43" i="42"/>
  <c r="N43" i="42" s="1"/>
  <c r="O43" i="42" s="1"/>
  <c r="K44" i="43"/>
  <c r="H44" i="43"/>
  <c r="L44" i="43"/>
  <c r="M44" i="43"/>
  <c r="E44" i="43"/>
  <c r="G44" i="43"/>
  <c r="I44" i="43"/>
  <c r="N25" i="43"/>
  <c r="O25" i="43"/>
  <c r="N15" i="43"/>
  <c r="O15" i="43" s="1"/>
  <c r="L42" i="44"/>
  <c r="K42" i="44"/>
  <c r="M42" i="44"/>
  <c r="E42" i="44"/>
  <c r="G42" i="44"/>
  <c r="H42" i="44"/>
  <c r="I42" i="44"/>
  <c r="N24" i="44"/>
  <c r="O24" i="44" s="1"/>
  <c r="I43" i="45"/>
  <c r="H42" i="46"/>
  <c r="E42" i="46"/>
  <c r="K42" i="46"/>
  <c r="L42" i="46"/>
  <c r="D42" i="46"/>
  <c r="G43" i="45"/>
  <c r="E43" i="45"/>
  <c r="N35" i="34" l="1"/>
  <c r="O35" i="34" s="1"/>
  <c r="N42" i="44"/>
  <c r="O42" i="44" s="1"/>
  <c r="N34" i="35"/>
  <c r="O34" i="35" s="1"/>
  <c r="N37" i="33"/>
  <c r="O37" i="33" s="1"/>
  <c r="G42" i="46"/>
  <c r="O42" i="46" s="1"/>
  <c r="P42" i="46" s="1"/>
  <c r="N40" i="44"/>
  <c r="O40" i="44" s="1"/>
  <c r="N5" i="43"/>
  <c r="O5" i="43" s="1"/>
  <c r="N40" i="42"/>
  <c r="O40" i="42" s="1"/>
  <c r="H37" i="33"/>
  <c r="F40" i="37"/>
  <c r="N40" i="37" s="1"/>
  <c r="O40" i="37" s="1"/>
  <c r="N42" i="46"/>
  <c r="O13" i="46"/>
  <c r="P13" i="46" s="1"/>
  <c r="J37" i="40"/>
  <c r="N37" i="40" s="1"/>
  <c r="O37" i="40" s="1"/>
  <c r="D41" i="38"/>
  <c r="N41" i="38" s="1"/>
  <c r="O41" i="38" s="1"/>
  <c r="I40" i="36"/>
  <c r="N40" i="36" s="1"/>
  <c r="O40" i="36" s="1"/>
  <c r="M42" i="46"/>
  <c r="N34" i="44"/>
  <c r="O34" i="44" s="1"/>
  <c r="N5" i="33"/>
  <c r="O5" i="33" s="1"/>
  <c r="N5" i="34"/>
  <c r="O5" i="34" s="1"/>
  <c r="J34" i="35"/>
  <c r="N5" i="41"/>
  <c r="O5" i="41" s="1"/>
  <c r="H36" i="39"/>
  <c r="N36" i="39" s="1"/>
  <c r="O36" i="39" s="1"/>
  <c r="J37" i="33"/>
  <c r="N37" i="36"/>
  <c r="O37" i="36" s="1"/>
  <c r="N12" i="39"/>
  <c r="O12" i="39" s="1"/>
  <c r="O5" i="46"/>
  <c r="P5" i="46" s="1"/>
  <c r="O16" i="46"/>
  <c r="P16" i="46" s="1"/>
  <c r="H43" i="45"/>
  <c r="N43" i="45" s="1"/>
  <c r="O43" i="45" s="1"/>
  <c r="N14" i="37"/>
  <c r="O14" i="37" s="1"/>
  <c r="N5" i="44"/>
  <c r="O5" i="44" s="1"/>
  <c r="N21" i="41"/>
  <c r="O21" i="41" s="1"/>
  <c r="E41" i="38"/>
  <c r="N42" i="43"/>
  <c r="O42" i="43" s="1"/>
  <c r="J44" i="43"/>
  <c r="N44" i="43" s="1"/>
  <c r="O44" i="43" s="1"/>
  <c r="N36" i="41"/>
  <c r="O36" i="41" s="1"/>
  <c r="I5" i="47" l="1"/>
  <c r="L5" i="47"/>
  <c r="F5" i="47"/>
  <c r="H5" i="47"/>
  <c r="G5" i="47"/>
  <c r="J5" i="47"/>
  <c r="M5" i="47"/>
  <c r="E5" i="47"/>
  <c r="O6" i="47"/>
  <c r="P6" i="47" s="1"/>
  <c r="D5" i="47"/>
  <c r="K5" i="47"/>
  <c r="N5" i="47"/>
  <c r="O5" i="47" l="1"/>
  <c r="P5" i="47" s="1"/>
  <c r="O40" i="47"/>
  <c r="P40" i="47" s="1"/>
</calcChain>
</file>

<file path=xl/sharedStrings.xml><?xml version="1.0" encoding="utf-8"?>
<sst xmlns="http://schemas.openxmlformats.org/spreadsheetml/2006/main" count="834" uniqueCount="134">
  <si>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</si>
  <si>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</si>
  <si>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</si>
  <si>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</si>
  <si>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</si>
  <si>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</si>
  <si>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</si>
  <si>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</si>
  <si>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</si>
  <si>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</si>
  <si>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</si>
  <si>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</si>
  <si>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</si>
  <si>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Telecommunications</t>
  </si>
  <si>
    <t>Communications Services Taxes</t>
  </si>
  <si>
    <t>Permits, Fees, and Special Assessments</t>
  </si>
  <si>
    <t>Franchise Fee - Cable Television</t>
  </si>
  <si>
    <t>Impact Fees - Residential - Physical Environment</t>
  </si>
  <si>
    <t>Impact Fees - Commercial - Economic Environment</t>
  </si>
  <si>
    <t>Other Permits, Fees, and Special Assessments</t>
  </si>
  <si>
    <t>Intergovernmental Revenue</t>
  </si>
  <si>
    <t>Federal Grant - Physical Environment - Water Supply System</t>
  </si>
  <si>
    <t>Federal Grant - Physical Environment - Sewer / Wastewater</t>
  </si>
  <si>
    <t>State Grant - Physical Environment - Water Supply System</t>
  </si>
  <si>
    <t>State Grant - Physical Environment - Sewer / Wastewater</t>
  </si>
  <si>
    <t>State Grant - Culture / Recreation</t>
  </si>
  <si>
    <t>State Shared Revenues - General Gov't - Revenue Sharing Proceeds</t>
  </si>
  <si>
    <t>State Shared Revenues - General Gov't - Local Gov't Half-Cent Sales Tax</t>
  </si>
  <si>
    <t>State Shared Revenues - Economic Environment</t>
  </si>
  <si>
    <t>Grants from Other Local Units - Economic Environment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</si>
  <si>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</si>
  <si>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</si>
  <si>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</si>
  <si>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</si>
  <si>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</si>
  <si>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</si>
  <si>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</si>
  <si>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</si>
  <si>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</si>
  <si>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</si>
  <si>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</si>
  <si>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</si>
  <si>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Culture / Recreation - Parks and Recreation</t>
  </si>
  <si>
    <t>Total - All Account Codes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</si>
  <si>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</si>
  <si>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</si>
  <si>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</si>
  <si>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</si>
  <si>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</si>
  <si>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</si>
  <si>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</si>
  <si>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</si>
  <si>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</si>
  <si>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</si>
  <si>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</si>
  <si>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</si>
  <si>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</si>
  <si>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</si>
  <si>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</si>
  <si>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</si>
  <si>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Hawthorne Revenues Reported by Account Code and Fund Type</t>
  </si>
  <si>
    <t>Local Fiscal Year Ended September 30, 2009</t>
  </si>
  <si>
    <t>2009 Municipal Population:</t>
  </si>
  <si>
    <t>Local Fiscal Year Ended September 30, 2010</t>
  </si>
  <si>
    <t>2010 Municipal Census Population:</t>
  </si>
  <si>
    <t>Local Fiscal Year Ended September 30, 2012</t>
  </si>
  <si>
    <t>Local Business Tax</t>
  </si>
  <si>
    <t>Building Permits</t>
  </si>
  <si>
    <t>State Shared Revenues - General Gov't - Alcoholic Beverage License Tax</t>
  </si>
  <si>
    <t>Payments from Other Local Units in Lieu of Taxes</t>
  </si>
  <si>
    <t>Public Safety - Protective Inspection Fees</t>
  </si>
  <si>
    <t>Physical Environment - Conservation and Resource Management</t>
  </si>
  <si>
    <t>Physical Environment - Cemetary</t>
  </si>
  <si>
    <t>Contributions and Donations from Private Sources</t>
  </si>
  <si>
    <t>Proprietary Non-Operating Sources - Other Grants and Donations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</si>
  <si>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</si>
  <si>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</si>
  <si>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</si>
  <si>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</si>
  <si>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</si>
  <si>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</si>
  <si>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</si>
  <si>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</si>
  <si>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Other Transportation Charges</t>
  </si>
  <si>
    <t>Other Charges for Services</t>
  </si>
  <si>
    <t>2013 Municipal Population:</t>
  </si>
  <si>
    <t>Local Fiscal Year Ended September 30, 2008</t>
  </si>
  <si>
    <t>Local Option Taxes</t>
  </si>
  <si>
    <t>Other General Taxes</t>
  </si>
  <si>
    <t>Permits and Franchise Fees</t>
  </si>
  <si>
    <t>Other Permits and Fees</t>
  </si>
  <si>
    <t>Transportation (User Fees) - Other Transportation Charges</t>
  </si>
  <si>
    <t>Court-Ordered Judgments and Fines - As Decided by County Court Criminal</t>
  </si>
  <si>
    <t>Special Assessments - Capital Improvement</t>
  </si>
  <si>
    <t>2008 Municipal Population:</t>
  </si>
  <si>
    <t>Local Fiscal Year Ended September 30, 2014</t>
  </si>
  <si>
    <t>2014 Municipal Population:</t>
  </si>
  <si>
    <t>Local Fiscal Year Ended September 30, 2015</t>
  </si>
  <si>
    <t>Grants from Other Local Units - Culture / Recreation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</si>
  <si>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</si>
  <si>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</si>
  <si>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</si>
  <si>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</si>
  <si>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General Government</t>
  </si>
  <si>
    <t>General Government - Administrative Service Fees</t>
  </si>
  <si>
    <t>Proprietary Non-Operating - Other Grants and Donations</t>
  </si>
  <si>
    <t>2017 Municipal Population:</t>
  </si>
  <si>
    <t>Local Fiscal Year Ended September 30, 2018</t>
  </si>
  <si>
    <t>Grants from Other Local Units - General Government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</si>
  <si>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</si>
  <si>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</si>
  <si>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</si>
  <si>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</si>
  <si>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Commercial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</si>
  <si>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</si>
  <si>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</si>
  <si>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</si>
  <si>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</si>
  <si>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</si>
  <si>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</si>
  <si>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</si>
  <si>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Charter County Transportation System Surtax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</si>
  <si>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</si>
  <si>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</si>
  <si>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</si>
  <si>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</si>
  <si>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</si>
  <si>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</si>
  <si>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</si>
  <si>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</si>
  <si>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Local Government Infrastructure Surtax</t>
  </si>
  <si>
    <t>State Shared Revenues - General Government - Mobile Home License Tax</t>
  </si>
  <si>
    <t>Sales - Disposition of Fixed Assets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</si>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</sst>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42" fontId="3" fillId="0" borderId="8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129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69"/>
      <c r="M3" s="70"/>
      <c r="N3" s="36"/>
      <c r="O3" s="37"/>
      <c r="P3" s="71" t="s">
        <v>116</v>
      </c>
      <c r="Q3" s="11"/>
      <c r="R3"/>
    </row>
    <row r="4" spans="1:134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117</v>
      </c>
      <c r="N4" s="35" t="s">
        <v>8</v>
      </c>
      <c r="O4" s="35" t="s">
        <v>118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 t="shared" ref="D5:N5" si="0">SUM(D6:D12)</f>
        <v>700210</v>
      </c>
      <c r="E5" s="27">
        <f t="shared" si="0"/>
        <v>79398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779608</v>
      </c>
      <c r="P5" s="33">
        <f t="shared" ref="P5:P40" si="1">(O5/P$42)</f>
        <v>526.76216216216221</v>
      </c>
      <c r="Q5" s="6"/>
    </row>
    <row r="6" spans="1:134">
      <c r="A6" s="12"/>
      <c r="B6" s="25">
        <v>311</v>
      </c>
      <c r="C6" s="20" t="s">
        <v>1</v>
      </c>
      <c r="D6" s="46">
        <v>274657</v>
      </c>
      <c r="E6" s="46">
        <v>79398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354055</v>
      </c>
      <c r="P6" s="47">
        <f t="shared" si="1"/>
        <v>239.22635135135135</v>
      </c>
      <c r="Q6" s="9"/>
    </row>
    <row r="7" spans="1:134">
      <c r="A7" s="12"/>
      <c r="B7" s="25">
        <v>312.41000000000003</v>
      </c>
      <c r="C7" s="20" t="s">
        <v>120</v>
      </c>
      <c r="D7" s="46">
        <v>113014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113014</v>
      </c>
      <c r="P7" s="47">
        <f t="shared" si="1"/>
        <v>76.360810810810804</v>
      </c>
      <c r="Q7" s="9"/>
    </row>
    <row r="8" spans="1:134">
      <c r="A8" s="12"/>
      <c r="B8" s="25">
        <v>312.63</v>
      </c>
      <c r="C8" s="20" t="s">
        <v>130</v>
      </c>
      <c r="D8" s="46">
        <v>118558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118558</v>
      </c>
      <c r="P8" s="47">
        <f t="shared" si="1"/>
        <v>80.106756756756752</v>
      </c>
      <c r="Q8" s="9"/>
    </row>
    <row r="9" spans="1:134">
      <c r="A9" s="12"/>
      <c r="B9" s="25">
        <v>314.10000000000002</v>
      </c>
      <c r="C9" s="20" t="s">
        <v>11</v>
      </c>
      <c r="D9" s="46">
        <v>115690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115690</v>
      </c>
      <c r="P9" s="47">
        <f t="shared" si="1"/>
        <v>78.168918918918919</v>
      </c>
      <c r="Q9" s="9"/>
    </row>
    <row r="10" spans="1:134">
      <c r="A10" s="12"/>
      <c r="B10" s="25">
        <v>314.3</v>
      </c>
      <c r="C10" s="20" t="s">
        <v>12</v>
      </c>
      <c r="D10" s="46">
        <v>24699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24699</v>
      </c>
      <c r="P10" s="47">
        <f t="shared" si="1"/>
        <v>16.688513513513513</v>
      </c>
      <c r="Q10" s="9"/>
    </row>
    <row r="11" spans="1:134">
      <c r="A11" s="12"/>
      <c r="B11" s="25">
        <v>315.10000000000002</v>
      </c>
      <c r="C11" s="20" t="s">
        <v>122</v>
      </c>
      <c r="D11" s="46">
        <v>48008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48008</v>
      </c>
      <c r="P11" s="47">
        <f t="shared" si="1"/>
        <v>32.43783783783784</v>
      </c>
      <c r="Q11" s="9"/>
    </row>
    <row r="12" spans="1:134">
      <c r="A12" s="12"/>
      <c r="B12" s="25">
        <v>316</v>
      </c>
      <c r="C12" s="20" t="s">
        <v>78</v>
      </c>
      <c r="D12" s="46">
        <v>5584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5584</v>
      </c>
      <c r="P12" s="47">
        <f t="shared" si="1"/>
        <v>3.7729729729729731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SUM(D14:D15)</f>
        <v>2525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5200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7725</v>
      </c>
      <c r="P13" s="45">
        <f t="shared" si="1"/>
        <v>5.2195945945945947</v>
      </c>
      <c r="Q13" s="10"/>
    </row>
    <row r="14" spans="1:134">
      <c r="A14" s="12"/>
      <c r="B14" s="25">
        <v>322</v>
      </c>
      <c r="C14" s="20" t="s">
        <v>123</v>
      </c>
      <c r="D14" s="46">
        <v>2525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2525</v>
      </c>
      <c r="P14" s="47">
        <f t="shared" si="1"/>
        <v>1.7060810810810811</v>
      </c>
      <c r="Q14" s="9"/>
    </row>
    <row r="15" spans="1:134">
      <c r="A15" s="12"/>
      <c r="B15" s="25">
        <v>324.92</v>
      </c>
      <c r="C15" s="20" t="s">
        <v>113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5200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4">SUM(D15:N15)</f>
        <v>5200</v>
      </c>
      <c r="P15" s="47">
        <f t="shared" si="1"/>
        <v>3.5135135135135136</v>
      </c>
      <c r="Q15" s="9"/>
    </row>
    <row r="16" spans="1:134" ht="15.75">
      <c r="A16" s="29" t="s">
        <v>124</v>
      </c>
      <c r="B16" s="30"/>
      <c r="C16" s="31"/>
      <c r="D16" s="32">
        <f t="shared" ref="D16:N16" si="5">SUM(D17:D23)</f>
        <v>293118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1331418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1624536</v>
      </c>
      <c r="P16" s="45">
        <f t="shared" si="1"/>
        <v>1097.6594594594594</v>
      </c>
      <c r="Q16" s="10"/>
    </row>
    <row r="17" spans="1:17">
      <c r="A17" s="12"/>
      <c r="B17" s="25">
        <v>331.31</v>
      </c>
      <c r="C17" s="20" t="s">
        <v>21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1331418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6">SUM(D17:N17)</f>
        <v>1331418</v>
      </c>
      <c r="P17" s="47">
        <f t="shared" si="1"/>
        <v>899.60675675675679</v>
      </c>
      <c r="Q17" s="9"/>
    </row>
    <row r="18" spans="1:17">
      <c r="A18" s="12"/>
      <c r="B18" s="25">
        <v>335.125</v>
      </c>
      <c r="C18" s="20" t="s">
        <v>125</v>
      </c>
      <c r="D18" s="46">
        <v>82693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82693</v>
      </c>
      <c r="P18" s="47">
        <f t="shared" si="1"/>
        <v>55.873648648648647</v>
      </c>
      <c r="Q18" s="9"/>
    </row>
    <row r="19" spans="1:17">
      <c r="A19" s="12"/>
      <c r="B19" s="25">
        <v>335.14</v>
      </c>
      <c r="C19" s="20" t="s">
        <v>131</v>
      </c>
      <c r="D19" s="46">
        <v>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94</v>
      </c>
      <c r="P19" s="47">
        <f t="shared" si="1"/>
        <v>6.3513513513513517E-2</v>
      </c>
      <c r="Q19" s="9"/>
    </row>
    <row r="20" spans="1:17">
      <c r="A20" s="12"/>
      <c r="B20" s="25">
        <v>335.15</v>
      </c>
      <c r="C20" s="20" t="s">
        <v>80</v>
      </c>
      <c r="D20" s="46">
        <v>3360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3360</v>
      </c>
      <c r="P20" s="47">
        <f t="shared" si="1"/>
        <v>2.2702702702702702</v>
      </c>
      <c r="Q20" s="9"/>
    </row>
    <row r="21" spans="1:17">
      <c r="A21" s="12"/>
      <c r="B21" s="25">
        <v>335.18</v>
      </c>
      <c r="C21" s="20" t="s">
        <v>126</v>
      </c>
      <c r="D21" s="46">
        <v>113122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113122</v>
      </c>
      <c r="P21" s="47">
        <f t="shared" si="1"/>
        <v>76.433783783783781</v>
      </c>
      <c r="Q21" s="9"/>
    </row>
    <row r="22" spans="1:17">
      <c r="A22" s="12"/>
      <c r="B22" s="25">
        <v>337.1</v>
      </c>
      <c r="C22" s="20" t="s">
        <v>108</v>
      </c>
      <c r="D22" s="46">
        <v>71150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3" si="7">SUM(D22:N22)</f>
        <v>71150</v>
      </c>
      <c r="P22" s="47">
        <f t="shared" si="1"/>
        <v>48.074324324324323</v>
      </c>
      <c r="Q22" s="9"/>
    </row>
    <row r="23" spans="1:17">
      <c r="A23" s="12"/>
      <c r="B23" s="25">
        <v>337.5</v>
      </c>
      <c r="C23" s="20" t="s">
        <v>29</v>
      </c>
      <c r="D23" s="46">
        <v>22699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22699</v>
      </c>
      <c r="P23" s="47">
        <f t="shared" si="1"/>
        <v>15.337162162162162</v>
      </c>
      <c r="Q23" s="9"/>
    </row>
    <row r="24" spans="1:17" ht="15.75">
      <c r="A24" s="29" t="s">
        <v>35</v>
      </c>
      <c r="B24" s="30"/>
      <c r="C24" s="31"/>
      <c r="D24" s="32">
        <f t="shared" ref="D24:N24" si="8">SUM(D25:D32)</f>
        <v>141445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945001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8"/>
        <v>0</v>
      </c>
      <c r="O24" s="32">
        <f>SUM(D24:N24)</f>
        <v>1086446</v>
      </c>
      <c r="P24" s="45">
        <f t="shared" si="1"/>
        <v>734.08513513513515</v>
      </c>
      <c r="Q24" s="10"/>
    </row>
    <row r="25" spans="1:17">
      <c r="A25" s="12"/>
      <c r="B25" s="25">
        <v>341.3</v>
      </c>
      <c r="C25" s="20" t="s">
        <v>104</v>
      </c>
      <c r="D25" s="46">
        <v>30000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2" si="9">SUM(D25:N25)</f>
        <v>30000</v>
      </c>
      <c r="P25" s="47">
        <f t="shared" si="1"/>
        <v>20.27027027027027</v>
      </c>
      <c r="Q25" s="9"/>
    </row>
    <row r="26" spans="1:17">
      <c r="A26" s="12"/>
      <c r="B26" s="25">
        <v>341.9</v>
      </c>
      <c r="C26" s="20" t="s">
        <v>82</v>
      </c>
      <c r="D26" s="46">
        <v>12375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12375</v>
      </c>
      <c r="P26" s="47">
        <f t="shared" si="1"/>
        <v>8.361486486486486</v>
      </c>
      <c r="Q26" s="9"/>
    </row>
    <row r="27" spans="1:17">
      <c r="A27" s="12"/>
      <c r="B27" s="25">
        <v>342.5</v>
      </c>
      <c r="C27" s="20" t="s">
        <v>70</v>
      </c>
      <c r="D27" s="46">
        <v>875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875</v>
      </c>
      <c r="P27" s="47">
        <f t="shared" si="1"/>
        <v>0.59121621621621623</v>
      </c>
      <c r="Q27" s="9"/>
    </row>
    <row r="28" spans="1:17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300935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300935</v>
      </c>
      <c r="P28" s="47">
        <f t="shared" si="1"/>
        <v>203.33445945945945</v>
      </c>
      <c r="Q28" s="9"/>
    </row>
    <row r="29" spans="1:17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265426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265426</v>
      </c>
      <c r="P29" s="47">
        <f t="shared" si="1"/>
        <v>179.34189189189189</v>
      </c>
      <c r="Q29" s="9"/>
    </row>
    <row r="30" spans="1:17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378640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378640</v>
      </c>
      <c r="P30" s="47">
        <f t="shared" si="1"/>
        <v>255.83783783783784</v>
      </c>
      <c r="Q30" s="9"/>
    </row>
    <row r="31" spans="1:17">
      <c r="A31" s="12"/>
      <c r="B31" s="25">
        <v>344.9</v>
      </c>
      <c r="C31" s="20" t="s">
        <v>83</v>
      </c>
      <c r="D31" s="46">
        <v>30190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30190</v>
      </c>
      <c r="P31" s="47">
        <f t="shared" si="1"/>
        <v>20.398648648648649</v>
      </c>
      <c r="Q31" s="9"/>
    </row>
    <row r="32" spans="1:17">
      <c r="A32" s="12"/>
      <c r="B32" s="25">
        <v>347.2</v>
      </c>
      <c r="C32" s="20" t="s">
        <v>42</v>
      </c>
      <c r="D32" s="46">
        <v>68005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68005</v>
      </c>
      <c r="P32" s="47">
        <f t="shared" si="1"/>
        <v>45.949324324324323</v>
      </c>
      <c r="Q32" s="9"/>
    </row>
    <row r="33" spans="1:120" ht="15.75">
      <c r="A33" s="29" t="s">
        <v>36</v>
      </c>
      <c r="B33" s="30"/>
      <c r="C33" s="31"/>
      <c r="D33" s="32">
        <f t="shared" ref="D33:N33" si="10">SUM(D34:D34)</f>
        <v>11230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11230</v>
      </c>
      <c r="P33" s="45">
        <f t="shared" si="1"/>
        <v>7.5878378378378377</v>
      </c>
      <c r="Q33" s="10"/>
    </row>
    <row r="34" spans="1:120">
      <c r="A34" s="13"/>
      <c r="B34" s="39">
        <v>359</v>
      </c>
      <c r="C34" s="21" t="s">
        <v>44</v>
      </c>
      <c r="D34" s="46">
        <v>11230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1">SUM(D34:N34)</f>
        <v>11230</v>
      </c>
      <c r="P34" s="47">
        <f t="shared" si="1"/>
        <v>7.5878378378378377</v>
      </c>
      <c r="Q34" s="9"/>
    </row>
    <row r="35" spans="1:120" ht="15.75">
      <c r="A35" s="29" t="s">
        <v>2</v>
      </c>
      <c r="B35" s="30"/>
      <c r="C35" s="31"/>
      <c r="D35" s="32">
        <f t="shared" ref="D35:N35" si="12">SUM(D36:D39)</f>
        <v>2380</v>
      </c>
      <c r="E35" s="32">
        <f t="shared" si="12"/>
        <v>28305</v>
      </c>
      <c r="F35" s="32">
        <f t="shared" si="12"/>
        <v>0</v>
      </c>
      <c r="G35" s="32">
        <f t="shared" si="12"/>
        <v>0</v>
      </c>
      <c r="H35" s="32">
        <f t="shared" si="12"/>
        <v>0</v>
      </c>
      <c r="I35" s="32">
        <f t="shared" si="12"/>
        <v>48312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78997</v>
      </c>
      <c r="P35" s="45">
        <f t="shared" si="1"/>
        <v>53.376351351351353</v>
      </c>
      <c r="Q35" s="10"/>
    </row>
    <row r="36" spans="1:120">
      <c r="A36" s="12"/>
      <c r="B36" s="25">
        <v>361.1</v>
      </c>
      <c r="C36" s="20" t="s">
        <v>45</v>
      </c>
      <c r="D36" s="46">
        <v>0</v>
      </c>
      <c r="E36" s="46">
        <v>10272</v>
      </c>
      <c r="F36" s="46">
        <v>0</v>
      </c>
      <c r="G36" s="46">
        <v>0</v>
      </c>
      <c r="H36" s="46">
        <v>0</v>
      </c>
      <c r="I36" s="46">
        <v>2627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12899</v>
      </c>
      <c r="P36" s="47">
        <f t="shared" si="1"/>
        <v>8.7155405405405411</v>
      </c>
      <c r="Q36" s="9"/>
    </row>
    <row r="37" spans="1:120">
      <c r="A37" s="12"/>
      <c r="B37" s="25">
        <v>362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29186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39" si="13">SUM(D37:N37)</f>
        <v>29186</v>
      </c>
      <c r="P37" s="47">
        <f t="shared" si="1"/>
        <v>19.720270270270269</v>
      </c>
      <c r="Q37" s="9"/>
    </row>
    <row r="38" spans="1:120">
      <c r="A38" s="12"/>
      <c r="B38" s="25">
        <v>364</v>
      </c>
      <c r="C38" s="20" t="s">
        <v>132</v>
      </c>
      <c r="D38" s="46">
        <v>1000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1000</v>
      </c>
      <c r="P38" s="47">
        <f t="shared" si="1"/>
        <v>0.67567567567567566</v>
      </c>
      <c r="Q38" s="9"/>
    </row>
    <row r="39" spans="1:120" ht="15.75" thickBot="1">
      <c r="A39" s="12"/>
      <c r="B39" s="25">
        <v>369.9</v>
      </c>
      <c r="C39" s="20" t="s">
        <v>49</v>
      </c>
      <c r="D39" s="46">
        <v>1380</v>
      </c>
      <c r="E39" s="46">
        <v>18033</v>
      </c>
      <c r="F39" s="46">
        <v>0</v>
      </c>
      <c r="G39" s="46">
        <v>0</v>
      </c>
      <c r="H39" s="46">
        <v>0</v>
      </c>
      <c r="I39" s="46">
        <v>16499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35912</v>
      </c>
      <c r="P39" s="47">
        <f t="shared" si="1"/>
        <v>24.264864864864865</v>
      </c>
      <c r="Q39" s="9"/>
    </row>
    <row r="40" spans="1:120" ht="16.5" thickBot="1">
      <c r="A40" s="14" t="s">
        <v>43</v>
      </c>
      <c r="B40" s="23"/>
      <c r="C40" s="22"/>
      <c r="D40" s="15">
        <f>SUM(D5,D13,D16,D24,D33,D35)</f>
        <v>1150908</v>
      </c>
      <c r="E40" s="15">
        <f t="shared" ref="E40:N40" si="14">SUM(E5,E13,E16,E24,E33,E35)</f>
        <v>107703</v>
      </c>
      <c r="F40" s="15">
        <f t="shared" si="14"/>
        <v>0</v>
      </c>
      <c r="G40" s="15">
        <f t="shared" si="14"/>
        <v>0</v>
      </c>
      <c r="H40" s="15">
        <f t="shared" si="14"/>
        <v>0</v>
      </c>
      <c r="I40" s="15">
        <f t="shared" si="14"/>
        <v>2329931</v>
      </c>
      <c r="J40" s="15">
        <f t="shared" si="14"/>
        <v>0</v>
      </c>
      <c r="K40" s="15">
        <f t="shared" si="14"/>
        <v>0</v>
      </c>
      <c r="L40" s="15">
        <f t="shared" si="14"/>
        <v>0</v>
      </c>
      <c r="M40" s="15">
        <f t="shared" si="14"/>
        <v>0</v>
      </c>
      <c r="N40" s="15">
        <f t="shared" si="14"/>
        <v>0</v>
      </c>
      <c r="O40" s="15">
        <f>SUM(D40:N40)</f>
        <v>3588542</v>
      </c>
      <c r="P40" s="38">
        <f t="shared" si="1"/>
        <v>2424.6905405405405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9" t="s">
        <v>133</v>
      </c>
      <c r="N42" s="49"/>
      <c r="O42" s="49"/>
      <c r="P42" s="43">
        <v>1480</v>
      </c>
    </row>
    <row r="43" spans="1:120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</row>
    <row r="44" spans="1:120" ht="15.75" customHeight="1" thickBot="1">
      <c r="A44" s="53" t="s">
        <v>59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76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507202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507202</v>
      </c>
      <c r="O5" s="33">
        <f t="shared" ref="O5:O40" si="2">(N5/O$42)</f>
        <v>365.15622750179983</v>
      </c>
      <c r="P5" s="6"/>
    </row>
    <row r="6" spans="1:133">
      <c r="A6" s="12"/>
      <c r="B6" s="25">
        <v>311</v>
      </c>
      <c r="C6" s="20" t="s">
        <v>1</v>
      </c>
      <c r="D6" s="46">
        <v>233023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233023</v>
      </c>
      <c r="O6" s="47">
        <f t="shared" si="2"/>
        <v>167.76313894888409</v>
      </c>
      <c r="P6" s="9"/>
    </row>
    <row r="7" spans="1:133">
      <c r="A7" s="12"/>
      <c r="B7" s="25">
        <v>312.41000000000003</v>
      </c>
      <c r="C7" s="20" t="s">
        <v>9</v>
      </c>
      <c r="D7" s="46">
        <v>118880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118880</v>
      </c>
      <c r="O7" s="47">
        <f t="shared" si="2"/>
        <v>85.586753059755225</v>
      </c>
      <c r="P7" s="9"/>
    </row>
    <row r="8" spans="1:133">
      <c r="A8" s="12"/>
      <c r="B8" s="25">
        <v>314.10000000000002</v>
      </c>
      <c r="C8" s="20" t="s">
        <v>11</v>
      </c>
      <c r="D8" s="46">
        <v>84758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84758</v>
      </c>
      <c r="O8" s="47">
        <f t="shared" si="2"/>
        <v>61.02087832973362</v>
      </c>
      <c r="P8" s="9"/>
    </row>
    <row r="9" spans="1:133">
      <c r="A9" s="12"/>
      <c r="B9" s="25">
        <v>314.3</v>
      </c>
      <c r="C9" s="20" t="s">
        <v>12</v>
      </c>
      <c r="D9" s="46">
        <v>21015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21015</v>
      </c>
      <c r="O9" s="47">
        <f t="shared" si="2"/>
        <v>15.129589632829374</v>
      </c>
      <c r="P9" s="9"/>
    </row>
    <row r="10" spans="1:133">
      <c r="A10" s="12"/>
      <c r="B10" s="25">
        <v>315</v>
      </c>
      <c r="C10" s="20" t="s">
        <v>77</v>
      </c>
      <c r="D10" s="46">
        <v>45648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45648</v>
      </c>
      <c r="O10" s="47">
        <f t="shared" si="2"/>
        <v>32.863930885529157</v>
      </c>
      <c r="P10" s="9"/>
    </row>
    <row r="11" spans="1:133">
      <c r="A11" s="12"/>
      <c r="B11" s="25">
        <v>316</v>
      </c>
      <c r="C11" s="20" t="s">
        <v>78</v>
      </c>
      <c r="D11" s="46">
        <v>3878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3878</v>
      </c>
      <c r="O11" s="47">
        <f t="shared" si="2"/>
        <v>2.7919366450683945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775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775</v>
      </c>
      <c r="O12" s="45">
        <f t="shared" si="2"/>
        <v>0.55795536357091435</v>
      </c>
      <c r="P12" s="10"/>
    </row>
    <row r="13" spans="1:133">
      <c r="A13" s="12"/>
      <c r="B13" s="25">
        <v>322</v>
      </c>
      <c r="C13" s="20" t="s">
        <v>67</v>
      </c>
      <c r="D13" s="46">
        <v>775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775</v>
      </c>
      <c r="O13" s="47">
        <f t="shared" si="2"/>
        <v>0.55795536357091435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SUM(D15:D21)</f>
        <v>189994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801378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991372</v>
      </c>
      <c r="O14" s="45">
        <f t="shared" si="2"/>
        <v>713.73074154067672</v>
      </c>
      <c r="P14" s="10"/>
    </row>
    <row r="15" spans="1:133">
      <c r="A15" s="12"/>
      <c r="B15" s="25">
        <v>331.35</v>
      </c>
      <c r="C15" s="20" t="s">
        <v>22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626728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626728</v>
      </c>
      <c r="O15" s="47">
        <f t="shared" si="2"/>
        <v>451.2080633549316</v>
      </c>
      <c r="P15" s="9"/>
    </row>
    <row r="16" spans="1:133">
      <c r="A16" s="12"/>
      <c r="B16" s="25">
        <v>334.35</v>
      </c>
      <c r="C16" s="20" t="s">
        <v>24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174650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174650</v>
      </c>
      <c r="O16" s="47">
        <f t="shared" si="2"/>
        <v>125.73794096472282</v>
      </c>
      <c r="P16" s="9"/>
    </row>
    <row r="17" spans="1:16">
      <c r="A17" s="12"/>
      <c r="B17" s="25">
        <v>335.12</v>
      </c>
      <c r="C17" s="20" t="s">
        <v>79</v>
      </c>
      <c r="D17" s="46">
        <v>47109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47109</v>
      </c>
      <c r="O17" s="47">
        <f t="shared" si="2"/>
        <v>33.915766738660906</v>
      </c>
      <c r="P17" s="9"/>
    </row>
    <row r="18" spans="1:16">
      <c r="A18" s="12"/>
      <c r="B18" s="25">
        <v>335.15</v>
      </c>
      <c r="C18" s="20" t="s">
        <v>80</v>
      </c>
      <c r="D18" s="46">
        <v>979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979</v>
      </c>
      <c r="O18" s="47">
        <f t="shared" si="2"/>
        <v>0.70482361411087113</v>
      </c>
      <c r="P18" s="9"/>
    </row>
    <row r="19" spans="1:16">
      <c r="A19" s="12"/>
      <c r="B19" s="25">
        <v>335.18</v>
      </c>
      <c r="C19" s="20" t="s">
        <v>81</v>
      </c>
      <c r="D19" s="46">
        <v>73702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73702</v>
      </c>
      <c r="O19" s="47">
        <f t="shared" si="2"/>
        <v>53.061195104391651</v>
      </c>
      <c r="P19" s="9"/>
    </row>
    <row r="20" spans="1:16">
      <c r="A20" s="12"/>
      <c r="B20" s="25">
        <v>337.5</v>
      </c>
      <c r="C20" s="20" t="s">
        <v>29</v>
      </c>
      <c r="D20" s="46">
        <v>61124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61124</v>
      </c>
      <c r="O20" s="47">
        <f t="shared" si="2"/>
        <v>44.005759539236863</v>
      </c>
      <c r="P20" s="9"/>
    </row>
    <row r="21" spans="1:16">
      <c r="A21" s="12"/>
      <c r="B21" s="25">
        <v>339</v>
      </c>
      <c r="C21" s="20" t="s">
        <v>69</v>
      </c>
      <c r="D21" s="46">
        <v>7080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7080</v>
      </c>
      <c r="O21" s="47">
        <f t="shared" si="2"/>
        <v>5.09719222462203</v>
      </c>
      <c r="P21" s="9"/>
    </row>
    <row r="22" spans="1:16" ht="15.75">
      <c r="A22" s="29" t="s">
        <v>35</v>
      </c>
      <c r="B22" s="30"/>
      <c r="C22" s="31"/>
      <c r="D22" s="32">
        <f t="shared" ref="D22:M22" si="5">SUM(D23:D32)</f>
        <v>21018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788307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809325</v>
      </c>
      <c r="O22" s="45">
        <f t="shared" si="2"/>
        <v>582.66738660907129</v>
      </c>
      <c r="P22" s="10"/>
    </row>
    <row r="23" spans="1:16">
      <c r="A23" s="12"/>
      <c r="B23" s="25">
        <v>341.9</v>
      </c>
      <c r="C23" s="20" t="s">
        <v>82</v>
      </c>
      <c r="D23" s="46">
        <v>232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6">SUM(D23:M23)</f>
        <v>232</v>
      </c>
      <c r="O23" s="47">
        <f t="shared" si="2"/>
        <v>0.16702663786897048</v>
      </c>
      <c r="P23" s="9"/>
    </row>
    <row r="24" spans="1:16">
      <c r="A24" s="12"/>
      <c r="B24" s="25">
        <v>342.2</v>
      </c>
      <c r="C24" s="20" t="s">
        <v>38</v>
      </c>
      <c r="D24" s="46">
        <v>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45</v>
      </c>
      <c r="O24" s="47">
        <f t="shared" si="2"/>
        <v>3.2397408207343416E-2</v>
      </c>
      <c r="P24" s="9"/>
    </row>
    <row r="25" spans="1:16">
      <c r="A25" s="12"/>
      <c r="B25" s="25">
        <v>342.5</v>
      </c>
      <c r="C25" s="20" t="s">
        <v>70</v>
      </c>
      <c r="D25" s="46">
        <v>350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350</v>
      </c>
      <c r="O25" s="47">
        <f t="shared" si="2"/>
        <v>0.25197984161267101</v>
      </c>
      <c r="P25" s="9"/>
    </row>
    <row r="26" spans="1:16">
      <c r="A26" s="12"/>
      <c r="B26" s="25">
        <v>343.3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243005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243005</v>
      </c>
      <c r="O26" s="47">
        <f t="shared" si="2"/>
        <v>174.94960403167747</v>
      </c>
      <c r="P26" s="9"/>
    </row>
    <row r="27" spans="1:16">
      <c r="A27" s="12"/>
      <c r="B27" s="25">
        <v>343.4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182671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182671</v>
      </c>
      <c r="O27" s="47">
        <f t="shared" si="2"/>
        <v>131.51259899208063</v>
      </c>
      <c r="P27" s="9"/>
    </row>
    <row r="28" spans="1:16">
      <c r="A28" s="12"/>
      <c r="B28" s="25">
        <v>343.5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360061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360061</v>
      </c>
      <c r="O28" s="47">
        <f t="shared" si="2"/>
        <v>259.22318214542838</v>
      </c>
      <c r="P28" s="9"/>
    </row>
    <row r="29" spans="1:16">
      <c r="A29" s="12"/>
      <c r="B29" s="25">
        <v>343.8</v>
      </c>
      <c r="C29" s="20" t="s">
        <v>72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2570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2570</v>
      </c>
      <c r="O29" s="47">
        <f t="shared" si="2"/>
        <v>1.8502519798416126</v>
      </c>
      <c r="P29" s="9"/>
    </row>
    <row r="30" spans="1:16">
      <c r="A30" s="12"/>
      <c r="B30" s="25">
        <v>344.9</v>
      </c>
      <c r="C30" s="20" t="s">
        <v>83</v>
      </c>
      <c r="D30" s="46">
        <v>16691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16691</v>
      </c>
      <c r="O30" s="47">
        <f t="shared" si="2"/>
        <v>12.016558675305976</v>
      </c>
      <c r="P30" s="9"/>
    </row>
    <row r="31" spans="1:16">
      <c r="A31" s="12"/>
      <c r="B31" s="25">
        <v>347.2</v>
      </c>
      <c r="C31" s="20" t="s">
        <v>42</v>
      </c>
      <c r="D31" s="46">
        <v>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</v>
      </c>
      <c r="O31" s="47">
        <f t="shared" si="2"/>
        <v>1.7998560115190784E-2</v>
      </c>
      <c r="P31" s="9"/>
    </row>
    <row r="32" spans="1:16">
      <c r="A32" s="12"/>
      <c r="B32" s="25">
        <v>349</v>
      </c>
      <c r="C32" s="20" t="s">
        <v>84</v>
      </c>
      <c r="D32" s="46">
        <v>3675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3675</v>
      </c>
      <c r="O32" s="47">
        <f t="shared" si="2"/>
        <v>2.6457883369330455</v>
      </c>
      <c r="P32" s="9"/>
    </row>
    <row r="33" spans="1:119" ht="15.75">
      <c r="A33" s="29" t="s">
        <v>2</v>
      </c>
      <c r="B33" s="30"/>
      <c r="C33" s="31"/>
      <c r="D33" s="32">
        <f t="shared" ref="D33:M33" si="7">SUM(D34:D37)</f>
        <v>72222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21506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0" si="8">SUM(D33:M33)</f>
        <v>93728</v>
      </c>
      <c r="O33" s="45">
        <f t="shared" si="2"/>
        <v>67.47876169906408</v>
      </c>
      <c r="P33" s="10"/>
    </row>
    <row r="34" spans="1:119">
      <c r="A34" s="12"/>
      <c r="B34" s="25">
        <v>361.1</v>
      </c>
      <c r="C34" s="20" t="s">
        <v>45</v>
      </c>
      <c r="D34" s="46">
        <v>4960</v>
      </c>
      <c r="E34" s="46">
        <v>0</v>
      </c>
      <c r="F34" s="46">
        <v>0</v>
      </c>
      <c r="G34" s="46">
        <v>0</v>
      </c>
      <c r="H34" s="46">
        <v>0</v>
      </c>
      <c r="I34" s="46">
        <v>2004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6964</v>
      </c>
      <c r="O34" s="47">
        <f t="shared" si="2"/>
        <v>5.013678905687545</v>
      </c>
      <c r="P34" s="9"/>
    </row>
    <row r="35" spans="1:119">
      <c r="A35" s="12"/>
      <c r="B35" s="25">
        <v>362</v>
      </c>
      <c r="C35" s="20" t="s">
        <v>46</v>
      </c>
      <c r="D35" s="46">
        <v>7966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7966</v>
      </c>
      <c r="O35" s="47">
        <f t="shared" si="2"/>
        <v>5.7350611951043913</v>
      </c>
      <c r="P35" s="9"/>
    </row>
    <row r="36" spans="1:119">
      <c r="A36" s="12"/>
      <c r="B36" s="25">
        <v>366</v>
      </c>
      <c r="C36" s="20" t="s">
        <v>73</v>
      </c>
      <c r="D36" s="46">
        <v>1640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1640</v>
      </c>
      <c r="O36" s="47">
        <f t="shared" si="2"/>
        <v>1.1807055435565155</v>
      </c>
      <c r="P36" s="9"/>
    </row>
    <row r="37" spans="1:119">
      <c r="A37" s="12"/>
      <c r="B37" s="25">
        <v>369.9</v>
      </c>
      <c r="C37" s="20" t="s">
        <v>49</v>
      </c>
      <c r="D37" s="46">
        <v>57656</v>
      </c>
      <c r="E37" s="46">
        <v>0</v>
      </c>
      <c r="F37" s="46">
        <v>0</v>
      </c>
      <c r="G37" s="46">
        <v>0</v>
      </c>
      <c r="H37" s="46">
        <v>0</v>
      </c>
      <c r="I37" s="46">
        <v>19502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77158</v>
      </c>
      <c r="O37" s="47">
        <f t="shared" si="2"/>
        <v>55.549316054715625</v>
      </c>
      <c r="P37" s="9"/>
    </row>
    <row r="38" spans="1:119" ht="15.75">
      <c r="A38" s="29" t="s">
        <v>37</v>
      </c>
      <c r="B38" s="30"/>
      <c r="C38" s="31"/>
      <c r="D38" s="32">
        <f t="shared" ref="D38:M38" si="9">SUM(D39:D39)</f>
        <v>38393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8"/>
        <v>38393</v>
      </c>
      <c r="O38" s="45">
        <f t="shared" si="2"/>
        <v>27.640748740100793</v>
      </c>
      <c r="P38" s="9"/>
    </row>
    <row r="39" spans="1:119" ht="15.75" thickBot="1">
      <c r="A39" s="12"/>
      <c r="B39" s="25">
        <v>381</v>
      </c>
      <c r="C39" s="20" t="s">
        <v>50</v>
      </c>
      <c r="D39" s="46">
        <v>38393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38393</v>
      </c>
      <c r="O39" s="47">
        <f t="shared" si="2"/>
        <v>27.640748740100793</v>
      </c>
      <c r="P39" s="9"/>
    </row>
    <row r="40" spans="1:119" ht="16.5" thickBot="1">
      <c r="A40" s="14" t="s">
        <v>43</v>
      </c>
      <c r="B40" s="23"/>
      <c r="C40" s="22"/>
      <c r="D40" s="15">
        <f>SUM(D5,D12,D14,D22,D33,D38)</f>
        <v>829604</v>
      </c>
      <c r="E40" s="15">
        <f t="shared" ref="E40:M40" si="10">SUM(E5,E12,E14,E22,E33,E38)</f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1611191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8"/>
        <v>2440795</v>
      </c>
      <c r="O40" s="38">
        <f t="shared" si="2"/>
        <v>1757.2318214542836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9" t="s">
        <v>85</v>
      </c>
      <c r="M42" s="49"/>
      <c r="N42" s="49"/>
      <c r="O42" s="43">
        <v>1389</v>
      </c>
    </row>
    <row r="43" spans="1:119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2"/>
    </row>
    <row r="44" spans="1:119" ht="15.75" customHeight="1" thickBot="1">
      <c r="A44" s="53" t="s">
        <v>59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515625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515625</v>
      </c>
      <c r="O5" s="33">
        <f t="shared" ref="O5:O40" si="2">(N5/O$42)</f>
        <v>371.22030237580992</v>
      </c>
      <c r="P5" s="6"/>
    </row>
    <row r="6" spans="1:133">
      <c r="A6" s="12"/>
      <c r="B6" s="25">
        <v>311</v>
      </c>
      <c r="C6" s="20" t="s">
        <v>1</v>
      </c>
      <c r="D6" s="46">
        <v>243174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243174</v>
      </c>
      <c r="O6" s="47">
        <f t="shared" si="2"/>
        <v>175.07127429805615</v>
      </c>
      <c r="P6" s="9"/>
    </row>
    <row r="7" spans="1:133">
      <c r="A7" s="12"/>
      <c r="B7" s="25">
        <v>312.41000000000003</v>
      </c>
      <c r="C7" s="20" t="s">
        <v>9</v>
      </c>
      <c r="D7" s="46">
        <v>116966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116966</v>
      </c>
      <c r="O7" s="47">
        <f t="shared" si="2"/>
        <v>84.208783297336211</v>
      </c>
      <c r="P7" s="9"/>
    </row>
    <row r="8" spans="1:133">
      <c r="A8" s="12"/>
      <c r="B8" s="25">
        <v>314.10000000000002</v>
      </c>
      <c r="C8" s="20" t="s">
        <v>11</v>
      </c>
      <c r="D8" s="46">
        <v>82358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82358</v>
      </c>
      <c r="O8" s="47">
        <f t="shared" si="2"/>
        <v>59.293016558675305</v>
      </c>
      <c r="P8" s="9"/>
    </row>
    <row r="9" spans="1:133">
      <c r="A9" s="12"/>
      <c r="B9" s="25">
        <v>314.3</v>
      </c>
      <c r="C9" s="20" t="s">
        <v>12</v>
      </c>
      <c r="D9" s="46">
        <v>18375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18375</v>
      </c>
      <c r="O9" s="47">
        <f t="shared" si="2"/>
        <v>13.228941684665227</v>
      </c>
      <c r="P9" s="9"/>
    </row>
    <row r="10" spans="1:133">
      <c r="A10" s="12"/>
      <c r="B10" s="25">
        <v>315</v>
      </c>
      <c r="C10" s="20" t="s">
        <v>14</v>
      </c>
      <c r="D10" s="46">
        <v>51487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51487</v>
      </c>
      <c r="O10" s="47">
        <f t="shared" si="2"/>
        <v>37.067674586033114</v>
      </c>
      <c r="P10" s="9"/>
    </row>
    <row r="11" spans="1:133">
      <c r="A11" s="12"/>
      <c r="B11" s="25">
        <v>316</v>
      </c>
      <c r="C11" s="20" t="s">
        <v>66</v>
      </c>
      <c r="D11" s="46">
        <v>3265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3265</v>
      </c>
      <c r="O11" s="47">
        <f t="shared" si="2"/>
        <v>2.3506119510439163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120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120</v>
      </c>
      <c r="O12" s="45">
        <f t="shared" si="2"/>
        <v>8.6393088552915762E-2</v>
      </c>
      <c r="P12" s="10"/>
    </row>
    <row r="13" spans="1:133">
      <c r="A13" s="12"/>
      <c r="B13" s="25">
        <v>322</v>
      </c>
      <c r="C13" s="20" t="s">
        <v>67</v>
      </c>
      <c r="D13" s="46">
        <v>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100</v>
      </c>
      <c r="O13" s="47">
        <f t="shared" si="2"/>
        <v>7.1994240460763137E-2</v>
      </c>
      <c r="P13" s="9"/>
    </row>
    <row r="14" spans="1:133">
      <c r="A14" s="12"/>
      <c r="B14" s="25">
        <v>323.5</v>
      </c>
      <c r="C14" s="20" t="s">
        <v>16</v>
      </c>
      <c r="D14" s="46">
        <v>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</v>
      </c>
      <c r="O14" s="47">
        <f t="shared" si="2"/>
        <v>1.4398848092152628E-2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SUM(D16:D21)</f>
        <v>133604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3000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64786</v>
      </c>
      <c r="N15" s="44">
        <f t="shared" si="1"/>
        <v>201390</v>
      </c>
      <c r="O15" s="45">
        <f t="shared" si="2"/>
        <v>144.98920086393088</v>
      </c>
      <c r="P15" s="10"/>
    </row>
    <row r="16" spans="1:133">
      <c r="A16" s="12"/>
      <c r="B16" s="25">
        <v>334.35</v>
      </c>
      <c r="C16" s="20" t="s">
        <v>24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3000</v>
      </c>
      <c r="O16" s="47">
        <f t="shared" si="2"/>
        <v>2.159827213822894</v>
      </c>
      <c r="P16" s="9"/>
    </row>
    <row r="17" spans="1:16">
      <c r="A17" s="12"/>
      <c r="B17" s="25">
        <v>335.12</v>
      </c>
      <c r="C17" s="20" t="s">
        <v>26</v>
      </c>
      <c r="D17" s="46">
        <v>46793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46793</v>
      </c>
      <c r="O17" s="47">
        <f t="shared" si="2"/>
        <v>33.688264938804899</v>
      </c>
      <c r="P17" s="9"/>
    </row>
    <row r="18" spans="1:16">
      <c r="A18" s="12"/>
      <c r="B18" s="25">
        <v>335.15</v>
      </c>
      <c r="C18" s="20" t="s">
        <v>68</v>
      </c>
      <c r="D18" s="46">
        <v>979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979</v>
      </c>
      <c r="O18" s="47">
        <f t="shared" si="2"/>
        <v>0.70482361411087113</v>
      </c>
      <c r="P18" s="9"/>
    </row>
    <row r="19" spans="1:16">
      <c r="A19" s="12"/>
      <c r="B19" s="25">
        <v>335.18</v>
      </c>
      <c r="C19" s="20" t="s">
        <v>27</v>
      </c>
      <c r="D19" s="46">
        <v>71678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71678</v>
      </c>
      <c r="O19" s="47">
        <f t="shared" si="2"/>
        <v>51.604031677465805</v>
      </c>
      <c r="P19" s="9"/>
    </row>
    <row r="20" spans="1:16">
      <c r="A20" s="12"/>
      <c r="B20" s="25">
        <v>337.5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64786</v>
      </c>
      <c r="N20" s="46">
        <f t="shared" si="1"/>
        <v>64786</v>
      </c>
      <c r="O20" s="47">
        <f t="shared" si="2"/>
        <v>46.642188624910006</v>
      </c>
      <c r="P20" s="9"/>
    </row>
    <row r="21" spans="1:16">
      <c r="A21" s="12"/>
      <c r="B21" s="25">
        <v>339</v>
      </c>
      <c r="C21" s="20" t="s">
        <v>69</v>
      </c>
      <c r="D21" s="46">
        <v>14154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14154</v>
      </c>
      <c r="O21" s="47">
        <f t="shared" si="2"/>
        <v>10.190064794816415</v>
      </c>
      <c r="P21" s="9"/>
    </row>
    <row r="22" spans="1:16" ht="15.75">
      <c r="A22" s="29" t="s">
        <v>35</v>
      </c>
      <c r="B22" s="30"/>
      <c r="C22" s="31"/>
      <c r="D22" s="32">
        <f t="shared" ref="D22:M22" si="5">SUM(D23:D30)</f>
        <v>86880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785904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872784</v>
      </c>
      <c r="O22" s="45">
        <f t="shared" si="2"/>
        <v>628.35421166306696</v>
      </c>
      <c r="P22" s="10"/>
    </row>
    <row r="23" spans="1:16">
      <c r="A23" s="12"/>
      <c r="B23" s="25">
        <v>342.2</v>
      </c>
      <c r="C23" s="20" t="s">
        <v>38</v>
      </c>
      <c r="D23" s="46">
        <v>128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128</v>
      </c>
      <c r="O23" s="47">
        <f t="shared" si="2"/>
        <v>9.2152627789776814E-2</v>
      </c>
      <c r="P23" s="9"/>
    </row>
    <row r="24" spans="1:16">
      <c r="A24" s="12"/>
      <c r="B24" s="25">
        <v>342.5</v>
      </c>
      <c r="C24" s="20" t="s">
        <v>70</v>
      </c>
      <c r="D24" s="46">
        <v>3900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3900</v>
      </c>
      <c r="O24" s="47">
        <f t="shared" si="2"/>
        <v>2.8077753779697625</v>
      </c>
      <c r="P24" s="9"/>
    </row>
    <row r="25" spans="1:16">
      <c r="A25" s="12"/>
      <c r="B25" s="25">
        <v>343.3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280578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280578</v>
      </c>
      <c r="O25" s="47">
        <f t="shared" si="2"/>
        <v>202</v>
      </c>
      <c r="P25" s="9"/>
    </row>
    <row r="26" spans="1:16">
      <c r="A26" s="12"/>
      <c r="B26" s="25">
        <v>343.4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167186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167186</v>
      </c>
      <c r="O26" s="47">
        <f t="shared" si="2"/>
        <v>120.36429085673146</v>
      </c>
      <c r="P26" s="9"/>
    </row>
    <row r="27" spans="1:16">
      <c r="A27" s="12"/>
      <c r="B27" s="25">
        <v>343.5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336120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336120</v>
      </c>
      <c r="O27" s="47">
        <f t="shared" si="2"/>
        <v>241.98704103671707</v>
      </c>
      <c r="P27" s="9"/>
    </row>
    <row r="28" spans="1:16">
      <c r="A28" s="12"/>
      <c r="B28" s="25">
        <v>343.7</v>
      </c>
      <c r="C28" s="20" t="s">
        <v>71</v>
      </c>
      <c r="D28" s="46">
        <v>82827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82827</v>
      </c>
      <c r="O28" s="47">
        <f t="shared" si="2"/>
        <v>59.630669546436287</v>
      </c>
      <c r="P28" s="9"/>
    </row>
    <row r="29" spans="1:16">
      <c r="A29" s="12"/>
      <c r="B29" s="25">
        <v>343.8</v>
      </c>
      <c r="C29" s="20" t="s">
        <v>72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2020</v>
      </c>
      <c r="O29" s="47">
        <f t="shared" si="2"/>
        <v>1.4542836573074154</v>
      </c>
      <c r="P29" s="9"/>
    </row>
    <row r="30" spans="1:16">
      <c r="A30" s="12"/>
      <c r="B30" s="25">
        <v>347.2</v>
      </c>
      <c r="C30" s="20" t="s">
        <v>42</v>
      </c>
      <c r="D30" s="46">
        <v>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</v>
      </c>
      <c r="O30" s="47">
        <f t="shared" si="2"/>
        <v>1.7998560115190784E-2</v>
      </c>
      <c r="P30" s="9"/>
    </row>
    <row r="31" spans="1:16" ht="15.75">
      <c r="A31" s="29" t="s">
        <v>2</v>
      </c>
      <c r="B31" s="30"/>
      <c r="C31" s="31"/>
      <c r="D31" s="32">
        <f t="shared" ref="D31:M31" si="7">SUM(D32:D36)</f>
        <v>500256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22093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6485</v>
      </c>
      <c r="N31" s="32">
        <f t="shared" ref="N31:N40" si="8">SUM(D31:M31)</f>
        <v>528834</v>
      </c>
      <c r="O31" s="45">
        <f t="shared" si="2"/>
        <v>380.73002159827212</v>
      </c>
      <c r="P31" s="10"/>
    </row>
    <row r="32" spans="1:16">
      <c r="A32" s="12"/>
      <c r="B32" s="25">
        <v>361.1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1724</v>
      </c>
      <c r="J32" s="46">
        <v>0</v>
      </c>
      <c r="K32" s="46">
        <v>0</v>
      </c>
      <c r="L32" s="46">
        <v>0</v>
      </c>
      <c r="M32" s="46">
        <v>6485</v>
      </c>
      <c r="N32" s="46">
        <f t="shared" si="8"/>
        <v>8209</v>
      </c>
      <c r="O32" s="47">
        <f t="shared" si="2"/>
        <v>5.9100071994240464</v>
      </c>
      <c r="P32" s="9"/>
    </row>
    <row r="33" spans="1:119">
      <c r="A33" s="12"/>
      <c r="B33" s="25">
        <v>362</v>
      </c>
      <c r="C33" s="20" t="s">
        <v>46</v>
      </c>
      <c r="D33" s="46">
        <v>4225</v>
      </c>
      <c r="E33" s="46">
        <v>0</v>
      </c>
      <c r="F33" s="46">
        <v>0</v>
      </c>
      <c r="G33" s="46">
        <v>0</v>
      </c>
      <c r="H33" s="46">
        <v>0</v>
      </c>
      <c r="I33" s="46">
        <v>20369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24594</v>
      </c>
      <c r="O33" s="47">
        <f t="shared" si="2"/>
        <v>17.706263498920087</v>
      </c>
      <c r="P33" s="9"/>
    </row>
    <row r="34" spans="1:119">
      <c r="A34" s="12"/>
      <c r="B34" s="25">
        <v>364</v>
      </c>
      <c r="C34" s="20" t="s">
        <v>47</v>
      </c>
      <c r="D34" s="46">
        <v>-220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-220</v>
      </c>
      <c r="O34" s="47">
        <f t="shared" si="2"/>
        <v>-0.15838732901367891</v>
      </c>
      <c r="P34" s="9"/>
    </row>
    <row r="35" spans="1:119">
      <c r="A35" s="12"/>
      <c r="B35" s="25">
        <v>366</v>
      </c>
      <c r="C35" s="20" t="s">
        <v>73</v>
      </c>
      <c r="D35" s="46">
        <v>480559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480559</v>
      </c>
      <c r="O35" s="47">
        <f t="shared" si="2"/>
        <v>345.97480201583875</v>
      </c>
      <c r="P35" s="9"/>
    </row>
    <row r="36" spans="1:119">
      <c r="A36" s="12"/>
      <c r="B36" s="25">
        <v>369.9</v>
      </c>
      <c r="C36" s="20" t="s">
        <v>49</v>
      </c>
      <c r="D36" s="46">
        <v>15692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15692</v>
      </c>
      <c r="O36" s="47">
        <f t="shared" si="2"/>
        <v>11.297336213102952</v>
      </c>
      <c r="P36" s="9"/>
    </row>
    <row r="37" spans="1:119" ht="15.75">
      <c r="A37" s="29" t="s">
        <v>37</v>
      </c>
      <c r="B37" s="30"/>
      <c r="C37" s="31"/>
      <c r="D37" s="32">
        <f t="shared" ref="D37:M37" si="9">SUM(D38:D39)</f>
        <v>100152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1675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41102</v>
      </c>
      <c r="N37" s="32">
        <f t="shared" si="8"/>
        <v>142929</v>
      </c>
      <c r="O37" s="45">
        <f t="shared" si="2"/>
        <v>102.90064794816415</v>
      </c>
      <c r="P37" s="9"/>
    </row>
    <row r="38" spans="1:119">
      <c r="A38" s="12"/>
      <c r="B38" s="25">
        <v>381</v>
      </c>
      <c r="C38" s="20" t="s">
        <v>50</v>
      </c>
      <c r="D38" s="46">
        <v>100152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41102</v>
      </c>
      <c r="N38" s="46">
        <f t="shared" si="8"/>
        <v>141254</v>
      </c>
      <c r="O38" s="47">
        <f t="shared" si="2"/>
        <v>101.69474442044637</v>
      </c>
      <c r="P38" s="9"/>
    </row>
    <row r="39" spans="1:119" ht="15.75" thickBot="1">
      <c r="A39" s="12"/>
      <c r="B39" s="25">
        <v>389.4</v>
      </c>
      <c r="C39" s="20" t="s">
        <v>74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1675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1675</v>
      </c>
      <c r="O39" s="47">
        <f t="shared" si="2"/>
        <v>1.2059035277177825</v>
      </c>
      <c r="P39" s="9"/>
    </row>
    <row r="40" spans="1:119" ht="16.5" thickBot="1">
      <c r="A40" s="14" t="s">
        <v>43</v>
      </c>
      <c r="B40" s="23"/>
      <c r="C40" s="22"/>
      <c r="D40" s="15">
        <f>SUM(D5,D12,D15,D22,D31,D37)</f>
        <v>1336637</v>
      </c>
      <c r="E40" s="15">
        <f t="shared" ref="E40:M40" si="10">SUM(E5,E12,E15,E22,E31,E37)</f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812672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112373</v>
      </c>
      <c r="N40" s="15">
        <f t="shared" si="8"/>
        <v>2261682</v>
      </c>
      <c r="O40" s="38">
        <f t="shared" si="2"/>
        <v>1628.2807775377969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9" t="s">
        <v>75</v>
      </c>
      <c r="M42" s="49"/>
      <c r="N42" s="49"/>
      <c r="O42" s="43">
        <v>1389</v>
      </c>
    </row>
    <row r="43" spans="1:119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2"/>
    </row>
    <row r="44" spans="1:119" ht="15.75" customHeight="1" thickBot="1">
      <c r="A44" s="53" t="s">
        <v>59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512394</v>
      </c>
      <c r="E5" s="27">
        <f t="shared" si="0"/>
        <v>0</v>
      </c>
      <c r="F5" s="27">
        <f t="shared" si="0"/>
        <v>12177</v>
      </c>
      <c r="G5" s="27">
        <f t="shared" si="0"/>
        <v>27605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552176</v>
      </c>
      <c r="O5" s="33">
        <f t="shared" ref="O5:O37" si="2">(N5/O$39)</f>
        <v>391.89212207239177</v>
      </c>
      <c r="P5" s="6"/>
    </row>
    <row r="6" spans="1:133">
      <c r="A6" s="12"/>
      <c r="B6" s="25">
        <v>311</v>
      </c>
      <c r="C6" s="20" t="s">
        <v>1</v>
      </c>
      <c r="D6" s="46">
        <v>241227</v>
      </c>
      <c r="E6" s="46">
        <v>0</v>
      </c>
      <c r="F6" s="46">
        <v>12177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253404</v>
      </c>
      <c r="O6" s="47">
        <f t="shared" si="2"/>
        <v>179.84669978708303</v>
      </c>
      <c r="P6" s="9"/>
    </row>
    <row r="7" spans="1:133">
      <c r="A7" s="12"/>
      <c r="B7" s="25">
        <v>312.41000000000003</v>
      </c>
      <c r="C7" s="20" t="s">
        <v>9</v>
      </c>
      <c r="D7" s="46">
        <v>120979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120979</v>
      </c>
      <c r="O7" s="47">
        <f t="shared" si="2"/>
        <v>85.861603974449963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27605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27605</v>
      </c>
      <c r="O8" s="47">
        <f t="shared" si="2"/>
        <v>19.591909155429384</v>
      </c>
      <c r="P8" s="9"/>
    </row>
    <row r="9" spans="1:133">
      <c r="A9" s="12"/>
      <c r="B9" s="25">
        <v>314.10000000000002</v>
      </c>
      <c r="C9" s="20" t="s">
        <v>11</v>
      </c>
      <c r="D9" s="46">
        <v>86815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86815</v>
      </c>
      <c r="O9" s="47">
        <f t="shared" si="2"/>
        <v>61.61462029808375</v>
      </c>
      <c r="P9" s="9"/>
    </row>
    <row r="10" spans="1:133">
      <c r="A10" s="12"/>
      <c r="B10" s="25">
        <v>314.3</v>
      </c>
      <c r="C10" s="20" t="s">
        <v>12</v>
      </c>
      <c r="D10" s="46">
        <v>11656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11656</v>
      </c>
      <c r="O10" s="47">
        <f t="shared" si="2"/>
        <v>8.2725337118523772</v>
      </c>
      <c r="P10" s="9"/>
    </row>
    <row r="11" spans="1:133">
      <c r="A11" s="12"/>
      <c r="B11" s="25">
        <v>315</v>
      </c>
      <c r="C11" s="20" t="s">
        <v>14</v>
      </c>
      <c r="D11" s="46">
        <v>51717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51717</v>
      </c>
      <c r="O11" s="47">
        <f t="shared" si="2"/>
        <v>36.704755145493259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19409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8727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28136</v>
      </c>
      <c r="O12" s="45">
        <f t="shared" si="2"/>
        <v>19.968772178850248</v>
      </c>
      <c r="P12" s="10"/>
    </row>
    <row r="13" spans="1:133">
      <c r="A13" s="12"/>
      <c r="B13" s="25">
        <v>323.5</v>
      </c>
      <c r="C13" s="20" t="s">
        <v>16</v>
      </c>
      <c r="D13" s="46">
        <v>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</v>
      </c>
      <c r="O13" s="47">
        <f t="shared" si="2"/>
        <v>3.4066713981547196E-2</v>
      </c>
      <c r="P13" s="9"/>
    </row>
    <row r="14" spans="1:133">
      <c r="A14" s="12"/>
      <c r="B14" s="25">
        <v>324.20999999999998</v>
      </c>
      <c r="C14" s="20" t="s">
        <v>17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5850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5850</v>
      </c>
      <c r="O14" s="47">
        <f t="shared" si="2"/>
        <v>4.1518807665010646</v>
      </c>
      <c r="P14" s="9"/>
    </row>
    <row r="15" spans="1:133">
      <c r="A15" s="12"/>
      <c r="B15" s="25">
        <v>324.42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1132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1132</v>
      </c>
      <c r="O15" s="47">
        <f t="shared" si="2"/>
        <v>0.80340667139815469</v>
      </c>
      <c r="P15" s="9"/>
    </row>
    <row r="16" spans="1:133">
      <c r="A16" s="12"/>
      <c r="B16" s="25">
        <v>329</v>
      </c>
      <c r="C16" s="20" t="s">
        <v>19</v>
      </c>
      <c r="D16" s="46">
        <v>19361</v>
      </c>
      <c r="E16" s="46">
        <v>0</v>
      </c>
      <c r="F16" s="46">
        <v>0</v>
      </c>
      <c r="G16" s="46">
        <v>0</v>
      </c>
      <c r="H16" s="46">
        <v>0</v>
      </c>
      <c r="I16" s="46">
        <v>1745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21106</v>
      </c>
      <c r="O16" s="47">
        <f t="shared" si="2"/>
        <v>14.979418026969482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SUM(D18:D22)</f>
        <v>115871</v>
      </c>
      <c r="E17" s="32">
        <f t="shared" si="4"/>
        <v>0</v>
      </c>
      <c r="F17" s="32">
        <f t="shared" si="4"/>
        <v>0</v>
      </c>
      <c r="G17" s="32">
        <f t="shared" si="4"/>
        <v>202777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69489</v>
      </c>
      <c r="N17" s="44">
        <f t="shared" si="1"/>
        <v>388137</v>
      </c>
      <c r="O17" s="45">
        <f t="shared" si="2"/>
        <v>275.46983676366216</v>
      </c>
      <c r="P17" s="10"/>
    </row>
    <row r="18" spans="1:16">
      <c r="A18" s="12"/>
      <c r="B18" s="25">
        <v>331.31</v>
      </c>
      <c r="C18" s="20" t="s">
        <v>21</v>
      </c>
      <c r="D18" s="46">
        <v>0</v>
      </c>
      <c r="E18" s="46">
        <v>0</v>
      </c>
      <c r="F18" s="46">
        <v>0</v>
      </c>
      <c r="G18" s="46">
        <v>127177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127177</v>
      </c>
      <c r="O18" s="47">
        <f t="shared" si="2"/>
        <v>90.260468417317242</v>
      </c>
      <c r="P18" s="9"/>
    </row>
    <row r="19" spans="1:16">
      <c r="A19" s="12"/>
      <c r="B19" s="25">
        <v>331.35</v>
      </c>
      <c r="C19" s="20" t="s">
        <v>22</v>
      </c>
      <c r="D19" s="46">
        <v>0</v>
      </c>
      <c r="E19" s="46">
        <v>0</v>
      </c>
      <c r="F19" s="46">
        <v>0</v>
      </c>
      <c r="G19" s="46">
        <v>75600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75600</v>
      </c>
      <c r="O19" s="47">
        <f t="shared" si="2"/>
        <v>53.655074520936836</v>
      </c>
      <c r="P19" s="9"/>
    </row>
    <row r="20" spans="1:16">
      <c r="A20" s="12"/>
      <c r="B20" s="25">
        <v>335.12</v>
      </c>
      <c r="C20" s="20" t="s">
        <v>26</v>
      </c>
      <c r="D20" s="46">
        <v>46639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46639</v>
      </c>
      <c r="O20" s="47">
        <f t="shared" si="2"/>
        <v>33.100780695528741</v>
      </c>
      <c r="P20" s="9"/>
    </row>
    <row r="21" spans="1:16">
      <c r="A21" s="12"/>
      <c r="B21" s="25">
        <v>335.18</v>
      </c>
      <c r="C21" s="20" t="s">
        <v>27</v>
      </c>
      <c r="D21" s="46">
        <v>69232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69232</v>
      </c>
      <c r="O21" s="47">
        <f t="shared" si="2"/>
        <v>49.13555713271824</v>
      </c>
      <c r="P21" s="9"/>
    </row>
    <row r="22" spans="1:16">
      <c r="A22" s="12"/>
      <c r="B22" s="25">
        <v>335.5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69489</v>
      </c>
      <c r="N22" s="46">
        <f t="shared" si="1"/>
        <v>69489</v>
      </c>
      <c r="O22" s="47">
        <f t="shared" si="2"/>
        <v>49.317955997161107</v>
      </c>
      <c r="P22" s="9"/>
    </row>
    <row r="23" spans="1:16" ht="15.75">
      <c r="A23" s="29" t="s">
        <v>35</v>
      </c>
      <c r="B23" s="30"/>
      <c r="C23" s="31"/>
      <c r="D23" s="32">
        <f t="shared" ref="D23:M23" si="5">SUM(D24:D27)</f>
        <v>65</v>
      </c>
      <c r="E23" s="32">
        <f t="shared" si="5"/>
        <v>0</v>
      </c>
      <c r="F23" s="32">
        <f t="shared" si="5"/>
        <v>42269</v>
      </c>
      <c r="G23" s="32">
        <f t="shared" si="5"/>
        <v>0</v>
      </c>
      <c r="H23" s="32">
        <f t="shared" si="5"/>
        <v>0</v>
      </c>
      <c r="I23" s="32">
        <f t="shared" si="5"/>
        <v>662723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705057</v>
      </c>
      <c r="O23" s="45">
        <f t="shared" si="2"/>
        <v>500.39531582682753</v>
      </c>
      <c r="P23" s="10"/>
    </row>
    <row r="24" spans="1:16">
      <c r="A24" s="12"/>
      <c r="B24" s="25">
        <v>343.3</v>
      </c>
      <c r="C24" s="20" t="s">
        <v>39</v>
      </c>
      <c r="D24" s="46">
        <v>0</v>
      </c>
      <c r="E24" s="46">
        <v>0</v>
      </c>
      <c r="F24" s="46">
        <v>25397</v>
      </c>
      <c r="G24" s="46">
        <v>0</v>
      </c>
      <c r="H24" s="46">
        <v>0</v>
      </c>
      <c r="I24" s="46">
        <v>167167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192564</v>
      </c>
      <c r="O24" s="47">
        <f t="shared" si="2"/>
        <v>136.66713981547196</v>
      </c>
      <c r="P24" s="9"/>
    </row>
    <row r="25" spans="1:16">
      <c r="A25" s="12"/>
      <c r="B25" s="25">
        <v>343.4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207279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207279</v>
      </c>
      <c r="O25" s="47">
        <f t="shared" si="2"/>
        <v>147.11071682044002</v>
      </c>
      <c r="P25" s="9"/>
    </row>
    <row r="26" spans="1:16">
      <c r="A26" s="12"/>
      <c r="B26" s="25">
        <v>343.5</v>
      </c>
      <c r="C26" s="20" t="s">
        <v>41</v>
      </c>
      <c r="D26" s="46">
        <v>0</v>
      </c>
      <c r="E26" s="46">
        <v>0</v>
      </c>
      <c r="F26" s="46">
        <v>16872</v>
      </c>
      <c r="G26" s="46">
        <v>0</v>
      </c>
      <c r="H26" s="46">
        <v>0</v>
      </c>
      <c r="I26" s="46">
        <v>288277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305149</v>
      </c>
      <c r="O26" s="47">
        <f t="shared" si="2"/>
        <v>216.57132718239887</v>
      </c>
      <c r="P26" s="9"/>
    </row>
    <row r="27" spans="1:16">
      <c r="A27" s="12"/>
      <c r="B27" s="25">
        <v>347.2</v>
      </c>
      <c r="C27" s="20" t="s">
        <v>42</v>
      </c>
      <c r="D27" s="46">
        <v>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65</v>
      </c>
      <c r="O27" s="47">
        <f t="shared" si="2"/>
        <v>4.6132008516678494E-2</v>
      </c>
      <c r="P27" s="9"/>
    </row>
    <row r="28" spans="1:16" ht="15.75">
      <c r="A28" s="29" t="s">
        <v>36</v>
      </c>
      <c r="B28" s="30"/>
      <c r="C28" s="31"/>
      <c r="D28" s="32">
        <f t="shared" ref="D28:M28" si="6">SUM(D29:D29)</f>
        <v>22539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1102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23641</v>
      </c>
      <c r="O28" s="45">
        <f t="shared" si="2"/>
        <v>16.778566359119942</v>
      </c>
      <c r="P28" s="10"/>
    </row>
    <row r="29" spans="1:16">
      <c r="A29" s="13"/>
      <c r="B29" s="39">
        <v>359</v>
      </c>
      <c r="C29" s="21" t="s">
        <v>44</v>
      </c>
      <c r="D29" s="46">
        <v>22539</v>
      </c>
      <c r="E29" s="46">
        <v>0</v>
      </c>
      <c r="F29" s="46">
        <v>0</v>
      </c>
      <c r="G29" s="46">
        <v>0</v>
      </c>
      <c r="H29" s="46">
        <v>0</v>
      </c>
      <c r="I29" s="46">
        <v>1102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23641</v>
      </c>
      <c r="O29" s="47">
        <f t="shared" si="2"/>
        <v>16.778566359119942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SUM(D31:D34)</f>
        <v>19724</v>
      </c>
      <c r="E30" s="32">
        <f t="shared" si="7"/>
        <v>0</v>
      </c>
      <c r="F30" s="32">
        <f t="shared" si="7"/>
        <v>0</v>
      </c>
      <c r="G30" s="32">
        <f t="shared" si="7"/>
        <v>4593802</v>
      </c>
      <c r="H30" s="32">
        <f t="shared" si="7"/>
        <v>0</v>
      </c>
      <c r="I30" s="32">
        <f t="shared" si="7"/>
        <v>26796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6222</v>
      </c>
      <c r="N30" s="32">
        <f t="shared" si="1"/>
        <v>4646544</v>
      </c>
      <c r="O30" s="45">
        <f t="shared" si="2"/>
        <v>3297.7601135557134</v>
      </c>
      <c r="P30" s="10"/>
    </row>
    <row r="31" spans="1:16">
      <c r="A31" s="12"/>
      <c r="B31" s="25">
        <v>361.1</v>
      </c>
      <c r="C31" s="20" t="s">
        <v>45</v>
      </c>
      <c r="D31" s="46">
        <v>18</v>
      </c>
      <c r="E31" s="46">
        <v>0</v>
      </c>
      <c r="F31" s="46">
        <v>0</v>
      </c>
      <c r="G31" s="46">
        <v>0</v>
      </c>
      <c r="H31" s="46">
        <v>0</v>
      </c>
      <c r="I31" s="46">
        <v>1837</v>
      </c>
      <c r="J31" s="46">
        <v>0</v>
      </c>
      <c r="K31" s="46">
        <v>0</v>
      </c>
      <c r="L31" s="46">
        <v>0</v>
      </c>
      <c r="M31" s="46">
        <v>6222</v>
      </c>
      <c r="N31" s="46">
        <f t="shared" si="1"/>
        <v>8077</v>
      </c>
      <c r="O31" s="47">
        <f t="shared" si="2"/>
        <v>5.7324343506032651</v>
      </c>
      <c r="P31" s="9"/>
    </row>
    <row r="32" spans="1:16">
      <c r="A32" s="12"/>
      <c r="B32" s="25">
        <v>362</v>
      </c>
      <c r="C32" s="20" t="s">
        <v>46</v>
      </c>
      <c r="D32" s="46">
        <v>3900</v>
      </c>
      <c r="E32" s="46">
        <v>0</v>
      </c>
      <c r="F32" s="46">
        <v>0</v>
      </c>
      <c r="G32" s="46">
        <v>0</v>
      </c>
      <c r="H32" s="46">
        <v>0</v>
      </c>
      <c r="I32" s="46">
        <v>19982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23882</v>
      </c>
      <c r="O32" s="47">
        <f t="shared" si="2"/>
        <v>16.94960965223563</v>
      </c>
      <c r="P32" s="9"/>
    </row>
    <row r="33" spans="1:119">
      <c r="A33" s="12"/>
      <c r="B33" s="25">
        <v>364</v>
      </c>
      <c r="C33" s="20" t="s">
        <v>47</v>
      </c>
      <c r="D33" s="46">
        <v>0</v>
      </c>
      <c r="E33" s="46">
        <v>0</v>
      </c>
      <c r="F33" s="46">
        <v>0</v>
      </c>
      <c r="G33" s="46">
        <v>24800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24800</v>
      </c>
      <c r="O33" s="47">
        <f t="shared" si="2"/>
        <v>17.601135557132718</v>
      </c>
      <c r="P33" s="9"/>
    </row>
    <row r="34" spans="1:119">
      <c r="A34" s="12"/>
      <c r="B34" s="25">
        <v>369.9</v>
      </c>
      <c r="C34" s="20" t="s">
        <v>49</v>
      </c>
      <c r="D34" s="46">
        <v>15806</v>
      </c>
      <c r="E34" s="46">
        <v>0</v>
      </c>
      <c r="F34" s="46">
        <v>0</v>
      </c>
      <c r="G34" s="46">
        <v>4569002</v>
      </c>
      <c r="H34" s="46">
        <v>0</v>
      </c>
      <c r="I34" s="46">
        <v>4977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4589785</v>
      </c>
      <c r="O34" s="47">
        <f t="shared" si="2"/>
        <v>3257.4769339957415</v>
      </c>
      <c r="P34" s="9"/>
    </row>
    <row r="35" spans="1:119" ht="15.75">
      <c r="A35" s="29" t="s">
        <v>37</v>
      </c>
      <c r="B35" s="30"/>
      <c r="C35" s="31"/>
      <c r="D35" s="32">
        <f t="shared" ref="D35:M35" si="8">SUM(D36:D36)</f>
        <v>30000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44129</v>
      </c>
      <c r="N35" s="32">
        <f t="shared" si="1"/>
        <v>74129</v>
      </c>
      <c r="O35" s="45">
        <f t="shared" si="2"/>
        <v>52.611071682044006</v>
      </c>
      <c r="P35" s="9"/>
    </row>
    <row r="36" spans="1:119" ht="15.75" thickBot="1">
      <c r="A36" s="12"/>
      <c r="B36" s="25">
        <v>381</v>
      </c>
      <c r="C36" s="20" t="s">
        <v>50</v>
      </c>
      <c r="D36" s="46">
        <v>30000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44129</v>
      </c>
      <c r="N36" s="46">
        <f t="shared" si="1"/>
        <v>74129</v>
      </c>
      <c r="O36" s="47">
        <f t="shared" si="2"/>
        <v>52.611071682044006</v>
      </c>
      <c r="P36" s="9"/>
    </row>
    <row r="37" spans="1:119" ht="16.5" thickBot="1">
      <c r="A37" s="14" t="s">
        <v>43</v>
      </c>
      <c r="B37" s="23"/>
      <c r="C37" s="22"/>
      <c r="D37" s="15">
        <f t="shared" ref="D37:M37" si="9">SUM(D5,D12,D17,D23,D28,D30,D35)</f>
        <v>720002</v>
      </c>
      <c r="E37" s="15">
        <f t="shared" si="9"/>
        <v>0</v>
      </c>
      <c r="F37" s="15">
        <f t="shared" si="9"/>
        <v>54446</v>
      </c>
      <c r="G37" s="15">
        <f t="shared" si="9"/>
        <v>4824184</v>
      </c>
      <c r="H37" s="15">
        <f t="shared" si="9"/>
        <v>0</v>
      </c>
      <c r="I37" s="15">
        <f t="shared" si="9"/>
        <v>699348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119840</v>
      </c>
      <c r="N37" s="15">
        <f t="shared" si="1"/>
        <v>6417820</v>
      </c>
      <c r="O37" s="38">
        <f t="shared" si="2"/>
        <v>4554.8757984386093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9" t="s">
        <v>58</v>
      </c>
      <c r="M39" s="49"/>
      <c r="N39" s="49"/>
      <c r="O39" s="43">
        <v>1409</v>
      </c>
    </row>
    <row r="40" spans="1:119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2"/>
    </row>
    <row r="41" spans="1:119" ht="15.75" customHeight="1" thickBot="1">
      <c r="A41" s="53" t="s">
        <v>59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5"/>
    </row>
  </sheetData>
  <mergeCells count="10">
    <mergeCell ref="A41:O41"/>
    <mergeCell ref="A1:O1"/>
    <mergeCell ref="D3:H3"/>
    <mergeCell ref="I3:J3"/>
    <mergeCell ref="K3:L3"/>
    <mergeCell ref="O3:O4"/>
    <mergeCell ref="A2:O2"/>
    <mergeCell ref="A3:C4"/>
    <mergeCell ref="A40:O40"/>
    <mergeCell ref="L39:N39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529568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529568</v>
      </c>
      <c r="O5" s="33">
        <f t="shared" ref="O5:O34" si="2">(N5/O$36)</f>
        <v>373.72477064220186</v>
      </c>
      <c r="P5" s="6"/>
    </row>
    <row r="6" spans="1:133">
      <c r="A6" s="12"/>
      <c r="B6" s="25">
        <v>311</v>
      </c>
      <c r="C6" s="20" t="s">
        <v>1</v>
      </c>
      <c r="D6" s="46">
        <v>270160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270160</v>
      </c>
      <c r="O6" s="47">
        <f t="shared" si="2"/>
        <v>190.65631616090332</v>
      </c>
      <c r="P6" s="9"/>
    </row>
    <row r="7" spans="1:133">
      <c r="A7" s="12"/>
      <c r="B7" s="25">
        <v>312.41000000000003</v>
      </c>
      <c r="C7" s="20" t="s">
        <v>9</v>
      </c>
      <c r="D7" s="46">
        <v>121761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121761</v>
      </c>
      <c r="O7" s="47">
        <f t="shared" si="2"/>
        <v>85.928722653493296</v>
      </c>
      <c r="P7" s="9"/>
    </row>
    <row r="8" spans="1:133">
      <c r="A8" s="12"/>
      <c r="B8" s="25">
        <v>314.10000000000002</v>
      </c>
      <c r="C8" s="20" t="s">
        <v>11</v>
      </c>
      <c r="D8" s="46">
        <v>89629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89629</v>
      </c>
      <c r="O8" s="47">
        <f t="shared" si="2"/>
        <v>63.252646436132672</v>
      </c>
      <c r="P8" s="9"/>
    </row>
    <row r="9" spans="1:133">
      <c r="A9" s="12"/>
      <c r="B9" s="25">
        <v>314.3</v>
      </c>
      <c r="C9" s="20" t="s">
        <v>12</v>
      </c>
      <c r="D9" s="46">
        <v>11980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11980</v>
      </c>
      <c r="O9" s="47">
        <f t="shared" si="2"/>
        <v>8.4544812985179956</v>
      </c>
      <c r="P9" s="9"/>
    </row>
    <row r="10" spans="1:133">
      <c r="A10" s="12"/>
      <c r="B10" s="25">
        <v>315</v>
      </c>
      <c r="C10" s="20" t="s">
        <v>14</v>
      </c>
      <c r="D10" s="46">
        <v>36038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36038</v>
      </c>
      <c r="O10" s="47">
        <f t="shared" si="2"/>
        <v>25.432604093154552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13206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6964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20170</v>
      </c>
      <c r="O11" s="45">
        <f t="shared" si="2"/>
        <v>14.234297812279463</v>
      </c>
      <c r="P11" s="10"/>
    </row>
    <row r="12" spans="1:133">
      <c r="A12" s="12"/>
      <c r="B12" s="25">
        <v>323.5</v>
      </c>
      <c r="C12" s="20" t="s">
        <v>16</v>
      </c>
      <c r="D12" s="46">
        <v>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</v>
      </c>
      <c r="O12" s="47">
        <f t="shared" si="2"/>
        <v>3.1051517290049402E-2</v>
      </c>
      <c r="P12" s="9"/>
    </row>
    <row r="13" spans="1:133">
      <c r="A13" s="12"/>
      <c r="B13" s="25">
        <v>324.20999999999998</v>
      </c>
      <c r="C13" s="20" t="s">
        <v>17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6964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6964</v>
      </c>
      <c r="O13" s="47">
        <f t="shared" si="2"/>
        <v>4.9146083274523642</v>
      </c>
      <c r="P13" s="9"/>
    </row>
    <row r="14" spans="1:133">
      <c r="A14" s="12"/>
      <c r="B14" s="25">
        <v>329</v>
      </c>
      <c r="C14" s="20" t="s">
        <v>19</v>
      </c>
      <c r="D14" s="46">
        <v>13162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13162</v>
      </c>
      <c r="O14" s="47">
        <f t="shared" si="2"/>
        <v>9.288637967537051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SUM(D16:D20)</f>
        <v>243820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465532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73293</v>
      </c>
      <c r="N15" s="44">
        <f t="shared" si="1"/>
        <v>782645</v>
      </c>
      <c r="O15" s="45">
        <f t="shared" si="2"/>
        <v>552.32533521524351</v>
      </c>
      <c r="P15" s="10"/>
    </row>
    <row r="16" spans="1:133">
      <c r="A16" s="12"/>
      <c r="B16" s="25">
        <v>334.31</v>
      </c>
      <c r="C16" s="20" t="s">
        <v>23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465532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465532</v>
      </c>
      <c r="O16" s="47">
        <f t="shared" si="2"/>
        <v>328.53352152434724</v>
      </c>
      <c r="P16" s="9"/>
    </row>
    <row r="17" spans="1:16">
      <c r="A17" s="12"/>
      <c r="B17" s="25">
        <v>334.7</v>
      </c>
      <c r="C17" s="20" t="s">
        <v>25</v>
      </c>
      <c r="D17" s="46">
        <v>33377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33377</v>
      </c>
      <c r="O17" s="47">
        <f t="shared" si="2"/>
        <v>23.55469301340861</v>
      </c>
      <c r="P17" s="9"/>
    </row>
    <row r="18" spans="1:16">
      <c r="A18" s="12"/>
      <c r="B18" s="25">
        <v>335.12</v>
      </c>
      <c r="C18" s="20" t="s">
        <v>26</v>
      </c>
      <c r="D18" s="46">
        <v>50351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50351</v>
      </c>
      <c r="O18" s="47">
        <f t="shared" si="2"/>
        <v>35.533521524347215</v>
      </c>
      <c r="P18" s="9"/>
    </row>
    <row r="19" spans="1:16">
      <c r="A19" s="12"/>
      <c r="B19" s="25">
        <v>337.5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73293</v>
      </c>
      <c r="N19" s="46">
        <f t="shared" si="1"/>
        <v>73293</v>
      </c>
      <c r="O19" s="47">
        <f t="shared" si="2"/>
        <v>51.724064925899789</v>
      </c>
      <c r="P19" s="9"/>
    </row>
    <row r="20" spans="1:16">
      <c r="A20" s="12"/>
      <c r="B20" s="25">
        <v>337.9</v>
      </c>
      <c r="C20" s="20" t="s">
        <v>30</v>
      </c>
      <c r="D20" s="46">
        <v>160092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160092</v>
      </c>
      <c r="O20" s="47">
        <f t="shared" si="2"/>
        <v>112.97953422724065</v>
      </c>
      <c r="P20" s="9"/>
    </row>
    <row r="21" spans="1:16" ht="15.75">
      <c r="A21" s="29" t="s">
        <v>35</v>
      </c>
      <c r="B21" s="30"/>
      <c r="C21" s="31"/>
      <c r="D21" s="32">
        <f t="shared" ref="D21:M21" si="5">SUM(D22:D25)</f>
        <v>10665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663677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674342</v>
      </c>
      <c r="O21" s="45">
        <f t="shared" si="2"/>
        <v>475.89414255469302</v>
      </c>
      <c r="P21" s="10"/>
    </row>
    <row r="22" spans="1:16">
      <c r="A22" s="12"/>
      <c r="B22" s="25">
        <v>343.3</v>
      </c>
      <c r="C22" s="20" t="s">
        <v>39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172159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172159</v>
      </c>
      <c r="O22" s="47">
        <f t="shared" si="2"/>
        <v>121.49541284403669</v>
      </c>
      <c r="P22" s="9"/>
    </row>
    <row r="23" spans="1:16">
      <c r="A23" s="12"/>
      <c r="B23" s="25">
        <v>343.4</v>
      </c>
      <c r="C23" s="20" t="s">
        <v>40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205414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205414</v>
      </c>
      <c r="O23" s="47">
        <f t="shared" si="2"/>
        <v>144.96400846859564</v>
      </c>
      <c r="P23" s="9"/>
    </row>
    <row r="24" spans="1:16">
      <c r="A24" s="12"/>
      <c r="B24" s="25">
        <v>343.5</v>
      </c>
      <c r="C24" s="20" t="s">
        <v>41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286104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286104</v>
      </c>
      <c r="O24" s="47">
        <f t="shared" si="2"/>
        <v>201.90825688073394</v>
      </c>
      <c r="P24" s="9"/>
    </row>
    <row r="25" spans="1:16">
      <c r="A25" s="12"/>
      <c r="B25" s="25">
        <v>347.2</v>
      </c>
      <c r="C25" s="20" t="s">
        <v>42</v>
      </c>
      <c r="D25" s="46">
        <v>10665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10665</v>
      </c>
      <c r="O25" s="47">
        <f t="shared" si="2"/>
        <v>7.526464361326747</v>
      </c>
      <c r="P25" s="9"/>
    </row>
    <row r="26" spans="1:16" ht="15.75">
      <c r="A26" s="29" t="s">
        <v>2</v>
      </c>
      <c r="B26" s="30"/>
      <c r="C26" s="31"/>
      <c r="D26" s="32">
        <f t="shared" ref="D26:M26" si="6">SUM(D27:D31)</f>
        <v>37817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27735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65552</v>
      </c>
      <c r="O26" s="45">
        <f t="shared" si="2"/>
        <v>46.261115031757235</v>
      </c>
      <c r="P26" s="10"/>
    </row>
    <row r="27" spans="1:16">
      <c r="A27" s="12"/>
      <c r="B27" s="25">
        <v>361.1</v>
      </c>
      <c r="C27" s="20" t="s">
        <v>45</v>
      </c>
      <c r="D27" s="46">
        <v>4792</v>
      </c>
      <c r="E27" s="46">
        <v>0</v>
      </c>
      <c r="F27" s="46">
        <v>0</v>
      </c>
      <c r="G27" s="46">
        <v>0</v>
      </c>
      <c r="H27" s="46">
        <v>0</v>
      </c>
      <c r="I27" s="46">
        <v>2110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6902</v>
      </c>
      <c r="O27" s="47">
        <f t="shared" si="2"/>
        <v>4.8708539167254763</v>
      </c>
      <c r="P27" s="9"/>
    </row>
    <row r="28" spans="1:16">
      <c r="A28" s="12"/>
      <c r="B28" s="25">
        <v>362</v>
      </c>
      <c r="C28" s="20" t="s">
        <v>46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24083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24083</v>
      </c>
      <c r="O28" s="47">
        <f t="shared" si="2"/>
        <v>16.995765702187722</v>
      </c>
      <c r="P28" s="9"/>
    </row>
    <row r="29" spans="1:16">
      <c r="A29" s="12"/>
      <c r="B29" s="25">
        <v>364</v>
      </c>
      <c r="C29" s="20" t="s">
        <v>47</v>
      </c>
      <c r="D29" s="46">
        <v>4200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4200</v>
      </c>
      <c r="O29" s="47">
        <f t="shared" si="2"/>
        <v>2.9640084685956247</v>
      </c>
      <c r="P29" s="9"/>
    </row>
    <row r="30" spans="1:16">
      <c r="A30" s="12"/>
      <c r="B30" s="25">
        <v>365</v>
      </c>
      <c r="C30" s="20" t="s">
        <v>48</v>
      </c>
      <c r="D30" s="46">
        <v>2000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2000</v>
      </c>
      <c r="O30" s="47">
        <f t="shared" si="2"/>
        <v>1.4114326040931546</v>
      </c>
      <c r="P30" s="9"/>
    </row>
    <row r="31" spans="1:16">
      <c r="A31" s="12"/>
      <c r="B31" s="25">
        <v>369.9</v>
      </c>
      <c r="C31" s="20" t="s">
        <v>49</v>
      </c>
      <c r="D31" s="46">
        <v>26825</v>
      </c>
      <c r="E31" s="46">
        <v>0</v>
      </c>
      <c r="F31" s="46">
        <v>0</v>
      </c>
      <c r="G31" s="46">
        <v>0</v>
      </c>
      <c r="H31" s="46">
        <v>0</v>
      </c>
      <c r="I31" s="46">
        <v>1542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28367</v>
      </c>
      <c r="O31" s="47">
        <f t="shared" si="2"/>
        <v>20.019054340155257</v>
      </c>
      <c r="P31" s="9"/>
    </row>
    <row r="32" spans="1:16" ht="15.75">
      <c r="A32" s="29" t="s">
        <v>37</v>
      </c>
      <c r="B32" s="30"/>
      <c r="C32" s="31"/>
      <c r="D32" s="32">
        <f t="shared" ref="D32:M32" si="7">SUM(D33:D33)</f>
        <v>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22000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48434</v>
      </c>
      <c r="N32" s="32">
        <f t="shared" si="1"/>
        <v>70434</v>
      </c>
      <c r="O32" s="45">
        <f t="shared" si="2"/>
        <v>49.706422018348626</v>
      </c>
      <c r="P32" s="9"/>
    </row>
    <row r="33" spans="1:119" ht="15.75" thickBot="1">
      <c r="A33" s="12"/>
      <c r="B33" s="25">
        <v>381</v>
      </c>
      <c r="C33" s="20" t="s">
        <v>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22000</v>
      </c>
      <c r="J33" s="46">
        <v>0</v>
      </c>
      <c r="K33" s="46">
        <v>0</v>
      </c>
      <c r="L33" s="46">
        <v>0</v>
      </c>
      <c r="M33" s="46">
        <v>48434</v>
      </c>
      <c r="N33" s="46">
        <f t="shared" si="1"/>
        <v>70434</v>
      </c>
      <c r="O33" s="47">
        <f t="shared" si="2"/>
        <v>49.706422018348626</v>
      </c>
      <c r="P33" s="9"/>
    </row>
    <row r="34" spans="1:119" ht="16.5" thickBot="1">
      <c r="A34" s="14" t="s">
        <v>43</v>
      </c>
      <c r="B34" s="23"/>
      <c r="C34" s="22"/>
      <c r="D34" s="15">
        <f>SUM(D5,D11,D15,D21,D26,D32)</f>
        <v>835076</v>
      </c>
      <c r="E34" s="15">
        <f t="shared" ref="E34:M34" si="8">SUM(E5,E11,E15,E21,E26,E32)</f>
        <v>0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1185908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121727</v>
      </c>
      <c r="N34" s="15">
        <f t="shared" si="1"/>
        <v>2142711</v>
      </c>
      <c r="O34" s="38">
        <f t="shared" si="2"/>
        <v>1512.1460832745236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9" t="s">
        <v>64</v>
      </c>
      <c r="M36" s="49"/>
      <c r="N36" s="49"/>
      <c r="O36" s="43">
        <v>1417</v>
      </c>
    </row>
    <row r="37" spans="1:119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2"/>
    </row>
    <row r="38" spans="1:119" ht="15.75" customHeight="1" thickBot="1">
      <c r="A38" s="53" t="s">
        <v>59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560571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560571</v>
      </c>
      <c r="O5" s="33">
        <f t="shared" ref="O5:O35" si="2">(N5/O$37)</f>
        <v>389.01526717557255</v>
      </c>
      <c r="P5" s="6"/>
    </row>
    <row r="6" spans="1:133">
      <c r="A6" s="12"/>
      <c r="B6" s="25">
        <v>311</v>
      </c>
      <c r="C6" s="20" t="s">
        <v>1</v>
      </c>
      <c r="D6" s="46">
        <v>280816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280816</v>
      </c>
      <c r="O6" s="47">
        <f t="shared" si="2"/>
        <v>194.87578070784178</v>
      </c>
      <c r="P6" s="9"/>
    </row>
    <row r="7" spans="1:133">
      <c r="A7" s="12"/>
      <c r="B7" s="25">
        <v>312.41000000000003</v>
      </c>
      <c r="C7" s="20" t="s">
        <v>9</v>
      </c>
      <c r="D7" s="46">
        <v>139051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139051</v>
      </c>
      <c r="O7" s="47">
        <f t="shared" si="2"/>
        <v>96.496183206106863</v>
      </c>
      <c r="P7" s="9"/>
    </row>
    <row r="8" spans="1:133">
      <c r="A8" s="12"/>
      <c r="B8" s="25">
        <v>314.10000000000002</v>
      </c>
      <c r="C8" s="20" t="s">
        <v>11</v>
      </c>
      <c r="D8" s="46">
        <v>79927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79927</v>
      </c>
      <c r="O8" s="47">
        <f t="shared" si="2"/>
        <v>55.466342817487856</v>
      </c>
      <c r="P8" s="9"/>
    </row>
    <row r="9" spans="1:133">
      <c r="A9" s="12"/>
      <c r="B9" s="25">
        <v>314.2</v>
      </c>
      <c r="C9" s="20" t="s">
        <v>13</v>
      </c>
      <c r="D9" s="46">
        <v>46704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46704</v>
      </c>
      <c r="O9" s="47">
        <f t="shared" si="2"/>
        <v>32.410825815405971</v>
      </c>
      <c r="P9" s="9"/>
    </row>
    <row r="10" spans="1:133">
      <c r="A10" s="12"/>
      <c r="B10" s="25">
        <v>314.3</v>
      </c>
      <c r="C10" s="20" t="s">
        <v>12</v>
      </c>
      <c r="D10" s="46">
        <v>14073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14073</v>
      </c>
      <c r="O10" s="47">
        <f t="shared" si="2"/>
        <v>9.7661346287300486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SUM(D12:D13)</f>
        <v>7760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7760</v>
      </c>
      <c r="O11" s="45">
        <f t="shared" si="2"/>
        <v>5.3851492019430953</v>
      </c>
      <c r="P11" s="10"/>
    </row>
    <row r="12" spans="1:133">
      <c r="A12" s="12"/>
      <c r="B12" s="25">
        <v>323.5</v>
      </c>
      <c r="C12" s="20" t="s">
        <v>16</v>
      </c>
      <c r="D12" s="46">
        <v>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64</v>
      </c>
      <c r="O12" s="47">
        <f t="shared" si="2"/>
        <v>4.4413601665510061E-2</v>
      </c>
      <c r="P12" s="9"/>
    </row>
    <row r="13" spans="1:133">
      <c r="A13" s="12"/>
      <c r="B13" s="25">
        <v>329</v>
      </c>
      <c r="C13" s="20" t="s">
        <v>19</v>
      </c>
      <c r="D13" s="46">
        <v>7696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7696</v>
      </c>
      <c r="O13" s="47">
        <f t="shared" si="2"/>
        <v>5.3407356002775854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SUM(D15:D20)</f>
        <v>335161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105550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65799</v>
      </c>
      <c r="N14" s="44">
        <f t="shared" si="1"/>
        <v>506510</v>
      </c>
      <c r="O14" s="45">
        <f t="shared" si="2"/>
        <v>351.49895905621099</v>
      </c>
      <c r="P14" s="10"/>
    </row>
    <row r="15" spans="1:133">
      <c r="A15" s="12"/>
      <c r="B15" s="25">
        <v>334.31</v>
      </c>
      <c r="C15" s="20" t="s">
        <v>23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52800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52800</v>
      </c>
      <c r="O15" s="47">
        <f t="shared" si="2"/>
        <v>36.641221374045799</v>
      </c>
      <c r="P15" s="9"/>
    </row>
    <row r="16" spans="1:133">
      <c r="A16" s="12"/>
      <c r="B16" s="25">
        <v>334.35</v>
      </c>
      <c r="C16" s="20" t="s">
        <v>24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52750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52750</v>
      </c>
      <c r="O16" s="47">
        <f t="shared" si="2"/>
        <v>36.606523247744619</v>
      </c>
      <c r="P16" s="9"/>
    </row>
    <row r="17" spans="1:16">
      <c r="A17" s="12"/>
      <c r="B17" s="25">
        <v>334.7</v>
      </c>
      <c r="C17" s="20" t="s">
        <v>25</v>
      </c>
      <c r="D17" s="46">
        <v>63798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63798</v>
      </c>
      <c r="O17" s="47">
        <f t="shared" si="2"/>
        <v>44.273421235253295</v>
      </c>
      <c r="P17" s="9"/>
    </row>
    <row r="18" spans="1:16">
      <c r="A18" s="12"/>
      <c r="B18" s="25">
        <v>335.12</v>
      </c>
      <c r="C18" s="20" t="s">
        <v>26</v>
      </c>
      <c r="D18" s="46">
        <v>177328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177328</v>
      </c>
      <c r="O18" s="47">
        <f t="shared" si="2"/>
        <v>123.058986814712</v>
      </c>
      <c r="P18" s="9"/>
    </row>
    <row r="19" spans="1:16">
      <c r="A19" s="12"/>
      <c r="B19" s="25">
        <v>337.5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65799</v>
      </c>
      <c r="N19" s="46">
        <f t="shared" si="1"/>
        <v>65799</v>
      </c>
      <c r="O19" s="47">
        <f t="shared" si="2"/>
        <v>45.662040249826511</v>
      </c>
      <c r="P19" s="9"/>
    </row>
    <row r="20" spans="1:16">
      <c r="A20" s="12"/>
      <c r="B20" s="25">
        <v>337.9</v>
      </c>
      <c r="C20" s="20" t="s">
        <v>30</v>
      </c>
      <c r="D20" s="46">
        <v>94035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94035</v>
      </c>
      <c r="O20" s="47">
        <f t="shared" si="2"/>
        <v>65.256766134628734</v>
      </c>
      <c r="P20" s="9"/>
    </row>
    <row r="21" spans="1:16" ht="15.75">
      <c r="A21" s="29" t="s">
        <v>35</v>
      </c>
      <c r="B21" s="30"/>
      <c r="C21" s="31"/>
      <c r="D21" s="32">
        <f t="shared" ref="D21:M21" si="5">SUM(D22:D26)</f>
        <v>131533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761988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893521</v>
      </c>
      <c r="O21" s="45">
        <f t="shared" si="2"/>
        <v>620.0700902151284</v>
      </c>
      <c r="P21" s="10"/>
    </row>
    <row r="22" spans="1:16">
      <c r="A22" s="12"/>
      <c r="B22" s="25">
        <v>342.2</v>
      </c>
      <c r="C22" s="20" t="s">
        <v>38</v>
      </c>
      <c r="D22" s="46">
        <v>112567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112567</v>
      </c>
      <c r="O22" s="47">
        <f t="shared" si="2"/>
        <v>78.117279666897986</v>
      </c>
      <c r="P22" s="9"/>
    </row>
    <row r="23" spans="1:16">
      <c r="A23" s="12"/>
      <c r="B23" s="25">
        <v>343.3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195377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195377</v>
      </c>
      <c r="O23" s="47">
        <f t="shared" si="2"/>
        <v>135.58431644691186</v>
      </c>
      <c r="P23" s="9"/>
    </row>
    <row r="24" spans="1:16">
      <c r="A24" s="12"/>
      <c r="B24" s="25">
        <v>343.4</v>
      </c>
      <c r="C24" s="20" t="s">
        <v>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214453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214453</v>
      </c>
      <c r="O24" s="47">
        <f t="shared" si="2"/>
        <v>148.82234559333796</v>
      </c>
      <c r="P24" s="9"/>
    </row>
    <row r="25" spans="1:16">
      <c r="A25" s="12"/>
      <c r="B25" s="25">
        <v>343.5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352158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352158</v>
      </c>
      <c r="O25" s="47">
        <f t="shared" si="2"/>
        <v>244.38445523941706</v>
      </c>
      <c r="P25" s="9"/>
    </row>
    <row r="26" spans="1:16">
      <c r="A26" s="12"/>
      <c r="B26" s="25">
        <v>347.2</v>
      </c>
      <c r="C26" s="20" t="s">
        <v>42</v>
      </c>
      <c r="D26" s="46">
        <v>18966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18966</v>
      </c>
      <c r="O26" s="47">
        <f t="shared" si="2"/>
        <v>13.161693268563498</v>
      </c>
      <c r="P26" s="9"/>
    </row>
    <row r="27" spans="1:16" ht="15.75">
      <c r="A27" s="29" t="s">
        <v>36</v>
      </c>
      <c r="B27" s="30"/>
      <c r="C27" s="31"/>
      <c r="D27" s="32">
        <f t="shared" ref="D27:M27" si="7">SUM(D28:D28)</f>
        <v>9568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9568</v>
      </c>
      <c r="O27" s="45">
        <f t="shared" si="2"/>
        <v>6.6398334489937545</v>
      </c>
      <c r="P27" s="10"/>
    </row>
    <row r="28" spans="1:16">
      <c r="A28" s="13"/>
      <c r="B28" s="39">
        <v>359</v>
      </c>
      <c r="C28" s="21" t="s">
        <v>44</v>
      </c>
      <c r="D28" s="46">
        <v>9568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8">SUM(D28:M28)</f>
        <v>9568</v>
      </c>
      <c r="O28" s="47">
        <f t="shared" si="2"/>
        <v>6.6398334489937545</v>
      </c>
      <c r="P28" s="9"/>
    </row>
    <row r="29" spans="1:16" ht="15.75">
      <c r="A29" s="29" t="s">
        <v>2</v>
      </c>
      <c r="B29" s="30"/>
      <c r="C29" s="31"/>
      <c r="D29" s="32">
        <f t="shared" ref="D29:M29" si="9">SUM(D30:D32)</f>
        <v>7686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27319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8"/>
        <v>35005</v>
      </c>
      <c r="O29" s="45">
        <f t="shared" si="2"/>
        <v>24.292158223455932</v>
      </c>
      <c r="P29" s="10"/>
    </row>
    <row r="30" spans="1:16">
      <c r="A30" s="12"/>
      <c r="B30" s="25">
        <v>361.1</v>
      </c>
      <c r="C30" s="20" t="s">
        <v>45</v>
      </c>
      <c r="D30" s="46">
        <v>1732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1732</v>
      </c>
      <c r="O30" s="47">
        <f t="shared" si="2"/>
        <v>1.201943095072866</v>
      </c>
      <c r="P30" s="9"/>
    </row>
    <row r="31" spans="1:16">
      <c r="A31" s="12"/>
      <c r="B31" s="25">
        <v>362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24098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24098</v>
      </c>
      <c r="O31" s="47">
        <f t="shared" si="2"/>
        <v>16.723108952116586</v>
      </c>
      <c r="P31" s="9"/>
    </row>
    <row r="32" spans="1:16">
      <c r="A32" s="12"/>
      <c r="B32" s="25">
        <v>369.9</v>
      </c>
      <c r="C32" s="20" t="s">
        <v>49</v>
      </c>
      <c r="D32" s="46">
        <v>5954</v>
      </c>
      <c r="E32" s="46">
        <v>0</v>
      </c>
      <c r="F32" s="46">
        <v>0</v>
      </c>
      <c r="G32" s="46">
        <v>0</v>
      </c>
      <c r="H32" s="46">
        <v>0</v>
      </c>
      <c r="I32" s="46">
        <v>3221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9175</v>
      </c>
      <c r="O32" s="47">
        <f t="shared" si="2"/>
        <v>6.367106176266482</v>
      </c>
      <c r="P32" s="9"/>
    </row>
    <row r="33" spans="1:119" ht="15.75">
      <c r="A33" s="29" t="s">
        <v>37</v>
      </c>
      <c r="B33" s="30"/>
      <c r="C33" s="31"/>
      <c r="D33" s="32">
        <f t="shared" ref="D33:M33" si="10">SUM(D34:D34)</f>
        <v>0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1800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8"/>
        <v>1800</v>
      </c>
      <c r="O33" s="45">
        <f t="shared" si="2"/>
        <v>1.2491325468424705</v>
      </c>
      <c r="P33" s="9"/>
    </row>
    <row r="34" spans="1:119" ht="15.75" thickBot="1">
      <c r="A34" s="12"/>
      <c r="B34" s="25">
        <v>381</v>
      </c>
      <c r="C34" s="20" t="s">
        <v>50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1800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1800</v>
      </c>
      <c r="O34" s="47">
        <f t="shared" si="2"/>
        <v>1.2491325468424705</v>
      </c>
      <c r="P34" s="9"/>
    </row>
    <row r="35" spans="1:119" ht="16.5" thickBot="1">
      <c r="A35" s="14" t="s">
        <v>43</v>
      </c>
      <c r="B35" s="23"/>
      <c r="C35" s="22"/>
      <c r="D35" s="15">
        <f t="shared" ref="D35:M35" si="11">SUM(D5,D11,D14,D21,D27,D29,D33)</f>
        <v>1052279</v>
      </c>
      <c r="E35" s="15">
        <f t="shared" si="11"/>
        <v>0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896657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65799</v>
      </c>
      <c r="N35" s="15">
        <f t="shared" si="8"/>
        <v>2014735</v>
      </c>
      <c r="O35" s="38">
        <f t="shared" si="2"/>
        <v>1398.1505898681471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9" t="s">
        <v>62</v>
      </c>
      <c r="M37" s="49"/>
      <c r="N37" s="49"/>
      <c r="O37" s="43">
        <v>1441</v>
      </c>
    </row>
    <row r="38" spans="1:119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2"/>
    </row>
    <row r="39" spans="1:119" ht="15.75" customHeight="1" thickBot="1">
      <c r="A39" s="53" t="s">
        <v>59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587897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587897</v>
      </c>
      <c r="O5" s="33">
        <f t="shared" ref="O5:O41" si="1">(N5/O$43)</f>
        <v>409.3990250696379</v>
      </c>
      <c r="P5" s="6"/>
    </row>
    <row r="6" spans="1:133">
      <c r="A6" s="12"/>
      <c r="B6" s="25">
        <v>311</v>
      </c>
      <c r="C6" s="20" t="s">
        <v>1</v>
      </c>
      <c r="D6" s="46">
        <v>281786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281786</v>
      </c>
      <c r="O6" s="47">
        <f t="shared" si="1"/>
        <v>196.22980501392757</v>
      </c>
      <c r="P6" s="9"/>
    </row>
    <row r="7" spans="1:133">
      <c r="A7" s="12"/>
      <c r="B7" s="25">
        <v>312.10000000000002</v>
      </c>
      <c r="C7" s="20" t="s">
        <v>87</v>
      </c>
      <c r="D7" s="46">
        <v>113323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113323</v>
      </c>
      <c r="O7" s="47">
        <f t="shared" si="1"/>
        <v>78.915738161559887</v>
      </c>
      <c r="P7" s="9"/>
    </row>
    <row r="8" spans="1:133">
      <c r="A8" s="12"/>
      <c r="B8" s="25">
        <v>314.10000000000002</v>
      </c>
      <c r="C8" s="20" t="s">
        <v>11</v>
      </c>
      <c r="D8" s="46">
        <v>69427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69427</v>
      </c>
      <c r="O8" s="47">
        <f t="shared" si="1"/>
        <v>48.347493036211702</v>
      </c>
      <c r="P8" s="9"/>
    </row>
    <row r="9" spans="1:133">
      <c r="A9" s="12"/>
      <c r="B9" s="25">
        <v>314.3</v>
      </c>
      <c r="C9" s="20" t="s">
        <v>12</v>
      </c>
      <c r="D9" s="46">
        <v>10318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10318</v>
      </c>
      <c r="O9" s="47">
        <f t="shared" si="1"/>
        <v>7.1852367688022287</v>
      </c>
      <c r="P9" s="9"/>
    </row>
    <row r="10" spans="1:133">
      <c r="A10" s="12"/>
      <c r="B10" s="25">
        <v>315</v>
      </c>
      <c r="C10" s="20" t="s">
        <v>14</v>
      </c>
      <c r="D10" s="46">
        <v>43612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43612</v>
      </c>
      <c r="O10" s="47">
        <f t="shared" si="1"/>
        <v>30.370473537604457</v>
      </c>
      <c r="P10" s="9"/>
    </row>
    <row r="11" spans="1:133">
      <c r="A11" s="12"/>
      <c r="B11" s="25">
        <v>316</v>
      </c>
      <c r="C11" s="20" t="s">
        <v>66</v>
      </c>
      <c r="D11" s="46">
        <v>3124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3124</v>
      </c>
      <c r="O11" s="47">
        <f t="shared" si="1"/>
        <v>2.1754874651810585</v>
      </c>
      <c r="P11" s="9"/>
    </row>
    <row r="12" spans="1:133">
      <c r="A12" s="12"/>
      <c r="B12" s="25">
        <v>319</v>
      </c>
      <c r="C12" s="20" t="s">
        <v>88</v>
      </c>
      <c r="D12" s="46">
        <v>66307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66307</v>
      </c>
      <c r="O12" s="47">
        <f t="shared" si="1"/>
        <v>46.174791086350972</v>
      </c>
      <c r="P12" s="9"/>
    </row>
    <row r="13" spans="1:133" ht="15.75">
      <c r="A13" s="29" t="s">
        <v>89</v>
      </c>
      <c r="B13" s="30"/>
      <c r="C13" s="31"/>
      <c r="D13" s="32">
        <f t="shared" ref="D13:M13" si="3">SUM(D14:D16)</f>
        <v>6801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6801</v>
      </c>
      <c r="O13" s="45">
        <f t="shared" si="1"/>
        <v>4.7360724233983289</v>
      </c>
      <c r="P13" s="10"/>
    </row>
    <row r="14" spans="1:133">
      <c r="A14" s="12"/>
      <c r="B14" s="25">
        <v>322</v>
      </c>
      <c r="C14" s="20" t="s">
        <v>67</v>
      </c>
      <c r="D14" s="46">
        <v>250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250</v>
      </c>
      <c r="O14" s="47">
        <f t="shared" si="1"/>
        <v>0.17409470752089137</v>
      </c>
      <c r="P14" s="9"/>
    </row>
    <row r="15" spans="1:133">
      <c r="A15" s="12"/>
      <c r="B15" s="25">
        <v>323.5</v>
      </c>
      <c r="C15" s="20" t="s">
        <v>16</v>
      </c>
      <c r="D15" s="46">
        <v>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</v>
      </c>
      <c r="O15" s="47">
        <f t="shared" si="1"/>
        <v>5.0139275766016712E-2</v>
      </c>
      <c r="P15" s="9"/>
    </row>
    <row r="16" spans="1:133">
      <c r="A16" s="12"/>
      <c r="B16" s="25">
        <v>329</v>
      </c>
      <c r="C16" s="20" t="s">
        <v>90</v>
      </c>
      <c r="D16" s="46">
        <v>6479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6479</v>
      </c>
      <c r="O16" s="47">
        <f t="shared" si="1"/>
        <v>4.5118384401114202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SUM(D18:D23)</f>
        <v>205154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205400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410554</v>
      </c>
      <c r="O17" s="45">
        <f t="shared" si="1"/>
        <v>285.90111420612811</v>
      </c>
      <c r="P17" s="10"/>
    </row>
    <row r="18" spans="1:16">
      <c r="A18" s="12"/>
      <c r="B18" s="25">
        <v>331.35</v>
      </c>
      <c r="C18" s="20" t="s">
        <v>22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194000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194000</v>
      </c>
      <c r="O18" s="47">
        <f t="shared" si="1"/>
        <v>135.09749303621169</v>
      </c>
      <c r="P18" s="9"/>
    </row>
    <row r="19" spans="1:16">
      <c r="A19" s="12"/>
      <c r="B19" s="25">
        <v>334.31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11400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11400</v>
      </c>
      <c r="O19" s="47">
        <f t="shared" si="1"/>
        <v>7.9387186629526463</v>
      </c>
      <c r="P19" s="9"/>
    </row>
    <row r="20" spans="1:16">
      <c r="A20" s="12"/>
      <c r="B20" s="25">
        <v>335.12</v>
      </c>
      <c r="C20" s="20" t="s">
        <v>26</v>
      </c>
      <c r="D20" s="46">
        <v>52829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52829</v>
      </c>
      <c r="O20" s="47">
        <f t="shared" si="1"/>
        <v>36.788997214484681</v>
      </c>
      <c r="P20" s="9"/>
    </row>
    <row r="21" spans="1:16">
      <c r="A21" s="12"/>
      <c r="B21" s="25">
        <v>335.15</v>
      </c>
      <c r="C21" s="20" t="s">
        <v>68</v>
      </c>
      <c r="D21" s="46">
        <v>609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609</v>
      </c>
      <c r="O21" s="47">
        <f t="shared" si="1"/>
        <v>0.42409470752089135</v>
      </c>
      <c r="P21" s="9"/>
    </row>
    <row r="22" spans="1:16">
      <c r="A22" s="12"/>
      <c r="B22" s="25">
        <v>335.18</v>
      </c>
      <c r="C22" s="20" t="s">
        <v>27</v>
      </c>
      <c r="D22" s="46">
        <v>79751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79751</v>
      </c>
      <c r="O22" s="47">
        <f t="shared" si="1"/>
        <v>55.536908077994426</v>
      </c>
      <c r="P22" s="9"/>
    </row>
    <row r="23" spans="1:16">
      <c r="A23" s="12"/>
      <c r="B23" s="25">
        <v>337.5</v>
      </c>
      <c r="C23" s="20" t="s">
        <v>29</v>
      </c>
      <c r="D23" s="46">
        <v>71965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71965</v>
      </c>
      <c r="O23" s="47">
        <f t="shared" si="1"/>
        <v>50.114902506963787</v>
      </c>
      <c r="P23" s="9"/>
    </row>
    <row r="24" spans="1:16" ht="15.75">
      <c r="A24" s="29" t="s">
        <v>35</v>
      </c>
      <c r="B24" s="30"/>
      <c r="C24" s="31"/>
      <c r="D24" s="32">
        <f t="shared" ref="D24:M24" si="6">SUM(D25:D29)</f>
        <v>25873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727405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753278</v>
      </c>
      <c r="O24" s="45">
        <f t="shared" si="1"/>
        <v>524.56685236768806</v>
      </c>
      <c r="P24" s="10"/>
    </row>
    <row r="25" spans="1:16">
      <c r="A25" s="12"/>
      <c r="B25" s="25">
        <v>343.3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163688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163688</v>
      </c>
      <c r="O25" s="47">
        <f t="shared" si="1"/>
        <v>113.98885793871867</v>
      </c>
      <c r="P25" s="9"/>
    </row>
    <row r="26" spans="1:16">
      <c r="A26" s="12"/>
      <c r="B26" s="25">
        <v>343.4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192578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192578</v>
      </c>
      <c r="O26" s="47">
        <f t="shared" si="1"/>
        <v>134.10724233983288</v>
      </c>
      <c r="P26" s="9"/>
    </row>
    <row r="27" spans="1:16">
      <c r="A27" s="12"/>
      <c r="B27" s="25">
        <v>343.5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371139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371139</v>
      </c>
      <c r="O27" s="47">
        <f t="shared" si="1"/>
        <v>258.4533426183844</v>
      </c>
      <c r="P27" s="9"/>
    </row>
    <row r="28" spans="1:16">
      <c r="A28" s="12"/>
      <c r="B28" s="25">
        <v>344.9</v>
      </c>
      <c r="C28" s="20" t="s">
        <v>91</v>
      </c>
      <c r="D28" s="46">
        <v>9196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9196</v>
      </c>
      <c r="O28" s="47">
        <f t="shared" si="1"/>
        <v>6.4038997214484681</v>
      </c>
      <c r="P28" s="9"/>
    </row>
    <row r="29" spans="1:16">
      <c r="A29" s="12"/>
      <c r="B29" s="25">
        <v>347.2</v>
      </c>
      <c r="C29" s="20" t="s">
        <v>42</v>
      </c>
      <c r="D29" s="46">
        <v>16677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16677</v>
      </c>
      <c r="O29" s="47">
        <f t="shared" si="1"/>
        <v>11.613509749303621</v>
      </c>
      <c r="P29" s="9"/>
    </row>
    <row r="30" spans="1:16" ht="15.75">
      <c r="A30" s="29" t="s">
        <v>36</v>
      </c>
      <c r="B30" s="30"/>
      <c r="C30" s="31"/>
      <c r="D30" s="32">
        <f t="shared" ref="D30:M30" si="8">SUM(D31:D32)</f>
        <v>34010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34010</v>
      </c>
      <c r="O30" s="45">
        <f t="shared" si="1"/>
        <v>23.68384401114206</v>
      </c>
      <c r="P30" s="10"/>
    </row>
    <row r="31" spans="1:16">
      <c r="A31" s="13"/>
      <c r="B31" s="39">
        <v>351.1</v>
      </c>
      <c r="C31" s="21" t="s">
        <v>92</v>
      </c>
      <c r="D31" s="46">
        <v>27990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27990</v>
      </c>
      <c r="O31" s="47">
        <f t="shared" si="1"/>
        <v>19.491643454038996</v>
      </c>
      <c r="P31" s="9"/>
    </row>
    <row r="32" spans="1:16">
      <c r="A32" s="13"/>
      <c r="B32" s="39">
        <v>359</v>
      </c>
      <c r="C32" s="21" t="s">
        <v>44</v>
      </c>
      <c r="D32" s="46">
        <v>6020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9">SUM(D32:M32)</f>
        <v>6020</v>
      </c>
      <c r="O32" s="47">
        <f t="shared" si="1"/>
        <v>4.1922005571030638</v>
      </c>
      <c r="P32" s="9"/>
    </row>
    <row r="33" spans="1:119" ht="15.75">
      <c r="A33" s="29" t="s">
        <v>2</v>
      </c>
      <c r="B33" s="30"/>
      <c r="C33" s="31"/>
      <c r="D33" s="32">
        <f t="shared" ref="D33:M33" si="10">SUM(D34:D38)</f>
        <v>110383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24727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135110</v>
      </c>
      <c r="O33" s="45">
        <f t="shared" si="1"/>
        <v>94.087743732590525</v>
      </c>
      <c r="P33" s="10"/>
    </row>
    <row r="34" spans="1:119">
      <c r="A34" s="12"/>
      <c r="B34" s="25">
        <v>361.1</v>
      </c>
      <c r="C34" s="20" t="s">
        <v>45</v>
      </c>
      <c r="D34" s="46">
        <v>1353</v>
      </c>
      <c r="E34" s="46">
        <v>0</v>
      </c>
      <c r="F34" s="46">
        <v>0</v>
      </c>
      <c r="G34" s="46">
        <v>0</v>
      </c>
      <c r="H34" s="46">
        <v>0</v>
      </c>
      <c r="I34" s="46">
        <v>2166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3519</v>
      </c>
      <c r="O34" s="47">
        <f t="shared" si="1"/>
        <v>2.4505571030640669</v>
      </c>
      <c r="P34" s="9"/>
    </row>
    <row r="35" spans="1:119">
      <c r="A35" s="12"/>
      <c r="B35" s="25">
        <v>362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22561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22561</v>
      </c>
      <c r="O35" s="47">
        <f t="shared" si="1"/>
        <v>15.711002785515321</v>
      </c>
      <c r="P35" s="9"/>
    </row>
    <row r="36" spans="1:119">
      <c r="A36" s="12"/>
      <c r="B36" s="25">
        <v>363.11</v>
      </c>
      <c r="C36" s="20" t="s">
        <v>93</v>
      </c>
      <c r="D36" s="46">
        <v>49321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49321</v>
      </c>
      <c r="O36" s="47">
        <f t="shared" si="1"/>
        <v>34.346100278551532</v>
      </c>
      <c r="P36" s="9"/>
    </row>
    <row r="37" spans="1:119">
      <c r="A37" s="12"/>
      <c r="B37" s="25">
        <v>366</v>
      </c>
      <c r="C37" s="20" t="s">
        <v>73</v>
      </c>
      <c r="D37" s="46">
        <v>42606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42606</v>
      </c>
      <c r="O37" s="47">
        <f t="shared" si="1"/>
        <v>29.66991643454039</v>
      </c>
      <c r="P37" s="9"/>
    </row>
    <row r="38" spans="1:119">
      <c r="A38" s="12"/>
      <c r="B38" s="25">
        <v>369.9</v>
      </c>
      <c r="C38" s="20" t="s">
        <v>49</v>
      </c>
      <c r="D38" s="46">
        <v>17103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17103</v>
      </c>
      <c r="O38" s="47">
        <f t="shared" si="1"/>
        <v>11.91016713091922</v>
      </c>
      <c r="P38" s="9"/>
    </row>
    <row r="39" spans="1:119" ht="15.75">
      <c r="A39" s="29" t="s">
        <v>37</v>
      </c>
      <c r="B39" s="30"/>
      <c r="C39" s="31"/>
      <c r="D39" s="32">
        <f t="shared" ref="D39:M39" si="11">SUM(D40:D40)</f>
        <v>0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6000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6000</v>
      </c>
      <c r="O39" s="45">
        <f t="shared" si="1"/>
        <v>4.1782729805013927</v>
      </c>
      <c r="P39" s="9"/>
    </row>
    <row r="40" spans="1:119" ht="15.75" thickBot="1">
      <c r="A40" s="12"/>
      <c r="B40" s="25">
        <v>381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6000</v>
      </c>
      <c r="O40" s="47">
        <f t="shared" si="1"/>
        <v>4.1782729805013927</v>
      </c>
      <c r="P40" s="9"/>
    </row>
    <row r="41" spans="1:119" ht="16.5" thickBot="1">
      <c r="A41" s="14" t="s">
        <v>43</v>
      </c>
      <c r="B41" s="23"/>
      <c r="C41" s="22"/>
      <c r="D41" s="15">
        <f t="shared" ref="D41:M41" si="12">SUM(D5,D13,D17,D24,D30,D33,D39)</f>
        <v>970118</v>
      </c>
      <c r="E41" s="15">
        <f t="shared" si="12"/>
        <v>0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963532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9"/>
        <v>1933650</v>
      </c>
      <c r="O41" s="38">
        <f t="shared" si="1"/>
        <v>1346.5529247910863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9" t="s">
        <v>94</v>
      </c>
      <c r="M43" s="49"/>
      <c r="N43" s="49"/>
      <c r="O43" s="43">
        <v>1436</v>
      </c>
    </row>
    <row r="44" spans="1:119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2"/>
    </row>
    <row r="45" spans="1:119" ht="15.75" customHeight="1" thickBot="1">
      <c r="A45" s="53" t="s">
        <v>59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69"/>
      <c r="M3" s="70"/>
      <c r="N3" s="36"/>
      <c r="O3" s="37"/>
      <c r="P3" s="71" t="s">
        <v>116</v>
      </c>
      <c r="Q3" s="11"/>
      <c r="R3"/>
    </row>
    <row r="4" spans="1:134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117</v>
      </c>
      <c r="N4" s="35" t="s">
        <v>8</v>
      </c>
      <c r="O4" s="35" t="s">
        <v>118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 t="shared" ref="D5:N5" si="0">SUM(D6:D12)</f>
        <v>658137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658137</v>
      </c>
      <c r="P5" s="33">
        <f t="shared" ref="P5:P42" si="1">(O5/P$44)</f>
        <v>448.32220708446869</v>
      </c>
      <c r="Q5" s="6"/>
    </row>
    <row r="6" spans="1:134">
      <c r="A6" s="12"/>
      <c r="B6" s="25">
        <v>311</v>
      </c>
      <c r="C6" s="20" t="s">
        <v>1</v>
      </c>
      <c r="D6" s="46">
        <v>264466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264466</v>
      </c>
      <c r="P6" s="47">
        <f t="shared" si="1"/>
        <v>180.15395095367847</v>
      </c>
      <c r="Q6" s="9"/>
    </row>
    <row r="7" spans="1:134">
      <c r="A7" s="12"/>
      <c r="B7" s="25">
        <v>312.41000000000003</v>
      </c>
      <c r="C7" s="20" t="s">
        <v>120</v>
      </c>
      <c r="D7" s="46">
        <v>122712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122712</v>
      </c>
      <c r="P7" s="47">
        <f t="shared" si="1"/>
        <v>83.59128065395096</v>
      </c>
      <c r="Q7" s="9"/>
    </row>
    <row r="8" spans="1:134">
      <c r="A8" s="12"/>
      <c r="B8" s="25">
        <v>312.62</v>
      </c>
      <c r="C8" s="20" t="s">
        <v>121</v>
      </c>
      <c r="D8" s="46">
        <v>83053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83053</v>
      </c>
      <c r="P8" s="47">
        <f t="shared" si="1"/>
        <v>56.575613079019071</v>
      </c>
      <c r="Q8" s="9"/>
    </row>
    <row r="9" spans="1:134">
      <c r="A9" s="12"/>
      <c r="B9" s="25">
        <v>314.10000000000002</v>
      </c>
      <c r="C9" s="20" t="s">
        <v>11</v>
      </c>
      <c r="D9" s="46">
        <v>105358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105358</v>
      </c>
      <c r="P9" s="47">
        <f t="shared" si="1"/>
        <v>71.769754768392374</v>
      </c>
      <c r="Q9" s="9"/>
    </row>
    <row r="10" spans="1:134">
      <c r="A10" s="12"/>
      <c r="B10" s="25">
        <v>314.3</v>
      </c>
      <c r="C10" s="20" t="s">
        <v>12</v>
      </c>
      <c r="D10" s="46">
        <v>25272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25272</v>
      </c>
      <c r="P10" s="47">
        <f t="shared" si="1"/>
        <v>17.21525885558583</v>
      </c>
      <c r="Q10" s="9"/>
    </row>
    <row r="11" spans="1:134">
      <c r="A11" s="12"/>
      <c r="B11" s="25">
        <v>315.10000000000002</v>
      </c>
      <c r="C11" s="20" t="s">
        <v>122</v>
      </c>
      <c r="D11" s="46">
        <v>51412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51412</v>
      </c>
      <c r="P11" s="47">
        <f t="shared" si="1"/>
        <v>35.021798365122613</v>
      </c>
      <c r="Q11" s="9"/>
    </row>
    <row r="12" spans="1:134">
      <c r="A12" s="12"/>
      <c r="B12" s="25">
        <v>316</v>
      </c>
      <c r="C12" s="20" t="s">
        <v>78</v>
      </c>
      <c r="D12" s="46">
        <v>5864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5864</v>
      </c>
      <c r="P12" s="47">
        <f t="shared" si="1"/>
        <v>3.9945504087193462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SUM(D14:D15)</f>
        <v>1775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15300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23" si="4">SUM(D13:N13)</f>
        <v>17075</v>
      </c>
      <c r="P13" s="45">
        <f t="shared" si="1"/>
        <v>11.631471389645776</v>
      </c>
      <c r="Q13" s="10"/>
    </row>
    <row r="14" spans="1:134">
      <c r="A14" s="12"/>
      <c r="B14" s="25">
        <v>322</v>
      </c>
      <c r="C14" s="20" t="s">
        <v>123</v>
      </c>
      <c r="D14" s="46">
        <v>1775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1775</v>
      </c>
      <c r="P14" s="47">
        <f t="shared" si="1"/>
        <v>1.2091280653950953</v>
      </c>
      <c r="Q14" s="9"/>
    </row>
    <row r="15" spans="1:134">
      <c r="A15" s="12"/>
      <c r="B15" s="25">
        <v>324.92</v>
      </c>
      <c r="C15" s="20" t="s">
        <v>113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15300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15300</v>
      </c>
      <c r="P15" s="47">
        <f t="shared" si="1"/>
        <v>10.422343324250681</v>
      </c>
      <c r="Q15" s="9"/>
    </row>
    <row r="16" spans="1:134" ht="15.75">
      <c r="A16" s="29" t="s">
        <v>124</v>
      </c>
      <c r="B16" s="30"/>
      <c r="C16" s="31"/>
      <c r="D16" s="32">
        <f t="shared" ref="D16:N16" si="5">SUM(D17:D22)</f>
        <v>310454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669817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 t="shared" si="4"/>
        <v>980271</v>
      </c>
      <c r="P16" s="45">
        <f t="shared" si="1"/>
        <v>667.75953678474116</v>
      </c>
      <c r="Q16" s="10"/>
    </row>
    <row r="17" spans="1:17">
      <c r="A17" s="12"/>
      <c r="B17" s="25">
        <v>334.31</v>
      </c>
      <c r="C17" s="20" t="s">
        <v>23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669817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669817</v>
      </c>
      <c r="P17" s="47">
        <f t="shared" si="1"/>
        <v>456.27861035422342</v>
      </c>
      <c r="Q17" s="9"/>
    </row>
    <row r="18" spans="1:17">
      <c r="A18" s="12"/>
      <c r="B18" s="25">
        <v>335.125</v>
      </c>
      <c r="C18" s="20" t="s">
        <v>125</v>
      </c>
      <c r="D18" s="46">
        <v>66424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66424</v>
      </c>
      <c r="P18" s="47">
        <f t="shared" si="1"/>
        <v>45.247956403269754</v>
      </c>
      <c r="Q18" s="9"/>
    </row>
    <row r="19" spans="1:17">
      <c r="A19" s="12"/>
      <c r="B19" s="25">
        <v>335.15</v>
      </c>
      <c r="C19" s="20" t="s">
        <v>80</v>
      </c>
      <c r="D19" s="46">
        <v>447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447</v>
      </c>
      <c r="P19" s="47">
        <f t="shared" si="1"/>
        <v>0.30449591280653954</v>
      </c>
      <c r="Q19" s="9"/>
    </row>
    <row r="20" spans="1:17">
      <c r="A20" s="12"/>
      <c r="B20" s="25">
        <v>335.18</v>
      </c>
      <c r="C20" s="20" t="s">
        <v>126</v>
      </c>
      <c r="D20" s="46">
        <v>95925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95925</v>
      </c>
      <c r="P20" s="47">
        <f t="shared" si="1"/>
        <v>65.344005449591279</v>
      </c>
      <c r="Q20" s="9"/>
    </row>
    <row r="21" spans="1:17">
      <c r="A21" s="12"/>
      <c r="B21" s="25">
        <v>337.1</v>
      </c>
      <c r="C21" s="20" t="s">
        <v>108</v>
      </c>
      <c r="D21" s="46">
        <v>104238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104238</v>
      </c>
      <c r="P21" s="47">
        <f t="shared" si="1"/>
        <v>71.006811989100811</v>
      </c>
      <c r="Q21" s="9"/>
    </row>
    <row r="22" spans="1:17">
      <c r="A22" s="12"/>
      <c r="B22" s="25">
        <v>337.5</v>
      </c>
      <c r="C22" s="20" t="s">
        <v>29</v>
      </c>
      <c r="D22" s="46">
        <v>43420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43420</v>
      </c>
      <c r="P22" s="47">
        <f t="shared" si="1"/>
        <v>29.577656675749317</v>
      </c>
      <c r="Q22" s="9"/>
    </row>
    <row r="23" spans="1:17" ht="15.75">
      <c r="A23" s="29" t="s">
        <v>35</v>
      </c>
      <c r="B23" s="30"/>
      <c r="C23" s="31"/>
      <c r="D23" s="32">
        <f t="shared" ref="D23:N23" si="6">SUM(D24:D32)</f>
        <v>82014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906530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si="4"/>
        <v>988544</v>
      </c>
      <c r="P23" s="45">
        <f t="shared" si="1"/>
        <v>673.39509536784738</v>
      </c>
      <c r="Q23" s="10"/>
    </row>
    <row r="24" spans="1:17">
      <c r="A24" s="12"/>
      <c r="B24" s="25">
        <v>341.3</v>
      </c>
      <c r="C24" s="20" t="s">
        <v>104</v>
      </c>
      <c r="D24" s="46">
        <v>3250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2" si="7">SUM(D24:N24)</f>
        <v>3250</v>
      </c>
      <c r="P24" s="47">
        <f t="shared" si="1"/>
        <v>2.2138964577656677</v>
      </c>
      <c r="Q24" s="9"/>
    </row>
    <row r="25" spans="1:17">
      <c r="A25" s="12"/>
      <c r="B25" s="25">
        <v>341.9</v>
      </c>
      <c r="C25" s="20" t="s">
        <v>82</v>
      </c>
      <c r="D25" s="46">
        <v>280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280</v>
      </c>
      <c r="P25" s="47">
        <f t="shared" si="1"/>
        <v>0.1907356948228883</v>
      </c>
      <c r="Q25" s="9"/>
    </row>
    <row r="26" spans="1:17">
      <c r="A26" s="12"/>
      <c r="B26" s="25">
        <v>342.5</v>
      </c>
      <c r="C26" s="20" t="s">
        <v>70</v>
      </c>
      <c r="D26" s="46">
        <v>550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550</v>
      </c>
      <c r="P26" s="47">
        <f t="shared" si="1"/>
        <v>0.37465940054495911</v>
      </c>
      <c r="Q26" s="9"/>
    </row>
    <row r="27" spans="1:17">
      <c r="A27" s="12"/>
      <c r="B27" s="25">
        <v>343.3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285127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285127</v>
      </c>
      <c r="P27" s="47">
        <f t="shared" si="1"/>
        <v>194.22820163487739</v>
      </c>
      <c r="Q27" s="9"/>
    </row>
    <row r="28" spans="1:17">
      <c r="A28" s="12"/>
      <c r="B28" s="25">
        <v>343.4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243727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243727</v>
      </c>
      <c r="P28" s="47">
        <f t="shared" si="1"/>
        <v>166.02656675749319</v>
      </c>
      <c r="Q28" s="9"/>
    </row>
    <row r="29" spans="1:17">
      <c r="A29" s="12"/>
      <c r="B29" s="25">
        <v>343.5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377676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377676</v>
      </c>
      <c r="P29" s="47">
        <f t="shared" si="1"/>
        <v>257.27247956403272</v>
      </c>
      <c r="Q29" s="9"/>
    </row>
    <row r="30" spans="1:17">
      <c r="A30" s="12"/>
      <c r="B30" s="25">
        <v>344.9</v>
      </c>
      <c r="C30" s="20" t="s">
        <v>83</v>
      </c>
      <c r="D30" s="46">
        <v>29340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29340</v>
      </c>
      <c r="P30" s="47">
        <f t="shared" si="1"/>
        <v>19.986376021798364</v>
      </c>
      <c r="Q30" s="9"/>
    </row>
    <row r="31" spans="1:17">
      <c r="A31" s="12"/>
      <c r="B31" s="25">
        <v>347.2</v>
      </c>
      <c r="C31" s="20" t="s">
        <v>42</v>
      </c>
      <c r="D31" s="46">
        <v>48560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48560</v>
      </c>
      <c r="P31" s="47">
        <f t="shared" si="1"/>
        <v>33.079019073569484</v>
      </c>
      <c r="Q31" s="9"/>
    </row>
    <row r="32" spans="1:17">
      <c r="A32" s="12"/>
      <c r="B32" s="25">
        <v>349</v>
      </c>
      <c r="C32" s="20" t="s">
        <v>127</v>
      </c>
      <c r="D32" s="46">
        <v>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34</v>
      </c>
      <c r="P32" s="47">
        <f t="shared" si="1"/>
        <v>2.316076294277929E-2</v>
      </c>
      <c r="Q32" s="9"/>
    </row>
    <row r="33" spans="1:120" ht="15.75">
      <c r="A33" s="29" t="s">
        <v>36</v>
      </c>
      <c r="B33" s="30"/>
      <c r="C33" s="31"/>
      <c r="D33" s="32">
        <f t="shared" ref="D33:N33" si="8">SUM(D34:D34)</f>
        <v>10848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ref="O33:O42" si="9">SUM(D33:N33)</f>
        <v>10848</v>
      </c>
      <c r="P33" s="45">
        <f t="shared" si="1"/>
        <v>7.3896457765667574</v>
      </c>
      <c r="Q33" s="10"/>
    </row>
    <row r="34" spans="1:120">
      <c r="A34" s="13"/>
      <c r="B34" s="39">
        <v>359</v>
      </c>
      <c r="C34" s="21" t="s">
        <v>44</v>
      </c>
      <c r="D34" s="46">
        <v>10848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10848</v>
      </c>
      <c r="P34" s="47">
        <f t="shared" si="1"/>
        <v>7.3896457765667574</v>
      </c>
      <c r="Q34" s="9"/>
    </row>
    <row r="35" spans="1:120" ht="15.75">
      <c r="A35" s="29" t="s">
        <v>2</v>
      </c>
      <c r="B35" s="30"/>
      <c r="C35" s="31"/>
      <c r="D35" s="32">
        <f t="shared" ref="D35:N35" si="10">SUM(D36:D39)</f>
        <v>79321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55904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10"/>
        <v>0</v>
      </c>
      <c r="O35" s="32">
        <f t="shared" si="9"/>
        <v>135225</v>
      </c>
      <c r="P35" s="45">
        <f t="shared" si="1"/>
        <v>92.115122615803813</v>
      </c>
      <c r="Q35" s="10"/>
    </row>
    <row r="36" spans="1:120">
      <c r="A36" s="12"/>
      <c r="B36" s="25">
        <v>361.1</v>
      </c>
      <c r="C36" s="20" t="s">
        <v>45</v>
      </c>
      <c r="D36" s="46">
        <v>9186</v>
      </c>
      <c r="E36" s="46">
        <v>0</v>
      </c>
      <c r="F36" s="46">
        <v>0</v>
      </c>
      <c r="G36" s="46">
        <v>0</v>
      </c>
      <c r="H36" s="46">
        <v>0</v>
      </c>
      <c r="I36" s="46">
        <v>313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9499</v>
      </c>
      <c r="P36" s="47">
        <f t="shared" si="1"/>
        <v>6.4707084468664853</v>
      </c>
      <c r="Q36" s="9"/>
    </row>
    <row r="37" spans="1:120">
      <c r="A37" s="12"/>
      <c r="B37" s="25">
        <v>362</v>
      </c>
      <c r="C37" s="20" t="s">
        <v>46</v>
      </c>
      <c r="D37" s="46">
        <v>7373</v>
      </c>
      <c r="E37" s="46">
        <v>0</v>
      </c>
      <c r="F37" s="46">
        <v>0</v>
      </c>
      <c r="G37" s="46">
        <v>0</v>
      </c>
      <c r="H37" s="46">
        <v>0</v>
      </c>
      <c r="I37" s="46">
        <v>30863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38236</v>
      </c>
      <c r="P37" s="47">
        <f t="shared" si="1"/>
        <v>26.04632152588556</v>
      </c>
      <c r="Q37" s="9"/>
    </row>
    <row r="38" spans="1:120">
      <c r="A38" s="12"/>
      <c r="B38" s="25">
        <v>366</v>
      </c>
      <c r="C38" s="20" t="s">
        <v>73</v>
      </c>
      <c r="D38" s="46">
        <v>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200</v>
      </c>
      <c r="P38" s="47">
        <f t="shared" si="1"/>
        <v>0.13623978201634879</v>
      </c>
      <c r="Q38" s="9"/>
    </row>
    <row r="39" spans="1:120">
      <c r="A39" s="12"/>
      <c r="B39" s="25">
        <v>369.9</v>
      </c>
      <c r="C39" s="20" t="s">
        <v>49</v>
      </c>
      <c r="D39" s="46">
        <v>62562</v>
      </c>
      <c r="E39" s="46">
        <v>0</v>
      </c>
      <c r="F39" s="46">
        <v>0</v>
      </c>
      <c r="G39" s="46">
        <v>0</v>
      </c>
      <c r="H39" s="46">
        <v>0</v>
      </c>
      <c r="I39" s="46">
        <v>24728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87290</v>
      </c>
      <c r="P39" s="47">
        <f t="shared" si="1"/>
        <v>59.461852861035425</v>
      </c>
      <c r="Q39" s="9"/>
    </row>
    <row r="40" spans="1:120" ht="15.75">
      <c r="A40" s="29" t="s">
        <v>37</v>
      </c>
      <c r="B40" s="30"/>
      <c r="C40" s="31"/>
      <c r="D40" s="32">
        <f t="shared" ref="D40:N40" si="11">SUM(D41:D41)</f>
        <v>29261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1"/>
        <v>0</v>
      </c>
      <c r="O40" s="32">
        <f t="shared" si="9"/>
        <v>29261</v>
      </c>
      <c r="P40" s="45">
        <f t="shared" si="1"/>
        <v>19.932561307901906</v>
      </c>
      <c r="Q40" s="9"/>
    </row>
    <row r="41" spans="1:120" ht="15.75" thickBot="1">
      <c r="A41" s="12"/>
      <c r="B41" s="25">
        <v>381</v>
      </c>
      <c r="C41" s="20" t="s">
        <v>50</v>
      </c>
      <c r="D41" s="46">
        <v>29261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29261</v>
      </c>
      <c r="P41" s="47">
        <f t="shared" si="1"/>
        <v>19.932561307901906</v>
      </c>
      <c r="Q41" s="9"/>
    </row>
    <row r="42" spans="1:120" ht="16.5" thickBot="1">
      <c r="A42" s="14" t="s">
        <v>43</v>
      </c>
      <c r="B42" s="23"/>
      <c r="C42" s="22"/>
      <c r="D42" s="15">
        <f t="shared" ref="D42:N42" si="12">SUM(D5,D13,D16,D23,D33,D35,D40)</f>
        <v>1171810</v>
      </c>
      <c r="E42" s="15">
        <f t="shared" si="12"/>
        <v>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1647551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12"/>
        <v>0</v>
      </c>
      <c r="O42" s="15">
        <f t="shared" si="9"/>
        <v>2819361</v>
      </c>
      <c r="P42" s="38">
        <f t="shared" si="1"/>
        <v>1920.5456403269754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9" t="s">
        <v>128</v>
      </c>
      <c r="N44" s="49"/>
      <c r="O44" s="49"/>
      <c r="P44" s="43">
        <v>1468</v>
      </c>
    </row>
    <row r="45" spans="1:120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2"/>
    </row>
    <row r="46" spans="1:120" ht="15.75" customHeight="1" thickBot="1">
      <c r="A46" s="53" t="s">
        <v>59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642362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642362</v>
      </c>
      <c r="O5" s="33">
        <f t="shared" ref="O5:O43" si="1">(N5/O$45)</f>
        <v>439.0717703349282</v>
      </c>
      <c r="P5" s="6"/>
    </row>
    <row r="6" spans="1:133">
      <c r="A6" s="12"/>
      <c r="B6" s="25">
        <v>311</v>
      </c>
      <c r="C6" s="20" t="s">
        <v>1</v>
      </c>
      <c r="D6" s="46">
        <v>258587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258587</v>
      </c>
      <c r="O6" s="47">
        <f t="shared" si="1"/>
        <v>176.7511961722488</v>
      </c>
      <c r="P6" s="9"/>
    </row>
    <row r="7" spans="1:133">
      <c r="A7" s="12"/>
      <c r="B7" s="25">
        <v>312.41000000000003</v>
      </c>
      <c r="C7" s="20" t="s">
        <v>9</v>
      </c>
      <c r="D7" s="46">
        <v>126195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126195</v>
      </c>
      <c r="O7" s="47">
        <f t="shared" si="1"/>
        <v>86.25768967874231</v>
      </c>
      <c r="P7" s="9"/>
    </row>
    <row r="8" spans="1:133">
      <c r="A8" s="12"/>
      <c r="B8" s="25">
        <v>312.60000000000002</v>
      </c>
      <c r="C8" s="20" t="s">
        <v>10</v>
      </c>
      <c r="D8" s="46">
        <v>80446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80446</v>
      </c>
      <c r="O8" s="47">
        <f t="shared" si="1"/>
        <v>54.987012987012989</v>
      </c>
      <c r="P8" s="9"/>
    </row>
    <row r="9" spans="1:133">
      <c r="A9" s="12"/>
      <c r="B9" s="25">
        <v>314.10000000000002</v>
      </c>
      <c r="C9" s="20" t="s">
        <v>11</v>
      </c>
      <c r="D9" s="46">
        <v>103546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103546</v>
      </c>
      <c r="O9" s="47">
        <f t="shared" si="1"/>
        <v>70.776486671223509</v>
      </c>
      <c r="P9" s="9"/>
    </row>
    <row r="10" spans="1:133">
      <c r="A10" s="12"/>
      <c r="B10" s="25">
        <v>314.3</v>
      </c>
      <c r="C10" s="20" t="s">
        <v>12</v>
      </c>
      <c r="D10" s="46">
        <v>24339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24339</v>
      </c>
      <c r="O10" s="47">
        <f t="shared" si="1"/>
        <v>16.636363636363637</v>
      </c>
      <c r="P10" s="9"/>
    </row>
    <row r="11" spans="1:133">
      <c r="A11" s="12"/>
      <c r="B11" s="25">
        <v>315</v>
      </c>
      <c r="C11" s="20" t="s">
        <v>77</v>
      </c>
      <c r="D11" s="46">
        <v>43136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43136</v>
      </c>
      <c r="O11" s="47">
        <f t="shared" si="1"/>
        <v>29.484620642515381</v>
      </c>
      <c r="P11" s="9"/>
    </row>
    <row r="12" spans="1:133">
      <c r="A12" s="12"/>
      <c r="B12" s="25">
        <v>316</v>
      </c>
      <c r="C12" s="20" t="s">
        <v>78</v>
      </c>
      <c r="D12" s="46">
        <v>6113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6113</v>
      </c>
      <c r="O12" s="47">
        <f t="shared" si="1"/>
        <v>4.1784005468215994</v>
      </c>
      <c r="P12" s="9"/>
    </row>
    <row r="13" spans="1:133" ht="15.75">
      <c r="A13" s="29" t="s">
        <v>15</v>
      </c>
      <c r="B13" s="30"/>
      <c r="C13" s="31"/>
      <c r="D13" s="32">
        <f>SUM(D14:D15)</f>
        <v>475</v>
      </c>
      <c r="E13" s="32">
        <f t="shared" ref="E13:M13" si="3">SUM(E14:E15)</f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15550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16025</v>
      </c>
      <c r="O13" s="45">
        <f t="shared" si="1"/>
        <v>10.953520164046481</v>
      </c>
      <c r="P13" s="10"/>
    </row>
    <row r="14" spans="1:133">
      <c r="A14" s="12"/>
      <c r="B14" s="25">
        <v>322</v>
      </c>
      <c r="C14" s="20" t="s">
        <v>67</v>
      </c>
      <c r="D14" s="46">
        <v>475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475</v>
      </c>
      <c r="O14" s="47">
        <f t="shared" si="1"/>
        <v>0.32467532467532467</v>
      </c>
      <c r="P14" s="9"/>
    </row>
    <row r="15" spans="1:133">
      <c r="A15" s="12"/>
      <c r="B15" s="25">
        <v>324.92</v>
      </c>
      <c r="C15" s="20" t="s">
        <v>113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15550</v>
      </c>
      <c r="J15" s="46">
        <v>0</v>
      </c>
      <c r="K15" s="46">
        <v>0</v>
      </c>
      <c r="L15" s="46">
        <v>0</v>
      </c>
      <c r="M15" s="46">
        <v>0</v>
      </c>
      <c r="N15" s="48">
        <f t="shared" si="4"/>
        <v>15550</v>
      </c>
      <c r="O15" s="47">
        <f t="shared" si="1"/>
        <v>10.628844839371155</v>
      </c>
      <c r="P15" s="9"/>
    </row>
    <row r="16" spans="1:133" ht="15.75">
      <c r="A16" s="29" t="s">
        <v>20</v>
      </c>
      <c r="B16" s="30"/>
      <c r="C16" s="31"/>
      <c r="D16" s="32">
        <f t="shared" ref="D16:M16" si="5">SUM(D17:D23)</f>
        <v>734397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337100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1071497</v>
      </c>
      <c r="O16" s="45">
        <f t="shared" si="1"/>
        <v>732.39712918660291</v>
      </c>
      <c r="P16" s="10"/>
    </row>
    <row r="17" spans="1:16">
      <c r="A17" s="12"/>
      <c r="B17" s="25">
        <v>334.31</v>
      </c>
      <c r="C17" s="20" t="s">
        <v>23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337100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337100</v>
      </c>
      <c r="O17" s="47">
        <f t="shared" si="1"/>
        <v>230.41695146958304</v>
      </c>
      <c r="P17" s="9"/>
    </row>
    <row r="18" spans="1:16">
      <c r="A18" s="12"/>
      <c r="B18" s="25">
        <v>335.12</v>
      </c>
      <c r="C18" s="20" t="s">
        <v>79</v>
      </c>
      <c r="D18" s="46">
        <v>56577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56577</v>
      </c>
      <c r="O18" s="47">
        <f t="shared" si="1"/>
        <v>38.671907040328094</v>
      </c>
      <c r="P18" s="9"/>
    </row>
    <row r="19" spans="1:16">
      <c r="A19" s="12"/>
      <c r="B19" s="25">
        <v>335.15</v>
      </c>
      <c r="C19" s="20" t="s">
        <v>80</v>
      </c>
      <c r="D19" s="46">
        <v>2228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2228</v>
      </c>
      <c r="O19" s="47">
        <f t="shared" si="1"/>
        <v>1.5228981544771019</v>
      </c>
      <c r="P19" s="9"/>
    </row>
    <row r="20" spans="1:16">
      <c r="A20" s="12"/>
      <c r="B20" s="25">
        <v>335.18</v>
      </c>
      <c r="C20" s="20" t="s">
        <v>81</v>
      </c>
      <c r="D20" s="46">
        <v>82507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82507</v>
      </c>
      <c r="O20" s="47">
        <f t="shared" si="1"/>
        <v>56.39576213260424</v>
      </c>
      <c r="P20" s="9"/>
    </row>
    <row r="21" spans="1:16">
      <c r="A21" s="12"/>
      <c r="B21" s="25">
        <v>337.1</v>
      </c>
      <c r="C21" s="20" t="s">
        <v>108</v>
      </c>
      <c r="D21" s="46">
        <v>546614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546614</v>
      </c>
      <c r="O21" s="47">
        <f t="shared" si="1"/>
        <v>373.62542720437455</v>
      </c>
      <c r="P21" s="9"/>
    </row>
    <row r="22" spans="1:16">
      <c r="A22" s="12"/>
      <c r="B22" s="25">
        <v>337.5</v>
      </c>
      <c r="C22" s="20" t="s">
        <v>29</v>
      </c>
      <c r="D22" s="46">
        <v>44251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44251</v>
      </c>
      <c r="O22" s="47">
        <f t="shared" si="1"/>
        <v>30.246753246753247</v>
      </c>
      <c r="P22" s="9"/>
    </row>
    <row r="23" spans="1:16">
      <c r="A23" s="12"/>
      <c r="B23" s="25">
        <v>337.7</v>
      </c>
      <c r="C23" s="20" t="s">
        <v>98</v>
      </c>
      <c r="D23" s="46">
        <v>2220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2220</v>
      </c>
      <c r="O23" s="47">
        <f t="shared" si="1"/>
        <v>1.51742993848257</v>
      </c>
      <c r="P23" s="9"/>
    </row>
    <row r="24" spans="1:16" ht="15.75">
      <c r="A24" s="29" t="s">
        <v>35</v>
      </c>
      <c r="B24" s="30"/>
      <c r="C24" s="31"/>
      <c r="D24" s="32">
        <f t="shared" ref="D24:M24" si="6">SUM(D25:D33)</f>
        <v>70931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890916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961847</v>
      </c>
      <c r="O24" s="45">
        <f t="shared" si="1"/>
        <v>657.4483937115516</v>
      </c>
      <c r="P24" s="10"/>
    </row>
    <row r="25" spans="1:16">
      <c r="A25" s="12"/>
      <c r="B25" s="25">
        <v>341.3</v>
      </c>
      <c r="C25" s="20" t="s">
        <v>104</v>
      </c>
      <c r="D25" s="46">
        <v>1375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7">SUM(D25:M25)</f>
        <v>1375</v>
      </c>
      <c r="O25" s="47">
        <f t="shared" si="1"/>
        <v>0.93984962406015038</v>
      </c>
      <c r="P25" s="9"/>
    </row>
    <row r="26" spans="1:16">
      <c r="A26" s="12"/>
      <c r="B26" s="25">
        <v>341.9</v>
      </c>
      <c r="C26" s="20" t="s">
        <v>82</v>
      </c>
      <c r="D26" s="46">
        <v>210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210</v>
      </c>
      <c r="O26" s="47">
        <f t="shared" si="1"/>
        <v>0.14354066985645933</v>
      </c>
      <c r="P26" s="9"/>
    </row>
    <row r="27" spans="1:16">
      <c r="A27" s="12"/>
      <c r="B27" s="25">
        <v>342.5</v>
      </c>
      <c r="C27" s="20" t="s">
        <v>70</v>
      </c>
      <c r="D27" s="46">
        <v>725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725</v>
      </c>
      <c r="O27" s="47">
        <f t="shared" si="1"/>
        <v>0.49555707450444292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288180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288180</v>
      </c>
      <c r="O28" s="47">
        <f t="shared" si="1"/>
        <v>196.97881066302119</v>
      </c>
      <c r="P28" s="9"/>
    </row>
    <row r="29" spans="1:16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236849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236849</v>
      </c>
      <c r="O29" s="47">
        <f t="shared" si="1"/>
        <v>161.89268626110731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365887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365887</v>
      </c>
      <c r="O30" s="47">
        <f t="shared" si="1"/>
        <v>250.09364319890636</v>
      </c>
      <c r="P30" s="9"/>
    </row>
    <row r="31" spans="1:16">
      <c r="A31" s="12"/>
      <c r="B31" s="25">
        <v>344.9</v>
      </c>
      <c r="C31" s="20" t="s">
        <v>83</v>
      </c>
      <c r="D31" s="46">
        <v>28525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28525</v>
      </c>
      <c r="O31" s="47">
        <f t="shared" si="1"/>
        <v>19.497607655502392</v>
      </c>
      <c r="P31" s="9"/>
    </row>
    <row r="32" spans="1:16">
      <c r="A32" s="12"/>
      <c r="B32" s="25">
        <v>347.2</v>
      </c>
      <c r="C32" s="20" t="s">
        <v>42</v>
      </c>
      <c r="D32" s="46">
        <v>40068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40068</v>
      </c>
      <c r="O32" s="47">
        <f t="shared" si="1"/>
        <v>27.387559808612441</v>
      </c>
      <c r="P32" s="9"/>
    </row>
    <row r="33" spans="1:119">
      <c r="A33" s="12"/>
      <c r="B33" s="25">
        <v>349</v>
      </c>
      <c r="C33" s="20" t="s">
        <v>84</v>
      </c>
      <c r="D33" s="46">
        <v>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</v>
      </c>
      <c r="O33" s="47">
        <f t="shared" si="1"/>
        <v>1.9138755980861243E-2</v>
      </c>
      <c r="P33" s="9"/>
    </row>
    <row r="34" spans="1:119" ht="15.75">
      <c r="A34" s="29" t="s">
        <v>36</v>
      </c>
      <c r="B34" s="30"/>
      <c r="C34" s="31"/>
      <c r="D34" s="32">
        <f t="shared" ref="D34:M34" si="8">SUM(D35:D35)</f>
        <v>14558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3" si="9">SUM(D34:M34)</f>
        <v>14558</v>
      </c>
      <c r="O34" s="45">
        <f t="shared" si="1"/>
        <v>9.9507860560492141</v>
      </c>
      <c r="P34" s="10"/>
    </row>
    <row r="35" spans="1:119">
      <c r="A35" s="13"/>
      <c r="B35" s="39">
        <v>359</v>
      </c>
      <c r="C35" s="21" t="s">
        <v>44</v>
      </c>
      <c r="D35" s="46">
        <v>14558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14558</v>
      </c>
      <c r="O35" s="47">
        <f t="shared" si="1"/>
        <v>9.9507860560492141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SUM(D37:D40)</f>
        <v>80148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53361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133509</v>
      </c>
      <c r="O36" s="45">
        <f t="shared" si="1"/>
        <v>91.257006151742999</v>
      </c>
      <c r="P36" s="10"/>
    </row>
    <row r="37" spans="1:119">
      <c r="A37" s="12"/>
      <c r="B37" s="25">
        <v>361.1</v>
      </c>
      <c r="C37" s="20" t="s">
        <v>45</v>
      </c>
      <c r="D37" s="46">
        <v>11297</v>
      </c>
      <c r="E37" s="46">
        <v>0</v>
      </c>
      <c r="F37" s="46">
        <v>0</v>
      </c>
      <c r="G37" s="46">
        <v>0</v>
      </c>
      <c r="H37" s="46">
        <v>0</v>
      </c>
      <c r="I37" s="46">
        <v>306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11603</v>
      </c>
      <c r="O37" s="47">
        <f t="shared" si="1"/>
        <v>7.9309637730690365</v>
      </c>
      <c r="P37" s="9"/>
    </row>
    <row r="38" spans="1:119">
      <c r="A38" s="12"/>
      <c r="B38" s="25">
        <v>362</v>
      </c>
      <c r="C38" s="20" t="s">
        <v>46</v>
      </c>
      <c r="D38" s="46">
        <v>5407</v>
      </c>
      <c r="E38" s="46">
        <v>0</v>
      </c>
      <c r="F38" s="46">
        <v>0</v>
      </c>
      <c r="G38" s="46">
        <v>0</v>
      </c>
      <c r="H38" s="46">
        <v>0</v>
      </c>
      <c r="I38" s="46">
        <v>31984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37391</v>
      </c>
      <c r="O38" s="47">
        <f t="shared" si="1"/>
        <v>25.557758031442241</v>
      </c>
      <c r="P38" s="9"/>
    </row>
    <row r="39" spans="1:119">
      <c r="A39" s="12"/>
      <c r="B39" s="25">
        <v>366</v>
      </c>
      <c r="C39" s="20" t="s">
        <v>73</v>
      </c>
      <c r="D39" s="46">
        <v>7879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7879</v>
      </c>
      <c r="O39" s="47">
        <f t="shared" si="1"/>
        <v>5.3855092276144907</v>
      </c>
      <c r="P39" s="9"/>
    </row>
    <row r="40" spans="1:119">
      <c r="A40" s="12"/>
      <c r="B40" s="25">
        <v>369.9</v>
      </c>
      <c r="C40" s="20" t="s">
        <v>49</v>
      </c>
      <c r="D40" s="46">
        <v>55565</v>
      </c>
      <c r="E40" s="46">
        <v>0</v>
      </c>
      <c r="F40" s="46">
        <v>0</v>
      </c>
      <c r="G40" s="46">
        <v>0</v>
      </c>
      <c r="H40" s="46">
        <v>0</v>
      </c>
      <c r="I40" s="46">
        <v>21071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76636</v>
      </c>
      <c r="O40" s="47">
        <f t="shared" si="1"/>
        <v>52.382775119617222</v>
      </c>
      <c r="P40" s="9"/>
    </row>
    <row r="41" spans="1:119" ht="15.75">
      <c r="A41" s="29" t="s">
        <v>37</v>
      </c>
      <c r="B41" s="30"/>
      <c r="C41" s="31"/>
      <c r="D41" s="32">
        <f t="shared" ref="D41:M41" si="11">SUM(D42:D42)</f>
        <v>28498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28498</v>
      </c>
      <c r="O41" s="45">
        <f t="shared" si="1"/>
        <v>19.479152426520848</v>
      </c>
      <c r="P41" s="9"/>
    </row>
    <row r="42" spans="1:119" ht="15.75" thickBot="1">
      <c r="A42" s="12"/>
      <c r="B42" s="25">
        <v>381</v>
      </c>
      <c r="C42" s="20" t="s">
        <v>50</v>
      </c>
      <c r="D42" s="46">
        <v>28498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28498</v>
      </c>
      <c r="O42" s="47">
        <f t="shared" si="1"/>
        <v>19.479152426520848</v>
      </c>
      <c r="P42" s="9"/>
    </row>
    <row r="43" spans="1:119" ht="16.5" thickBot="1">
      <c r="A43" s="14" t="s">
        <v>43</v>
      </c>
      <c r="B43" s="23"/>
      <c r="C43" s="22"/>
      <c r="D43" s="15">
        <f t="shared" ref="D43:M43" si="12">SUM(D5,D13,D16,D24,D34,D36,D41)</f>
        <v>1571369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1296927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2868296</v>
      </c>
      <c r="O43" s="38">
        <f t="shared" si="1"/>
        <v>1960.5577580314423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9" t="s">
        <v>114</v>
      </c>
      <c r="M45" s="49"/>
      <c r="N45" s="49"/>
      <c r="O45" s="43">
        <v>1463</v>
      </c>
    </row>
    <row r="46" spans="1:119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2"/>
    </row>
    <row r="47" spans="1:119" ht="15.75" customHeight="1" thickBot="1">
      <c r="A47" s="53" t="s">
        <v>59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656548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656548</v>
      </c>
      <c r="O5" s="33">
        <f t="shared" ref="O5:O42" si="1">(N5/O$44)</f>
        <v>450.92582417582418</v>
      </c>
      <c r="P5" s="6"/>
    </row>
    <row r="6" spans="1:133">
      <c r="A6" s="12"/>
      <c r="B6" s="25">
        <v>311</v>
      </c>
      <c r="C6" s="20" t="s">
        <v>1</v>
      </c>
      <c r="D6" s="46">
        <v>251535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251535</v>
      </c>
      <c r="O6" s="47">
        <f t="shared" si="1"/>
        <v>172.75755494505495</v>
      </c>
      <c r="P6" s="9"/>
    </row>
    <row r="7" spans="1:133">
      <c r="A7" s="12"/>
      <c r="B7" s="25">
        <v>312.41000000000003</v>
      </c>
      <c r="C7" s="20" t="s">
        <v>9</v>
      </c>
      <c r="D7" s="46">
        <v>145117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145117</v>
      </c>
      <c r="O7" s="47">
        <f t="shared" si="1"/>
        <v>99.668269230769226</v>
      </c>
      <c r="P7" s="9"/>
    </row>
    <row r="8" spans="1:133">
      <c r="A8" s="12"/>
      <c r="B8" s="25">
        <v>312.60000000000002</v>
      </c>
      <c r="C8" s="20" t="s">
        <v>10</v>
      </c>
      <c r="D8" s="46">
        <v>86563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86563</v>
      </c>
      <c r="O8" s="47">
        <f t="shared" si="1"/>
        <v>59.452609890109891</v>
      </c>
      <c r="P8" s="9"/>
    </row>
    <row r="9" spans="1:133">
      <c r="A9" s="12"/>
      <c r="B9" s="25">
        <v>314.10000000000002</v>
      </c>
      <c r="C9" s="20" t="s">
        <v>11</v>
      </c>
      <c r="D9" s="46">
        <v>102094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102094</v>
      </c>
      <c r="O9" s="47">
        <f t="shared" si="1"/>
        <v>70.119505494505489</v>
      </c>
      <c r="P9" s="9"/>
    </row>
    <row r="10" spans="1:133">
      <c r="A10" s="12"/>
      <c r="B10" s="25">
        <v>314.3</v>
      </c>
      <c r="C10" s="20" t="s">
        <v>12</v>
      </c>
      <c r="D10" s="46">
        <v>24933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24933</v>
      </c>
      <c r="O10" s="47">
        <f t="shared" si="1"/>
        <v>17.124313186813186</v>
      </c>
      <c r="P10" s="9"/>
    </row>
    <row r="11" spans="1:133">
      <c r="A11" s="12"/>
      <c r="B11" s="25">
        <v>315</v>
      </c>
      <c r="C11" s="20" t="s">
        <v>77</v>
      </c>
      <c r="D11" s="46">
        <v>40445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40445</v>
      </c>
      <c r="O11" s="47">
        <f t="shared" si="1"/>
        <v>27.778159340659339</v>
      </c>
      <c r="P11" s="9"/>
    </row>
    <row r="12" spans="1:133">
      <c r="A12" s="12"/>
      <c r="B12" s="25">
        <v>316</v>
      </c>
      <c r="C12" s="20" t="s">
        <v>78</v>
      </c>
      <c r="D12" s="46">
        <v>5861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5861</v>
      </c>
      <c r="O12" s="47">
        <f t="shared" si="1"/>
        <v>4.0254120879120876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2450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2450</v>
      </c>
      <c r="O13" s="45">
        <f t="shared" si="1"/>
        <v>1.6826923076923077</v>
      </c>
      <c r="P13" s="10"/>
    </row>
    <row r="14" spans="1:133">
      <c r="A14" s="12"/>
      <c r="B14" s="25">
        <v>322</v>
      </c>
      <c r="C14" s="20" t="s">
        <v>67</v>
      </c>
      <c r="D14" s="46">
        <v>2450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2450</v>
      </c>
      <c r="O14" s="47">
        <f t="shared" si="1"/>
        <v>1.6826923076923077</v>
      </c>
      <c r="P14" s="9"/>
    </row>
    <row r="15" spans="1:133" ht="15.75">
      <c r="A15" s="29" t="s">
        <v>20</v>
      </c>
      <c r="B15" s="30"/>
      <c r="C15" s="31"/>
      <c r="D15" s="32">
        <f t="shared" ref="D15:M15" si="5">SUM(D16:D23)</f>
        <v>543677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45550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589227</v>
      </c>
      <c r="O15" s="45">
        <f t="shared" si="1"/>
        <v>404.68887362637361</v>
      </c>
      <c r="P15" s="10"/>
    </row>
    <row r="16" spans="1:133">
      <c r="A16" s="12"/>
      <c r="B16" s="25">
        <v>334.1</v>
      </c>
      <c r="C16" s="20" t="s">
        <v>103</v>
      </c>
      <c r="D16" s="46">
        <v>300000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300000</v>
      </c>
      <c r="O16" s="47">
        <f t="shared" si="1"/>
        <v>206.04395604395606</v>
      </c>
      <c r="P16" s="9"/>
    </row>
    <row r="17" spans="1:16">
      <c r="A17" s="12"/>
      <c r="B17" s="25">
        <v>334.31</v>
      </c>
      <c r="C17" s="20" t="s">
        <v>23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45550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45550</v>
      </c>
      <c r="O17" s="47">
        <f t="shared" si="1"/>
        <v>31.284340659340661</v>
      </c>
      <c r="P17" s="9"/>
    </row>
    <row r="18" spans="1:16">
      <c r="A18" s="12"/>
      <c r="B18" s="25">
        <v>335.12</v>
      </c>
      <c r="C18" s="20" t="s">
        <v>79</v>
      </c>
      <c r="D18" s="46">
        <v>59857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59857</v>
      </c>
      <c r="O18" s="47">
        <f t="shared" si="1"/>
        <v>41.11057692307692</v>
      </c>
      <c r="P18" s="9"/>
    </row>
    <row r="19" spans="1:16">
      <c r="A19" s="12"/>
      <c r="B19" s="25">
        <v>335.15</v>
      </c>
      <c r="C19" s="20" t="s">
        <v>80</v>
      </c>
      <c r="D19" s="46">
        <v>4201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4201</v>
      </c>
      <c r="O19" s="47">
        <f t="shared" si="1"/>
        <v>2.885302197802198</v>
      </c>
      <c r="P19" s="9"/>
    </row>
    <row r="20" spans="1:16">
      <c r="A20" s="12"/>
      <c r="B20" s="25">
        <v>335.18</v>
      </c>
      <c r="C20" s="20" t="s">
        <v>81</v>
      </c>
      <c r="D20" s="46">
        <v>89343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89343</v>
      </c>
      <c r="O20" s="47">
        <f t="shared" si="1"/>
        <v>61.361950549450547</v>
      </c>
      <c r="P20" s="9"/>
    </row>
    <row r="21" spans="1:16">
      <c r="A21" s="12"/>
      <c r="B21" s="25">
        <v>337.1</v>
      </c>
      <c r="C21" s="20" t="s">
        <v>108</v>
      </c>
      <c r="D21" s="46">
        <v>39300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39300</v>
      </c>
      <c r="O21" s="47">
        <f t="shared" si="1"/>
        <v>26.991758241758241</v>
      </c>
      <c r="P21" s="9"/>
    </row>
    <row r="22" spans="1:16">
      <c r="A22" s="12"/>
      <c r="B22" s="25">
        <v>337.5</v>
      </c>
      <c r="C22" s="20" t="s">
        <v>29</v>
      </c>
      <c r="D22" s="46">
        <v>45851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45851</v>
      </c>
      <c r="O22" s="47">
        <f t="shared" si="1"/>
        <v>31.491071428571427</v>
      </c>
      <c r="P22" s="9"/>
    </row>
    <row r="23" spans="1:16">
      <c r="A23" s="12"/>
      <c r="B23" s="25">
        <v>337.7</v>
      </c>
      <c r="C23" s="20" t="s">
        <v>98</v>
      </c>
      <c r="D23" s="46">
        <v>5125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5125</v>
      </c>
      <c r="O23" s="47">
        <f t="shared" si="1"/>
        <v>3.5199175824175826</v>
      </c>
      <c r="P23" s="9"/>
    </row>
    <row r="24" spans="1:16" ht="15.75">
      <c r="A24" s="29" t="s">
        <v>35</v>
      </c>
      <c r="B24" s="30"/>
      <c r="C24" s="31"/>
      <c r="D24" s="32">
        <f t="shared" ref="D24:M24" si="6">SUM(D25:D33)</f>
        <v>102098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899514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1001612</v>
      </c>
      <c r="O24" s="45">
        <f t="shared" si="1"/>
        <v>687.92032967032969</v>
      </c>
      <c r="P24" s="10"/>
    </row>
    <row r="25" spans="1:16">
      <c r="A25" s="12"/>
      <c r="B25" s="25">
        <v>341.3</v>
      </c>
      <c r="C25" s="20" t="s">
        <v>104</v>
      </c>
      <c r="D25" s="46">
        <v>2805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7">SUM(D25:M25)</f>
        <v>2805</v>
      </c>
      <c r="O25" s="47">
        <f t="shared" si="1"/>
        <v>1.9265109890109891</v>
      </c>
      <c r="P25" s="9"/>
    </row>
    <row r="26" spans="1:16">
      <c r="A26" s="12"/>
      <c r="B26" s="25">
        <v>341.9</v>
      </c>
      <c r="C26" s="20" t="s">
        <v>82</v>
      </c>
      <c r="D26" s="46">
        <v>280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280</v>
      </c>
      <c r="O26" s="47">
        <f t="shared" si="1"/>
        <v>0.19230769230769232</v>
      </c>
      <c r="P26" s="9"/>
    </row>
    <row r="27" spans="1:16">
      <c r="A27" s="12"/>
      <c r="B27" s="25">
        <v>342.5</v>
      </c>
      <c r="C27" s="20" t="s">
        <v>70</v>
      </c>
      <c r="D27" s="46">
        <v>1075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1075</v>
      </c>
      <c r="O27" s="47">
        <f t="shared" si="1"/>
        <v>0.73832417582417587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296761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296761</v>
      </c>
      <c r="O28" s="47">
        <f t="shared" si="1"/>
        <v>203.81936813186815</v>
      </c>
      <c r="P28" s="9"/>
    </row>
    <row r="29" spans="1:16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232109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232109</v>
      </c>
      <c r="O29" s="47">
        <f t="shared" si="1"/>
        <v>159.41552197802199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370644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370644</v>
      </c>
      <c r="O30" s="47">
        <f t="shared" si="1"/>
        <v>254.5631868131868</v>
      </c>
      <c r="P30" s="9"/>
    </row>
    <row r="31" spans="1:16">
      <c r="A31" s="12"/>
      <c r="B31" s="25">
        <v>344.9</v>
      </c>
      <c r="C31" s="20" t="s">
        <v>83</v>
      </c>
      <c r="D31" s="46">
        <v>42504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42504</v>
      </c>
      <c r="O31" s="47">
        <f t="shared" si="1"/>
        <v>29.192307692307693</v>
      </c>
      <c r="P31" s="9"/>
    </row>
    <row r="32" spans="1:16">
      <c r="A32" s="12"/>
      <c r="B32" s="25">
        <v>347.2</v>
      </c>
      <c r="C32" s="20" t="s">
        <v>42</v>
      </c>
      <c r="D32" s="46">
        <v>55381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55381</v>
      </c>
      <c r="O32" s="47">
        <f t="shared" si="1"/>
        <v>38.036401098901102</v>
      </c>
      <c r="P32" s="9"/>
    </row>
    <row r="33" spans="1:119">
      <c r="A33" s="12"/>
      <c r="B33" s="25">
        <v>349</v>
      </c>
      <c r="C33" s="20" t="s">
        <v>84</v>
      </c>
      <c r="D33" s="46">
        <v>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53</v>
      </c>
      <c r="O33" s="47">
        <f t="shared" si="1"/>
        <v>3.6401098901098904E-2</v>
      </c>
      <c r="P33" s="9"/>
    </row>
    <row r="34" spans="1:119" ht="15.75">
      <c r="A34" s="29" t="s">
        <v>36</v>
      </c>
      <c r="B34" s="30"/>
      <c r="C34" s="31"/>
      <c r="D34" s="32">
        <f t="shared" ref="D34:M34" si="8">SUM(D35:D35)</f>
        <v>2762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2" si="9">SUM(D34:M34)</f>
        <v>2762</v>
      </c>
      <c r="O34" s="45">
        <f t="shared" si="1"/>
        <v>1.8969780219780219</v>
      </c>
      <c r="P34" s="10"/>
    </row>
    <row r="35" spans="1:119">
      <c r="A35" s="13"/>
      <c r="B35" s="39">
        <v>359</v>
      </c>
      <c r="C35" s="21" t="s">
        <v>44</v>
      </c>
      <c r="D35" s="46">
        <v>2762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2762</v>
      </c>
      <c r="O35" s="47">
        <f t="shared" si="1"/>
        <v>1.8969780219780219</v>
      </c>
      <c r="P35" s="9"/>
    </row>
    <row r="36" spans="1:119" ht="15.75">
      <c r="A36" s="29" t="s">
        <v>2</v>
      </c>
      <c r="B36" s="30"/>
      <c r="C36" s="31"/>
      <c r="D36" s="32">
        <f t="shared" ref="D36:M36" si="10">SUM(D37:D39)</f>
        <v>189408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36490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225898</v>
      </c>
      <c r="O36" s="45">
        <f t="shared" si="1"/>
        <v>155.14972527472528</v>
      </c>
      <c r="P36" s="10"/>
    </row>
    <row r="37" spans="1:119">
      <c r="A37" s="12"/>
      <c r="B37" s="25">
        <v>361.1</v>
      </c>
      <c r="C37" s="20" t="s">
        <v>45</v>
      </c>
      <c r="D37" s="46">
        <v>12713</v>
      </c>
      <c r="E37" s="46">
        <v>0</v>
      </c>
      <c r="F37" s="46">
        <v>0</v>
      </c>
      <c r="G37" s="46">
        <v>0</v>
      </c>
      <c r="H37" s="46">
        <v>0</v>
      </c>
      <c r="I37" s="46">
        <v>381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13094</v>
      </c>
      <c r="O37" s="47">
        <f t="shared" si="1"/>
        <v>8.9931318681318686</v>
      </c>
      <c r="P37" s="9"/>
    </row>
    <row r="38" spans="1:119">
      <c r="A38" s="12"/>
      <c r="B38" s="25">
        <v>362</v>
      </c>
      <c r="C38" s="20" t="s">
        <v>46</v>
      </c>
      <c r="D38" s="46">
        <v>6407</v>
      </c>
      <c r="E38" s="46">
        <v>0</v>
      </c>
      <c r="F38" s="46">
        <v>0</v>
      </c>
      <c r="G38" s="46">
        <v>0</v>
      </c>
      <c r="H38" s="46">
        <v>0</v>
      </c>
      <c r="I38" s="46">
        <v>31510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37917</v>
      </c>
      <c r="O38" s="47">
        <f t="shared" si="1"/>
        <v>26.041895604395606</v>
      </c>
      <c r="P38" s="9"/>
    </row>
    <row r="39" spans="1:119">
      <c r="A39" s="12"/>
      <c r="B39" s="25">
        <v>369.9</v>
      </c>
      <c r="C39" s="20" t="s">
        <v>49</v>
      </c>
      <c r="D39" s="46">
        <v>170288</v>
      </c>
      <c r="E39" s="46">
        <v>0</v>
      </c>
      <c r="F39" s="46">
        <v>0</v>
      </c>
      <c r="G39" s="46">
        <v>0</v>
      </c>
      <c r="H39" s="46">
        <v>0</v>
      </c>
      <c r="I39" s="46">
        <v>4599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174887</v>
      </c>
      <c r="O39" s="47">
        <f t="shared" si="1"/>
        <v>120.1146978021978</v>
      </c>
      <c r="P39" s="9"/>
    </row>
    <row r="40" spans="1:119" ht="15.75">
      <c r="A40" s="29" t="s">
        <v>37</v>
      </c>
      <c r="B40" s="30"/>
      <c r="C40" s="31"/>
      <c r="D40" s="32">
        <f t="shared" ref="D40:M40" si="11">SUM(D41:D41)</f>
        <v>29572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29572</v>
      </c>
      <c r="O40" s="45">
        <f t="shared" si="1"/>
        <v>20.310439560439562</v>
      </c>
      <c r="P40" s="9"/>
    </row>
    <row r="41" spans="1:119" ht="15.75" thickBot="1">
      <c r="A41" s="12"/>
      <c r="B41" s="25">
        <v>381</v>
      </c>
      <c r="C41" s="20" t="s">
        <v>50</v>
      </c>
      <c r="D41" s="46">
        <v>29572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29572</v>
      </c>
      <c r="O41" s="47">
        <f t="shared" si="1"/>
        <v>20.310439560439562</v>
      </c>
      <c r="P41" s="9"/>
    </row>
    <row r="42" spans="1:119" ht="16.5" thickBot="1">
      <c r="A42" s="14" t="s">
        <v>43</v>
      </c>
      <c r="B42" s="23"/>
      <c r="C42" s="22"/>
      <c r="D42" s="15">
        <f t="shared" ref="D42:M42" si="12">SUM(D5,D13,D15,D24,D34,D36,D40)</f>
        <v>1526515</v>
      </c>
      <c r="E42" s="15">
        <f t="shared" si="12"/>
        <v>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981554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2508069</v>
      </c>
      <c r="O42" s="38">
        <f t="shared" si="1"/>
        <v>1722.5748626373627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9" t="s">
        <v>111</v>
      </c>
      <c r="M44" s="49"/>
      <c r="N44" s="49"/>
      <c r="O44" s="43">
        <v>1456</v>
      </c>
    </row>
    <row r="45" spans="1:119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2"/>
    </row>
    <row r="46" spans="1:119" ht="15.75" customHeight="1" thickBot="1">
      <c r="A46" s="53" t="s">
        <v>59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652060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652060</v>
      </c>
      <c r="O5" s="33">
        <f t="shared" ref="O5:O44" si="1">(N5/O$46)</f>
        <v>458.55133614627283</v>
      </c>
      <c r="P5" s="6"/>
    </row>
    <row r="6" spans="1:133">
      <c r="A6" s="12"/>
      <c r="B6" s="25">
        <v>311</v>
      </c>
      <c r="C6" s="20" t="s">
        <v>1</v>
      </c>
      <c r="D6" s="46">
        <v>250085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250085</v>
      </c>
      <c r="O6" s="47">
        <f t="shared" si="1"/>
        <v>175.86849507735585</v>
      </c>
      <c r="P6" s="9"/>
    </row>
    <row r="7" spans="1:133">
      <c r="A7" s="12"/>
      <c r="B7" s="25">
        <v>312.41000000000003</v>
      </c>
      <c r="C7" s="20" t="s">
        <v>9</v>
      </c>
      <c r="D7" s="46">
        <v>141679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141679</v>
      </c>
      <c r="O7" s="47">
        <f t="shared" si="1"/>
        <v>99.63361462728551</v>
      </c>
      <c r="P7" s="9"/>
    </row>
    <row r="8" spans="1:133">
      <c r="A8" s="12"/>
      <c r="B8" s="25">
        <v>312.60000000000002</v>
      </c>
      <c r="C8" s="20" t="s">
        <v>10</v>
      </c>
      <c r="D8" s="46">
        <v>83981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83981</v>
      </c>
      <c r="O8" s="47">
        <f t="shared" si="1"/>
        <v>59.058368495077353</v>
      </c>
      <c r="P8" s="9"/>
    </row>
    <row r="9" spans="1:133">
      <c r="A9" s="12"/>
      <c r="B9" s="25">
        <v>314.10000000000002</v>
      </c>
      <c r="C9" s="20" t="s">
        <v>11</v>
      </c>
      <c r="D9" s="46">
        <v>107612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107612</v>
      </c>
      <c r="O9" s="47">
        <f t="shared" si="1"/>
        <v>75.676511954992961</v>
      </c>
      <c r="P9" s="9"/>
    </row>
    <row r="10" spans="1:133">
      <c r="A10" s="12"/>
      <c r="B10" s="25">
        <v>314.3</v>
      </c>
      <c r="C10" s="20" t="s">
        <v>12</v>
      </c>
      <c r="D10" s="46">
        <v>23271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23271</v>
      </c>
      <c r="O10" s="47">
        <f t="shared" si="1"/>
        <v>16.364978902953588</v>
      </c>
      <c r="P10" s="9"/>
    </row>
    <row r="11" spans="1:133">
      <c r="A11" s="12"/>
      <c r="B11" s="25">
        <v>315</v>
      </c>
      <c r="C11" s="20" t="s">
        <v>77</v>
      </c>
      <c r="D11" s="46">
        <v>39740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39740</v>
      </c>
      <c r="O11" s="47">
        <f t="shared" si="1"/>
        <v>27.946554149085795</v>
      </c>
      <c r="P11" s="9"/>
    </row>
    <row r="12" spans="1:133">
      <c r="A12" s="12"/>
      <c r="B12" s="25">
        <v>316</v>
      </c>
      <c r="C12" s="20" t="s">
        <v>78</v>
      </c>
      <c r="D12" s="46">
        <v>5692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5692</v>
      </c>
      <c r="O12" s="47">
        <f t="shared" si="1"/>
        <v>4.0028129395218004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2075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2075</v>
      </c>
      <c r="O13" s="45">
        <f t="shared" si="1"/>
        <v>1.4592123769338958</v>
      </c>
      <c r="P13" s="10"/>
    </row>
    <row r="14" spans="1:133">
      <c r="A14" s="12"/>
      <c r="B14" s="25">
        <v>322</v>
      </c>
      <c r="C14" s="20" t="s">
        <v>67</v>
      </c>
      <c r="D14" s="46">
        <v>2075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2075</v>
      </c>
      <c r="O14" s="47">
        <f t="shared" si="1"/>
        <v>1.4592123769338958</v>
      </c>
      <c r="P14" s="9"/>
    </row>
    <row r="15" spans="1:133" ht="15.75">
      <c r="A15" s="29" t="s">
        <v>20</v>
      </c>
      <c r="B15" s="30"/>
      <c r="C15" s="31"/>
      <c r="D15" s="32">
        <f t="shared" ref="D15:M15" si="5">SUM(D16:D24)</f>
        <v>646897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330539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977436</v>
      </c>
      <c r="O15" s="45">
        <f t="shared" si="1"/>
        <v>687.36708860759495</v>
      </c>
      <c r="P15" s="10"/>
    </row>
    <row r="16" spans="1:133">
      <c r="A16" s="12"/>
      <c r="B16" s="25">
        <v>331.31</v>
      </c>
      <c r="C16" s="20" t="s">
        <v>21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11072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11072</v>
      </c>
      <c r="O16" s="47">
        <f t="shared" si="1"/>
        <v>7.7862165963431789</v>
      </c>
      <c r="P16" s="9"/>
    </row>
    <row r="17" spans="1:16">
      <c r="A17" s="12"/>
      <c r="B17" s="25">
        <v>334.1</v>
      </c>
      <c r="C17" s="20" t="s">
        <v>103</v>
      </c>
      <c r="D17" s="46">
        <v>93932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93932</v>
      </c>
      <c r="O17" s="47">
        <f t="shared" si="1"/>
        <v>66.056258790436004</v>
      </c>
      <c r="P17" s="9"/>
    </row>
    <row r="18" spans="1:16">
      <c r="A18" s="12"/>
      <c r="B18" s="25">
        <v>334.31</v>
      </c>
      <c r="C18" s="20" t="s">
        <v>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319467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319467</v>
      </c>
      <c r="O18" s="47">
        <f t="shared" si="1"/>
        <v>224.66033755274262</v>
      </c>
      <c r="P18" s="9"/>
    </row>
    <row r="19" spans="1:16">
      <c r="A19" s="12"/>
      <c r="B19" s="25">
        <v>335.12</v>
      </c>
      <c r="C19" s="20" t="s">
        <v>79</v>
      </c>
      <c r="D19" s="46">
        <v>58825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58825</v>
      </c>
      <c r="O19" s="47">
        <f t="shared" si="1"/>
        <v>41.367791842475384</v>
      </c>
      <c r="P19" s="9"/>
    </row>
    <row r="20" spans="1:16">
      <c r="A20" s="12"/>
      <c r="B20" s="25">
        <v>335.15</v>
      </c>
      <c r="C20" s="20" t="s">
        <v>80</v>
      </c>
      <c r="D20" s="46">
        <v>2236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2236</v>
      </c>
      <c r="O20" s="47">
        <f t="shared" si="1"/>
        <v>1.5724331926863573</v>
      </c>
      <c r="P20" s="9"/>
    </row>
    <row r="21" spans="1:16">
      <c r="A21" s="12"/>
      <c r="B21" s="25">
        <v>335.18</v>
      </c>
      <c r="C21" s="20" t="s">
        <v>81</v>
      </c>
      <c r="D21" s="46">
        <v>94625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94625</v>
      </c>
      <c r="O21" s="47">
        <f t="shared" si="1"/>
        <v>66.543600562587898</v>
      </c>
      <c r="P21" s="9"/>
    </row>
    <row r="22" spans="1:16">
      <c r="A22" s="12"/>
      <c r="B22" s="25">
        <v>337.1</v>
      </c>
      <c r="C22" s="20" t="s">
        <v>108</v>
      </c>
      <c r="D22" s="46">
        <v>300000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300000</v>
      </c>
      <c r="O22" s="47">
        <f t="shared" si="1"/>
        <v>210.9704641350211</v>
      </c>
      <c r="P22" s="9"/>
    </row>
    <row r="23" spans="1:16">
      <c r="A23" s="12"/>
      <c r="B23" s="25">
        <v>337.5</v>
      </c>
      <c r="C23" s="20" t="s">
        <v>29</v>
      </c>
      <c r="D23" s="46">
        <v>93800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93800</v>
      </c>
      <c r="O23" s="47">
        <f t="shared" si="1"/>
        <v>65.963431786216603</v>
      </c>
      <c r="P23" s="9"/>
    </row>
    <row r="24" spans="1:16">
      <c r="A24" s="12"/>
      <c r="B24" s="25">
        <v>337.7</v>
      </c>
      <c r="C24" s="20" t="s">
        <v>98</v>
      </c>
      <c r="D24" s="46">
        <v>3479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3479</v>
      </c>
      <c r="O24" s="47">
        <f t="shared" si="1"/>
        <v>2.4465541490857947</v>
      </c>
      <c r="P24" s="9"/>
    </row>
    <row r="25" spans="1:16" ht="15.75">
      <c r="A25" s="29" t="s">
        <v>35</v>
      </c>
      <c r="B25" s="30"/>
      <c r="C25" s="31"/>
      <c r="D25" s="32">
        <f t="shared" ref="D25:M25" si="6">SUM(D26:D34)</f>
        <v>70389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862648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933037</v>
      </c>
      <c r="O25" s="45">
        <f t="shared" si="1"/>
        <v>656.14416315049232</v>
      </c>
      <c r="P25" s="10"/>
    </row>
    <row r="26" spans="1:16">
      <c r="A26" s="12"/>
      <c r="B26" s="25">
        <v>341.3</v>
      </c>
      <c r="C26" s="20" t="s">
        <v>104</v>
      </c>
      <c r="D26" s="46">
        <v>4853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7">SUM(D26:M26)</f>
        <v>4853</v>
      </c>
      <c r="O26" s="47">
        <f t="shared" si="1"/>
        <v>3.4127988748241913</v>
      </c>
      <c r="P26" s="9"/>
    </row>
    <row r="27" spans="1:16">
      <c r="A27" s="12"/>
      <c r="B27" s="25">
        <v>341.9</v>
      </c>
      <c r="C27" s="20" t="s">
        <v>82</v>
      </c>
      <c r="D27" s="46">
        <v>140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140</v>
      </c>
      <c r="O27" s="47">
        <f t="shared" si="1"/>
        <v>9.8452883263009841E-2</v>
      </c>
      <c r="P27" s="9"/>
    </row>
    <row r="28" spans="1:16">
      <c r="A28" s="12"/>
      <c r="B28" s="25">
        <v>342.5</v>
      </c>
      <c r="C28" s="20" t="s">
        <v>70</v>
      </c>
      <c r="D28" s="46">
        <v>675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675</v>
      </c>
      <c r="O28" s="47">
        <f t="shared" si="1"/>
        <v>0.47468354430379744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276094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276094</v>
      </c>
      <c r="O29" s="47">
        <f t="shared" si="1"/>
        <v>194.15893108298172</v>
      </c>
      <c r="P29" s="9"/>
    </row>
    <row r="30" spans="1:16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227230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227230</v>
      </c>
      <c r="O30" s="47">
        <f t="shared" si="1"/>
        <v>159.79606188466948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359324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359324</v>
      </c>
      <c r="O31" s="47">
        <f t="shared" si="1"/>
        <v>252.68917018284108</v>
      </c>
      <c r="P31" s="9"/>
    </row>
    <row r="32" spans="1:16">
      <c r="A32" s="12"/>
      <c r="B32" s="25">
        <v>344.9</v>
      </c>
      <c r="C32" s="20" t="s">
        <v>83</v>
      </c>
      <c r="D32" s="46">
        <v>24128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24128</v>
      </c>
      <c r="O32" s="47">
        <f t="shared" si="1"/>
        <v>16.967651195499297</v>
      </c>
      <c r="P32" s="9"/>
    </row>
    <row r="33" spans="1:119">
      <c r="A33" s="12"/>
      <c r="B33" s="25">
        <v>347.2</v>
      </c>
      <c r="C33" s="20" t="s">
        <v>42</v>
      </c>
      <c r="D33" s="46">
        <v>40528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40528</v>
      </c>
      <c r="O33" s="47">
        <f t="shared" si="1"/>
        <v>28.500703234880451</v>
      </c>
      <c r="P33" s="9"/>
    </row>
    <row r="34" spans="1:119">
      <c r="A34" s="12"/>
      <c r="B34" s="25">
        <v>349</v>
      </c>
      <c r="C34" s="20" t="s">
        <v>84</v>
      </c>
      <c r="D34" s="46">
        <v>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65</v>
      </c>
      <c r="O34" s="47">
        <f t="shared" si="1"/>
        <v>4.5710267229254573E-2</v>
      </c>
      <c r="P34" s="9"/>
    </row>
    <row r="35" spans="1:119" ht="15.75">
      <c r="A35" s="29" t="s">
        <v>36</v>
      </c>
      <c r="B35" s="30"/>
      <c r="C35" s="31"/>
      <c r="D35" s="32">
        <f t="shared" ref="D35:M35" si="8">SUM(D36:D36)</f>
        <v>1992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4" si="9">SUM(D35:M35)</f>
        <v>1992</v>
      </c>
      <c r="O35" s="45">
        <f t="shared" si="1"/>
        <v>1.4008438818565401</v>
      </c>
      <c r="P35" s="10"/>
    </row>
    <row r="36" spans="1:119">
      <c r="A36" s="13"/>
      <c r="B36" s="39">
        <v>359</v>
      </c>
      <c r="C36" s="21" t="s">
        <v>44</v>
      </c>
      <c r="D36" s="46">
        <v>1992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1992</v>
      </c>
      <c r="O36" s="47">
        <f t="shared" si="1"/>
        <v>1.4008438818565401</v>
      </c>
      <c r="P36" s="9"/>
    </row>
    <row r="37" spans="1:119" ht="15.75">
      <c r="A37" s="29" t="s">
        <v>2</v>
      </c>
      <c r="B37" s="30"/>
      <c r="C37" s="31"/>
      <c r="D37" s="32">
        <f t="shared" ref="D37:M37" si="10">SUM(D38:D41)</f>
        <v>42707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30523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73230</v>
      </c>
      <c r="O37" s="45">
        <f t="shared" si="1"/>
        <v>51.497890295358651</v>
      </c>
      <c r="P37" s="10"/>
    </row>
    <row r="38" spans="1:119">
      <c r="A38" s="12"/>
      <c r="B38" s="25">
        <v>361.1</v>
      </c>
      <c r="C38" s="20" t="s">
        <v>45</v>
      </c>
      <c r="D38" s="46">
        <v>12924</v>
      </c>
      <c r="E38" s="46">
        <v>0</v>
      </c>
      <c r="F38" s="46">
        <v>0</v>
      </c>
      <c r="G38" s="46">
        <v>0</v>
      </c>
      <c r="H38" s="46">
        <v>0</v>
      </c>
      <c r="I38" s="46">
        <v>311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13235</v>
      </c>
      <c r="O38" s="47">
        <f t="shared" si="1"/>
        <v>9.3073136427566805</v>
      </c>
      <c r="P38" s="9"/>
    </row>
    <row r="39" spans="1:119">
      <c r="A39" s="12"/>
      <c r="B39" s="25">
        <v>362</v>
      </c>
      <c r="C39" s="20" t="s">
        <v>46</v>
      </c>
      <c r="D39" s="46">
        <v>885</v>
      </c>
      <c r="E39" s="46">
        <v>0</v>
      </c>
      <c r="F39" s="46">
        <v>0</v>
      </c>
      <c r="G39" s="46">
        <v>0</v>
      </c>
      <c r="H39" s="46">
        <v>0</v>
      </c>
      <c r="I39" s="46">
        <v>30212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31097</v>
      </c>
      <c r="O39" s="47">
        <f t="shared" si="1"/>
        <v>21.868495077355838</v>
      </c>
      <c r="P39" s="9"/>
    </row>
    <row r="40" spans="1:119">
      <c r="A40" s="12"/>
      <c r="B40" s="25">
        <v>366</v>
      </c>
      <c r="C40" s="20" t="s">
        <v>73</v>
      </c>
      <c r="D40" s="46">
        <v>1224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1224</v>
      </c>
      <c r="O40" s="47">
        <f t="shared" si="1"/>
        <v>0.86075949367088611</v>
      </c>
      <c r="P40" s="9"/>
    </row>
    <row r="41" spans="1:119">
      <c r="A41" s="12"/>
      <c r="B41" s="25">
        <v>369.9</v>
      </c>
      <c r="C41" s="20" t="s">
        <v>49</v>
      </c>
      <c r="D41" s="46">
        <v>27674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27674</v>
      </c>
      <c r="O41" s="47">
        <f t="shared" si="1"/>
        <v>19.461322081575247</v>
      </c>
      <c r="P41" s="9"/>
    </row>
    <row r="42" spans="1:119" ht="15.75">
      <c r="A42" s="29" t="s">
        <v>37</v>
      </c>
      <c r="B42" s="30"/>
      <c r="C42" s="31"/>
      <c r="D42" s="32">
        <f t="shared" ref="D42:M42" si="11">SUM(D43:D43)</f>
        <v>32343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32343</v>
      </c>
      <c r="O42" s="45">
        <f t="shared" si="1"/>
        <v>22.744725738396625</v>
      </c>
      <c r="P42" s="9"/>
    </row>
    <row r="43" spans="1:119" ht="15.75" thickBot="1">
      <c r="A43" s="12"/>
      <c r="B43" s="25">
        <v>381</v>
      </c>
      <c r="C43" s="20" t="s">
        <v>50</v>
      </c>
      <c r="D43" s="46">
        <v>32343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32343</v>
      </c>
      <c r="O43" s="47">
        <f t="shared" si="1"/>
        <v>22.744725738396625</v>
      </c>
      <c r="P43" s="9"/>
    </row>
    <row r="44" spans="1:119" ht="16.5" thickBot="1">
      <c r="A44" s="14" t="s">
        <v>43</v>
      </c>
      <c r="B44" s="23"/>
      <c r="C44" s="22"/>
      <c r="D44" s="15">
        <f t="shared" ref="D44:M44" si="12">SUM(D5,D13,D15,D25,D35,D37,D42)</f>
        <v>1448463</v>
      </c>
      <c r="E44" s="15">
        <f t="shared" si="12"/>
        <v>0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1223710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2672173</v>
      </c>
      <c r="O44" s="38">
        <f t="shared" si="1"/>
        <v>1879.1652601969058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9" t="s">
        <v>109</v>
      </c>
      <c r="M46" s="49"/>
      <c r="N46" s="49"/>
      <c r="O46" s="43">
        <v>1422</v>
      </c>
    </row>
    <row r="47" spans="1:119">
      <c r="A47" s="50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2"/>
    </row>
    <row r="48" spans="1:119" ht="15.75" customHeight="1" thickBot="1">
      <c r="A48" s="53" t="s">
        <v>59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574469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574469</v>
      </c>
      <c r="O5" s="33">
        <f t="shared" ref="O5:O43" si="1">(N5/O$45)</f>
        <v>406.84773371104814</v>
      </c>
      <c r="P5" s="6"/>
    </row>
    <row r="6" spans="1:133">
      <c r="A6" s="12"/>
      <c r="B6" s="25">
        <v>311</v>
      </c>
      <c r="C6" s="20" t="s">
        <v>1</v>
      </c>
      <c r="D6" s="46">
        <v>229198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229198</v>
      </c>
      <c r="O6" s="47">
        <f t="shared" si="1"/>
        <v>162.32152974504248</v>
      </c>
      <c r="P6" s="9"/>
    </row>
    <row r="7" spans="1:133">
      <c r="A7" s="12"/>
      <c r="B7" s="25">
        <v>312.41000000000003</v>
      </c>
      <c r="C7" s="20" t="s">
        <v>9</v>
      </c>
      <c r="D7" s="46">
        <v>140929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140929</v>
      </c>
      <c r="O7" s="47">
        <f t="shared" si="1"/>
        <v>99.808073654390938</v>
      </c>
      <c r="P7" s="9"/>
    </row>
    <row r="8" spans="1:133">
      <c r="A8" s="12"/>
      <c r="B8" s="25">
        <v>312.60000000000002</v>
      </c>
      <c r="C8" s="20" t="s">
        <v>10</v>
      </c>
      <c r="D8" s="46">
        <v>45627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45627</v>
      </c>
      <c r="O8" s="47">
        <f t="shared" si="1"/>
        <v>32.313739376770535</v>
      </c>
      <c r="P8" s="9"/>
    </row>
    <row r="9" spans="1:133">
      <c r="A9" s="12"/>
      <c r="B9" s="25">
        <v>314.10000000000002</v>
      </c>
      <c r="C9" s="20" t="s">
        <v>11</v>
      </c>
      <c r="D9" s="46">
        <v>95163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95163</v>
      </c>
      <c r="O9" s="47">
        <f t="shared" si="1"/>
        <v>67.395892351274782</v>
      </c>
      <c r="P9" s="9"/>
    </row>
    <row r="10" spans="1:133">
      <c r="A10" s="12"/>
      <c r="B10" s="25">
        <v>314.3</v>
      </c>
      <c r="C10" s="20" t="s">
        <v>12</v>
      </c>
      <c r="D10" s="46">
        <v>22528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22528</v>
      </c>
      <c r="O10" s="47">
        <f t="shared" si="1"/>
        <v>15.954674220963172</v>
      </c>
      <c r="P10" s="9"/>
    </row>
    <row r="11" spans="1:133">
      <c r="A11" s="12"/>
      <c r="B11" s="25">
        <v>315</v>
      </c>
      <c r="C11" s="20" t="s">
        <v>77</v>
      </c>
      <c r="D11" s="46">
        <v>35378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35378</v>
      </c>
      <c r="O11" s="47">
        <f t="shared" si="1"/>
        <v>25.055240793201133</v>
      </c>
      <c r="P11" s="9"/>
    </row>
    <row r="12" spans="1:133">
      <c r="A12" s="12"/>
      <c r="B12" s="25">
        <v>316</v>
      </c>
      <c r="C12" s="20" t="s">
        <v>78</v>
      </c>
      <c r="D12" s="46">
        <v>5646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5646</v>
      </c>
      <c r="O12" s="47">
        <f t="shared" si="1"/>
        <v>3.9985835694050991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SUM(D14:D14)</f>
        <v>950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950</v>
      </c>
      <c r="O13" s="45">
        <f t="shared" si="1"/>
        <v>0.67280453257790374</v>
      </c>
      <c r="P13" s="10"/>
    </row>
    <row r="14" spans="1:133">
      <c r="A14" s="12"/>
      <c r="B14" s="25">
        <v>322</v>
      </c>
      <c r="C14" s="20" t="s">
        <v>67</v>
      </c>
      <c r="D14" s="46">
        <v>950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950</v>
      </c>
      <c r="O14" s="47">
        <f t="shared" si="1"/>
        <v>0.67280453257790374</v>
      </c>
      <c r="P14" s="9"/>
    </row>
    <row r="15" spans="1:133" ht="15.75">
      <c r="A15" s="29" t="s">
        <v>20</v>
      </c>
      <c r="B15" s="30"/>
      <c r="C15" s="31"/>
      <c r="D15" s="32">
        <f t="shared" ref="D15:M15" si="5">SUM(D16:D23)</f>
        <v>264197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1940271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2204468</v>
      </c>
      <c r="O15" s="45">
        <f t="shared" si="1"/>
        <v>1561.2379603399434</v>
      </c>
      <c r="P15" s="10"/>
    </row>
    <row r="16" spans="1:133">
      <c r="A16" s="12"/>
      <c r="B16" s="25">
        <v>331.31</v>
      </c>
      <c r="C16" s="20" t="s">
        <v>21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1425226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1425226</v>
      </c>
      <c r="O16" s="47">
        <f t="shared" si="1"/>
        <v>1009.3668555240794</v>
      </c>
      <c r="P16" s="9"/>
    </row>
    <row r="17" spans="1:16">
      <c r="A17" s="12"/>
      <c r="B17" s="25">
        <v>334.1</v>
      </c>
      <c r="C17" s="20" t="s">
        <v>103</v>
      </c>
      <c r="D17" s="46">
        <v>40000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40000</v>
      </c>
      <c r="O17" s="47">
        <f t="shared" si="1"/>
        <v>28.328611898016998</v>
      </c>
      <c r="P17" s="9"/>
    </row>
    <row r="18" spans="1:16">
      <c r="A18" s="12"/>
      <c r="B18" s="25">
        <v>334.31</v>
      </c>
      <c r="C18" s="20" t="s">
        <v>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515045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515045</v>
      </c>
      <c r="O18" s="47">
        <f t="shared" si="1"/>
        <v>364.76274787535408</v>
      </c>
      <c r="P18" s="9"/>
    </row>
    <row r="19" spans="1:16">
      <c r="A19" s="12"/>
      <c r="B19" s="25">
        <v>335.12</v>
      </c>
      <c r="C19" s="20" t="s">
        <v>79</v>
      </c>
      <c r="D19" s="46">
        <v>54638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54638</v>
      </c>
      <c r="O19" s="47">
        <f t="shared" si="1"/>
        <v>38.695467422096314</v>
      </c>
      <c r="P19" s="9"/>
    </row>
    <row r="20" spans="1:16">
      <c r="A20" s="12"/>
      <c r="B20" s="25">
        <v>335.15</v>
      </c>
      <c r="C20" s="20" t="s">
        <v>80</v>
      </c>
      <c r="D20" s="46">
        <v>1203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1203</v>
      </c>
      <c r="O20" s="47">
        <f t="shared" si="1"/>
        <v>0.85198300283286121</v>
      </c>
      <c r="P20" s="9"/>
    </row>
    <row r="21" spans="1:16">
      <c r="A21" s="12"/>
      <c r="B21" s="25">
        <v>335.18</v>
      </c>
      <c r="C21" s="20" t="s">
        <v>81</v>
      </c>
      <c r="D21" s="46">
        <v>84048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84048</v>
      </c>
      <c r="O21" s="47">
        <f t="shared" si="1"/>
        <v>59.524079320113316</v>
      </c>
      <c r="P21" s="9"/>
    </row>
    <row r="22" spans="1:16">
      <c r="A22" s="12"/>
      <c r="B22" s="25">
        <v>337.5</v>
      </c>
      <c r="C22" s="20" t="s">
        <v>29</v>
      </c>
      <c r="D22" s="46">
        <v>82781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82781</v>
      </c>
      <c r="O22" s="47">
        <f t="shared" si="1"/>
        <v>58.626770538243626</v>
      </c>
      <c r="P22" s="9"/>
    </row>
    <row r="23" spans="1:16">
      <c r="A23" s="12"/>
      <c r="B23" s="25">
        <v>337.7</v>
      </c>
      <c r="C23" s="20" t="s">
        <v>98</v>
      </c>
      <c r="D23" s="46">
        <v>1527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1527</v>
      </c>
      <c r="O23" s="47">
        <f t="shared" si="1"/>
        <v>1.0814447592067988</v>
      </c>
      <c r="P23" s="9"/>
    </row>
    <row r="24" spans="1:16" ht="15.75">
      <c r="A24" s="29" t="s">
        <v>35</v>
      </c>
      <c r="B24" s="30"/>
      <c r="C24" s="31"/>
      <c r="D24" s="32">
        <f t="shared" ref="D24:M24" si="6">SUM(D25:D32)</f>
        <v>37294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838822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876116</v>
      </c>
      <c r="O24" s="45">
        <f t="shared" si="1"/>
        <v>620.47875354107646</v>
      </c>
      <c r="P24" s="10"/>
    </row>
    <row r="25" spans="1:16">
      <c r="A25" s="12"/>
      <c r="B25" s="25">
        <v>341.3</v>
      </c>
      <c r="C25" s="20" t="s">
        <v>104</v>
      </c>
      <c r="D25" s="46">
        <v>6500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7">SUM(D25:M25)</f>
        <v>6500</v>
      </c>
      <c r="O25" s="47">
        <f t="shared" si="1"/>
        <v>4.6033994334277617</v>
      </c>
      <c r="P25" s="9"/>
    </row>
    <row r="26" spans="1:16">
      <c r="A26" s="12"/>
      <c r="B26" s="25">
        <v>341.9</v>
      </c>
      <c r="C26" s="20" t="s">
        <v>82</v>
      </c>
      <c r="D26" s="46">
        <v>174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174</v>
      </c>
      <c r="O26" s="47">
        <f t="shared" si="1"/>
        <v>0.12322946175637393</v>
      </c>
      <c r="P26" s="9"/>
    </row>
    <row r="27" spans="1:16">
      <c r="A27" s="12"/>
      <c r="B27" s="25">
        <v>342.5</v>
      </c>
      <c r="C27" s="20" t="s">
        <v>70</v>
      </c>
      <c r="D27" s="46">
        <v>550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550</v>
      </c>
      <c r="O27" s="47">
        <f t="shared" si="1"/>
        <v>0.3895184135977337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268088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268088</v>
      </c>
      <c r="O28" s="47">
        <f t="shared" si="1"/>
        <v>189.86402266288951</v>
      </c>
      <c r="P28" s="9"/>
    </row>
    <row r="29" spans="1:16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222163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222163</v>
      </c>
      <c r="O29" s="47">
        <f t="shared" si="1"/>
        <v>157.33923512747876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348571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348571</v>
      </c>
      <c r="O30" s="47">
        <f t="shared" si="1"/>
        <v>246.86331444759207</v>
      </c>
      <c r="P30" s="9"/>
    </row>
    <row r="31" spans="1:16">
      <c r="A31" s="12"/>
      <c r="B31" s="25">
        <v>344.9</v>
      </c>
      <c r="C31" s="20" t="s">
        <v>83</v>
      </c>
      <c r="D31" s="46">
        <v>23445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23445</v>
      </c>
      <c r="O31" s="47">
        <f t="shared" si="1"/>
        <v>16.604107648725211</v>
      </c>
      <c r="P31" s="9"/>
    </row>
    <row r="32" spans="1:16">
      <c r="A32" s="12"/>
      <c r="B32" s="25">
        <v>347.2</v>
      </c>
      <c r="C32" s="20" t="s">
        <v>42</v>
      </c>
      <c r="D32" s="46">
        <v>6625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6625</v>
      </c>
      <c r="O32" s="47">
        <f t="shared" si="1"/>
        <v>4.6919263456090654</v>
      </c>
      <c r="P32" s="9"/>
    </row>
    <row r="33" spans="1:119" ht="15.75">
      <c r="A33" s="29" t="s">
        <v>36</v>
      </c>
      <c r="B33" s="30"/>
      <c r="C33" s="31"/>
      <c r="D33" s="32">
        <f t="shared" ref="D33:M33" si="8">SUM(D34:D34)</f>
        <v>1832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3" si="9">SUM(D33:M33)</f>
        <v>1832</v>
      </c>
      <c r="O33" s="45">
        <f t="shared" si="1"/>
        <v>1.2974504249291785</v>
      </c>
      <c r="P33" s="10"/>
    </row>
    <row r="34" spans="1:119">
      <c r="A34" s="13"/>
      <c r="B34" s="39">
        <v>359</v>
      </c>
      <c r="C34" s="21" t="s">
        <v>44</v>
      </c>
      <c r="D34" s="46">
        <v>1832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1832</v>
      </c>
      <c r="O34" s="47">
        <f t="shared" si="1"/>
        <v>1.2974504249291785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SUM(D36:D39)</f>
        <v>17918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32049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49967</v>
      </c>
      <c r="O35" s="45">
        <f t="shared" si="1"/>
        <v>35.387393767705383</v>
      </c>
      <c r="P35" s="10"/>
    </row>
    <row r="36" spans="1:119">
      <c r="A36" s="12"/>
      <c r="B36" s="25">
        <v>361.1</v>
      </c>
      <c r="C36" s="20" t="s">
        <v>45</v>
      </c>
      <c r="D36" s="46">
        <v>5599</v>
      </c>
      <c r="E36" s="46">
        <v>0</v>
      </c>
      <c r="F36" s="46">
        <v>0</v>
      </c>
      <c r="G36" s="46">
        <v>0</v>
      </c>
      <c r="H36" s="46">
        <v>0</v>
      </c>
      <c r="I36" s="46">
        <v>431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6030</v>
      </c>
      <c r="O36" s="47">
        <f t="shared" si="1"/>
        <v>4.2705382436260626</v>
      </c>
      <c r="P36" s="9"/>
    </row>
    <row r="37" spans="1:119">
      <c r="A37" s="12"/>
      <c r="B37" s="25">
        <v>362</v>
      </c>
      <c r="C37" s="20" t="s">
        <v>46</v>
      </c>
      <c r="D37" s="46">
        <v>1291</v>
      </c>
      <c r="E37" s="46">
        <v>0</v>
      </c>
      <c r="F37" s="46">
        <v>0</v>
      </c>
      <c r="G37" s="46">
        <v>0</v>
      </c>
      <c r="H37" s="46">
        <v>0</v>
      </c>
      <c r="I37" s="46">
        <v>29672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30963</v>
      </c>
      <c r="O37" s="47">
        <f t="shared" si="1"/>
        <v>21.928470254957507</v>
      </c>
      <c r="P37" s="9"/>
    </row>
    <row r="38" spans="1:119">
      <c r="A38" s="12"/>
      <c r="B38" s="25">
        <v>366</v>
      </c>
      <c r="C38" s="20" t="s">
        <v>73</v>
      </c>
      <c r="D38" s="46">
        <v>2342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2342</v>
      </c>
      <c r="O38" s="47">
        <f t="shared" si="1"/>
        <v>1.6586402266288951</v>
      </c>
      <c r="P38" s="9"/>
    </row>
    <row r="39" spans="1:119">
      <c r="A39" s="12"/>
      <c r="B39" s="25">
        <v>369.9</v>
      </c>
      <c r="C39" s="20" t="s">
        <v>49</v>
      </c>
      <c r="D39" s="46">
        <v>8686</v>
      </c>
      <c r="E39" s="46">
        <v>0</v>
      </c>
      <c r="F39" s="46">
        <v>0</v>
      </c>
      <c r="G39" s="46">
        <v>0</v>
      </c>
      <c r="H39" s="46">
        <v>0</v>
      </c>
      <c r="I39" s="46">
        <v>1946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10632</v>
      </c>
      <c r="O39" s="47">
        <f t="shared" si="1"/>
        <v>7.5297450424929178</v>
      </c>
      <c r="P39" s="9"/>
    </row>
    <row r="40" spans="1:119" ht="15.75">
      <c r="A40" s="29" t="s">
        <v>37</v>
      </c>
      <c r="B40" s="30"/>
      <c r="C40" s="31"/>
      <c r="D40" s="32">
        <f t="shared" ref="D40:M40" si="11">SUM(D41:D42)</f>
        <v>31913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150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32063</v>
      </c>
      <c r="O40" s="45">
        <f t="shared" si="1"/>
        <v>22.707507082152976</v>
      </c>
      <c r="P40" s="9"/>
    </row>
    <row r="41" spans="1:119">
      <c r="A41" s="12"/>
      <c r="B41" s="25">
        <v>381</v>
      </c>
      <c r="C41" s="20" t="s">
        <v>50</v>
      </c>
      <c r="D41" s="46">
        <v>31913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31913</v>
      </c>
      <c r="O41" s="47">
        <f t="shared" si="1"/>
        <v>22.601274787535409</v>
      </c>
      <c r="P41" s="9"/>
    </row>
    <row r="42" spans="1:119" ht="15.75" thickBot="1">
      <c r="A42" s="12"/>
      <c r="B42" s="25">
        <v>389.4</v>
      </c>
      <c r="C42" s="20" t="s">
        <v>105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150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150</v>
      </c>
      <c r="O42" s="47">
        <f t="shared" si="1"/>
        <v>0.10623229461756374</v>
      </c>
      <c r="P42" s="9"/>
    </row>
    <row r="43" spans="1:119" ht="16.5" thickBot="1">
      <c r="A43" s="14" t="s">
        <v>43</v>
      </c>
      <c r="B43" s="23"/>
      <c r="C43" s="22"/>
      <c r="D43" s="15">
        <f t="shared" ref="D43:M43" si="12">SUM(D5,D13,D15,D24,D33,D35,D40)</f>
        <v>928573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2811292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3739865</v>
      </c>
      <c r="O43" s="38">
        <f t="shared" si="1"/>
        <v>2648.6296033994336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9" t="s">
        <v>106</v>
      </c>
      <c r="M45" s="49"/>
      <c r="N45" s="49"/>
      <c r="O45" s="43">
        <v>1412</v>
      </c>
    </row>
    <row r="46" spans="1:119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2"/>
    </row>
    <row r="47" spans="1:119" ht="15.75" customHeight="1" thickBot="1">
      <c r="A47" s="53" t="s">
        <v>59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519793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519793</v>
      </c>
      <c r="O5" s="33">
        <f t="shared" ref="O5:O38" si="2">(N5/O$40)</f>
        <v>364.76701754385965</v>
      </c>
      <c r="P5" s="6"/>
    </row>
    <row r="6" spans="1:133">
      <c r="A6" s="12"/>
      <c r="B6" s="25">
        <v>311</v>
      </c>
      <c r="C6" s="20" t="s">
        <v>1</v>
      </c>
      <c r="D6" s="46">
        <v>224967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224967</v>
      </c>
      <c r="O6" s="47">
        <f t="shared" si="2"/>
        <v>157.87157894736842</v>
      </c>
      <c r="P6" s="9"/>
    </row>
    <row r="7" spans="1:133">
      <c r="A7" s="12"/>
      <c r="B7" s="25">
        <v>312.41000000000003</v>
      </c>
      <c r="C7" s="20" t="s">
        <v>9</v>
      </c>
      <c r="D7" s="46">
        <v>139998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139998</v>
      </c>
      <c r="O7" s="47">
        <f t="shared" si="2"/>
        <v>98.244210526315783</v>
      </c>
      <c r="P7" s="9"/>
    </row>
    <row r="8" spans="1:133">
      <c r="A8" s="12"/>
      <c r="B8" s="25">
        <v>314.10000000000002</v>
      </c>
      <c r="C8" s="20" t="s">
        <v>11</v>
      </c>
      <c r="D8" s="46">
        <v>87825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87825</v>
      </c>
      <c r="O8" s="47">
        <f t="shared" si="2"/>
        <v>61.631578947368418</v>
      </c>
      <c r="P8" s="9"/>
    </row>
    <row r="9" spans="1:133">
      <c r="A9" s="12"/>
      <c r="B9" s="25">
        <v>314.3</v>
      </c>
      <c r="C9" s="20" t="s">
        <v>12</v>
      </c>
      <c r="D9" s="46">
        <v>21605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21605</v>
      </c>
      <c r="O9" s="47">
        <f t="shared" si="2"/>
        <v>15.161403508771929</v>
      </c>
      <c r="P9" s="9"/>
    </row>
    <row r="10" spans="1:133">
      <c r="A10" s="12"/>
      <c r="B10" s="25">
        <v>315</v>
      </c>
      <c r="C10" s="20" t="s">
        <v>77</v>
      </c>
      <c r="D10" s="46">
        <v>41542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41542</v>
      </c>
      <c r="O10" s="47">
        <f t="shared" si="2"/>
        <v>29.152280701754385</v>
      </c>
      <c r="P10" s="9"/>
    </row>
    <row r="11" spans="1:133">
      <c r="A11" s="12"/>
      <c r="B11" s="25">
        <v>316</v>
      </c>
      <c r="C11" s="20" t="s">
        <v>78</v>
      </c>
      <c r="D11" s="46">
        <v>3856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3856</v>
      </c>
      <c r="O11" s="47">
        <f t="shared" si="2"/>
        <v>2.7059649122807019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600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600</v>
      </c>
      <c r="O12" s="45">
        <f t="shared" si="2"/>
        <v>0.42105263157894735</v>
      </c>
      <c r="P12" s="10"/>
    </row>
    <row r="13" spans="1:133">
      <c r="A13" s="12"/>
      <c r="B13" s="25">
        <v>322</v>
      </c>
      <c r="C13" s="20" t="s">
        <v>67</v>
      </c>
      <c r="D13" s="46">
        <v>600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600</v>
      </c>
      <c r="O13" s="47">
        <f t="shared" si="2"/>
        <v>0.42105263157894735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SUM(D15:D20)</f>
        <v>384697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572004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956701</v>
      </c>
      <c r="O14" s="45">
        <f t="shared" si="2"/>
        <v>671.36912280701756</v>
      </c>
      <c r="P14" s="10"/>
    </row>
    <row r="15" spans="1:133">
      <c r="A15" s="12"/>
      <c r="B15" s="25">
        <v>334.31</v>
      </c>
      <c r="C15" s="20" t="s">
        <v>23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572004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572004</v>
      </c>
      <c r="O15" s="47">
        <f t="shared" si="2"/>
        <v>401.40631578947369</v>
      </c>
      <c r="P15" s="9"/>
    </row>
    <row r="16" spans="1:133">
      <c r="A16" s="12"/>
      <c r="B16" s="25">
        <v>335.12</v>
      </c>
      <c r="C16" s="20" t="s">
        <v>79</v>
      </c>
      <c r="D16" s="46">
        <v>50699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50699</v>
      </c>
      <c r="O16" s="47">
        <f t="shared" si="2"/>
        <v>35.57824561403509</v>
      </c>
      <c r="P16" s="9"/>
    </row>
    <row r="17" spans="1:16">
      <c r="A17" s="12"/>
      <c r="B17" s="25">
        <v>335.15</v>
      </c>
      <c r="C17" s="20" t="s">
        <v>80</v>
      </c>
      <c r="D17" s="46">
        <v>1178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1178</v>
      </c>
      <c r="O17" s="47">
        <f t="shared" si="2"/>
        <v>0.82666666666666666</v>
      </c>
      <c r="P17" s="9"/>
    </row>
    <row r="18" spans="1:16">
      <c r="A18" s="12"/>
      <c r="B18" s="25">
        <v>335.18</v>
      </c>
      <c r="C18" s="20" t="s">
        <v>81</v>
      </c>
      <c r="D18" s="46">
        <v>78895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78895</v>
      </c>
      <c r="O18" s="47">
        <f t="shared" si="2"/>
        <v>55.364912280701752</v>
      </c>
      <c r="P18" s="9"/>
    </row>
    <row r="19" spans="1:16">
      <c r="A19" s="12"/>
      <c r="B19" s="25">
        <v>337.5</v>
      </c>
      <c r="C19" s="20" t="s">
        <v>29</v>
      </c>
      <c r="D19" s="46">
        <v>84942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84942</v>
      </c>
      <c r="O19" s="47">
        <f t="shared" si="2"/>
        <v>59.608421052631577</v>
      </c>
      <c r="P19" s="9"/>
    </row>
    <row r="20" spans="1:16">
      <c r="A20" s="12"/>
      <c r="B20" s="25">
        <v>337.7</v>
      </c>
      <c r="C20" s="20" t="s">
        <v>98</v>
      </c>
      <c r="D20" s="46">
        <v>168983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168983</v>
      </c>
      <c r="O20" s="47">
        <f t="shared" si="2"/>
        <v>118.58456140350877</v>
      </c>
      <c r="P20" s="9"/>
    </row>
    <row r="21" spans="1:16" ht="15.75">
      <c r="A21" s="29" t="s">
        <v>35</v>
      </c>
      <c r="B21" s="30"/>
      <c r="C21" s="31"/>
      <c r="D21" s="32">
        <f t="shared" ref="D21:M21" si="5">SUM(D22:D28)</f>
        <v>31430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809864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841294</v>
      </c>
      <c r="O21" s="45">
        <f t="shared" si="2"/>
        <v>590.38175438596488</v>
      </c>
      <c r="P21" s="10"/>
    </row>
    <row r="22" spans="1:16">
      <c r="A22" s="12"/>
      <c r="B22" s="25">
        <v>341.9</v>
      </c>
      <c r="C22" s="20" t="s">
        <v>82</v>
      </c>
      <c r="D22" s="46">
        <v>8217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8217</v>
      </c>
      <c r="O22" s="47">
        <f t="shared" si="2"/>
        <v>5.7663157894736843</v>
      </c>
      <c r="P22" s="9"/>
    </row>
    <row r="23" spans="1:16">
      <c r="A23" s="12"/>
      <c r="B23" s="25">
        <v>342.5</v>
      </c>
      <c r="C23" s="20" t="s">
        <v>70</v>
      </c>
      <c r="D23" s="46">
        <v>450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450</v>
      </c>
      <c r="O23" s="47">
        <f t="shared" si="2"/>
        <v>0.31578947368421051</v>
      </c>
      <c r="P23" s="9"/>
    </row>
    <row r="24" spans="1:16">
      <c r="A24" s="12"/>
      <c r="B24" s="25">
        <v>343.3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268485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268485</v>
      </c>
      <c r="O24" s="47">
        <f t="shared" si="2"/>
        <v>188.41052631578947</v>
      </c>
      <c r="P24" s="9"/>
    </row>
    <row r="25" spans="1:16">
      <c r="A25" s="12"/>
      <c r="B25" s="25">
        <v>343.4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205105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205105</v>
      </c>
      <c r="O25" s="47">
        <f t="shared" si="2"/>
        <v>143.93333333333334</v>
      </c>
      <c r="P25" s="9"/>
    </row>
    <row r="26" spans="1:16">
      <c r="A26" s="12"/>
      <c r="B26" s="25">
        <v>343.5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334154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334154</v>
      </c>
      <c r="O26" s="47">
        <f t="shared" si="2"/>
        <v>234.49403508771931</v>
      </c>
      <c r="P26" s="9"/>
    </row>
    <row r="27" spans="1:16">
      <c r="A27" s="12"/>
      <c r="B27" s="25">
        <v>343.8</v>
      </c>
      <c r="C27" s="20" t="s">
        <v>72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2120</v>
      </c>
      <c r="O27" s="47">
        <f t="shared" si="2"/>
        <v>1.487719298245614</v>
      </c>
      <c r="P27" s="9"/>
    </row>
    <row r="28" spans="1:16">
      <c r="A28" s="12"/>
      <c r="B28" s="25">
        <v>344.9</v>
      </c>
      <c r="C28" s="20" t="s">
        <v>83</v>
      </c>
      <c r="D28" s="46">
        <v>22763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22763</v>
      </c>
      <c r="O28" s="47">
        <f t="shared" si="2"/>
        <v>15.974035087719297</v>
      </c>
      <c r="P28" s="9"/>
    </row>
    <row r="29" spans="1:16" ht="15.75">
      <c r="A29" s="29" t="s">
        <v>36</v>
      </c>
      <c r="B29" s="30"/>
      <c r="C29" s="31"/>
      <c r="D29" s="32">
        <f t="shared" ref="D29:M29" si="7">SUM(D30:D30)</f>
        <v>3964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38" si="8">SUM(D29:M29)</f>
        <v>3964</v>
      </c>
      <c r="O29" s="45">
        <f t="shared" si="2"/>
        <v>2.7817543859649123</v>
      </c>
      <c r="P29" s="10"/>
    </row>
    <row r="30" spans="1:16">
      <c r="A30" s="13"/>
      <c r="B30" s="39">
        <v>359</v>
      </c>
      <c r="C30" s="21" t="s">
        <v>44</v>
      </c>
      <c r="D30" s="46">
        <v>3964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3964</v>
      </c>
      <c r="O30" s="47">
        <f t="shared" si="2"/>
        <v>2.7817543859649123</v>
      </c>
      <c r="P30" s="9"/>
    </row>
    <row r="31" spans="1:16" ht="15.75">
      <c r="A31" s="29" t="s">
        <v>2</v>
      </c>
      <c r="B31" s="30"/>
      <c r="C31" s="31"/>
      <c r="D31" s="32">
        <f t="shared" ref="D31:M31" si="9">SUM(D32:D35)</f>
        <v>14976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169883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184859</v>
      </c>
      <c r="O31" s="45">
        <f t="shared" si="2"/>
        <v>129.72561403508772</v>
      </c>
      <c r="P31" s="10"/>
    </row>
    <row r="32" spans="1:16">
      <c r="A32" s="12"/>
      <c r="B32" s="25">
        <v>361.1</v>
      </c>
      <c r="C32" s="20" t="s">
        <v>45</v>
      </c>
      <c r="D32" s="46">
        <v>2476</v>
      </c>
      <c r="E32" s="46">
        <v>0</v>
      </c>
      <c r="F32" s="46">
        <v>0</v>
      </c>
      <c r="G32" s="46">
        <v>0</v>
      </c>
      <c r="H32" s="46">
        <v>0</v>
      </c>
      <c r="I32" s="46">
        <v>519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2995</v>
      </c>
      <c r="O32" s="47">
        <f t="shared" si="2"/>
        <v>2.1017543859649122</v>
      </c>
      <c r="P32" s="9"/>
    </row>
    <row r="33" spans="1:119">
      <c r="A33" s="12"/>
      <c r="B33" s="25">
        <v>362</v>
      </c>
      <c r="C33" s="20" t="s">
        <v>46</v>
      </c>
      <c r="D33" s="46">
        <v>45</v>
      </c>
      <c r="E33" s="46">
        <v>0</v>
      </c>
      <c r="F33" s="46">
        <v>0</v>
      </c>
      <c r="G33" s="46">
        <v>0</v>
      </c>
      <c r="H33" s="46">
        <v>0</v>
      </c>
      <c r="I33" s="46">
        <v>28546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28591</v>
      </c>
      <c r="O33" s="47">
        <f t="shared" si="2"/>
        <v>20.063859649122808</v>
      </c>
      <c r="P33" s="9"/>
    </row>
    <row r="34" spans="1:119">
      <c r="A34" s="12"/>
      <c r="B34" s="25">
        <v>366</v>
      </c>
      <c r="C34" s="20" t="s">
        <v>73</v>
      </c>
      <c r="D34" s="46">
        <v>1500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1500</v>
      </c>
      <c r="O34" s="47">
        <f t="shared" si="2"/>
        <v>1.0526315789473684</v>
      </c>
      <c r="P34" s="9"/>
    </row>
    <row r="35" spans="1:119">
      <c r="A35" s="12"/>
      <c r="B35" s="25">
        <v>369.9</v>
      </c>
      <c r="C35" s="20" t="s">
        <v>49</v>
      </c>
      <c r="D35" s="46">
        <v>10955</v>
      </c>
      <c r="E35" s="46">
        <v>0</v>
      </c>
      <c r="F35" s="46">
        <v>0</v>
      </c>
      <c r="G35" s="46">
        <v>0</v>
      </c>
      <c r="H35" s="46">
        <v>0</v>
      </c>
      <c r="I35" s="46">
        <v>140818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151773</v>
      </c>
      <c r="O35" s="47">
        <f t="shared" si="2"/>
        <v>106.50736842105263</v>
      </c>
      <c r="P35" s="9"/>
    </row>
    <row r="36" spans="1:119" ht="15.75">
      <c r="A36" s="29" t="s">
        <v>37</v>
      </c>
      <c r="B36" s="30"/>
      <c r="C36" s="31"/>
      <c r="D36" s="32">
        <f t="shared" ref="D36:M36" si="10">SUM(D37:D37)</f>
        <v>33301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33301</v>
      </c>
      <c r="O36" s="45">
        <f t="shared" si="2"/>
        <v>23.369122807017543</v>
      </c>
      <c r="P36" s="9"/>
    </row>
    <row r="37" spans="1:119" ht="15.75" thickBot="1">
      <c r="A37" s="12"/>
      <c r="B37" s="25">
        <v>381</v>
      </c>
      <c r="C37" s="20" t="s">
        <v>50</v>
      </c>
      <c r="D37" s="46">
        <v>33301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33301</v>
      </c>
      <c r="O37" s="47">
        <f t="shared" si="2"/>
        <v>23.369122807017543</v>
      </c>
      <c r="P37" s="9"/>
    </row>
    <row r="38" spans="1:119" ht="16.5" thickBot="1">
      <c r="A38" s="14" t="s">
        <v>43</v>
      </c>
      <c r="B38" s="23"/>
      <c r="C38" s="22"/>
      <c r="D38" s="15">
        <f t="shared" ref="D38:M38" si="11">SUM(D5,D12,D14,D21,D29,D31,D36)</f>
        <v>988761</v>
      </c>
      <c r="E38" s="15">
        <f t="shared" si="11"/>
        <v>0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1551751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8"/>
        <v>2540512</v>
      </c>
      <c r="O38" s="38">
        <f t="shared" si="2"/>
        <v>1782.8154385964913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9" t="s">
        <v>101</v>
      </c>
      <c r="M40" s="49"/>
      <c r="N40" s="49"/>
      <c r="O40" s="43">
        <v>1425</v>
      </c>
    </row>
    <row r="41" spans="1:119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2"/>
    </row>
    <row r="42" spans="1:119" ht="15.75" customHeight="1" thickBot="1">
      <c r="A42" s="53" t="s">
        <v>59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500003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500003</v>
      </c>
      <c r="O5" s="33">
        <f t="shared" ref="O5:O37" si="2">(N5/O$39)</f>
        <v>364.96569343065693</v>
      </c>
      <c r="P5" s="6"/>
    </row>
    <row r="6" spans="1:133">
      <c r="A6" s="12"/>
      <c r="B6" s="25">
        <v>311</v>
      </c>
      <c r="C6" s="20" t="s">
        <v>1</v>
      </c>
      <c r="D6" s="46">
        <v>237426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237426</v>
      </c>
      <c r="O6" s="47">
        <f t="shared" si="2"/>
        <v>173.30364963503649</v>
      </c>
      <c r="P6" s="9"/>
    </row>
    <row r="7" spans="1:133">
      <c r="A7" s="12"/>
      <c r="B7" s="25">
        <v>312.41000000000003</v>
      </c>
      <c r="C7" s="20" t="s">
        <v>9</v>
      </c>
      <c r="D7" s="46">
        <v>118578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118578</v>
      </c>
      <c r="O7" s="47">
        <f t="shared" si="2"/>
        <v>86.55328467153285</v>
      </c>
      <c r="P7" s="9"/>
    </row>
    <row r="8" spans="1:133">
      <c r="A8" s="12"/>
      <c r="B8" s="25">
        <v>314.10000000000002</v>
      </c>
      <c r="C8" s="20" t="s">
        <v>11</v>
      </c>
      <c r="D8" s="46">
        <v>84098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84098</v>
      </c>
      <c r="O8" s="47">
        <f t="shared" si="2"/>
        <v>61.385401459854016</v>
      </c>
      <c r="P8" s="9"/>
    </row>
    <row r="9" spans="1:133">
      <c r="A9" s="12"/>
      <c r="B9" s="25">
        <v>314.3</v>
      </c>
      <c r="C9" s="20" t="s">
        <v>12</v>
      </c>
      <c r="D9" s="46">
        <v>20764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20764</v>
      </c>
      <c r="O9" s="47">
        <f t="shared" si="2"/>
        <v>15.156204379562043</v>
      </c>
      <c r="P9" s="9"/>
    </row>
    <row r="10" spans="1:133">
      <c r="A10" s="12"/>
      <c r="B10" s="25">
        <v>315</v>
      </c>
      <c r="C10" s="20" t="s">
        <v>77</v>
      </c>
      <c r="D10" s="46">
        <v>35540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35540</v>
      </c>
      <c r="O10" s="47">
        <f t="shared" si="2"/>
        <v>25.941605839416059</v>
      </c>
      <c r="P10" s="9"/>
    </row>
    <row r="11" spans="1:133">
      <c r="A11" s="12"/>
      <c r="B11" s="25">
        <v>316</v>
      </c>
      <c r="C11" s="20" t="s">
        <v>78</v>
      </c>
      <c r="D11" s="46">
        <v>3597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3597</v>
      </c>
      <c r="O11" s="47">
        <f t="shared" si="2"/>
        <v>2.6255474452554743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763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763</v>
      </c>
      <c r="O12" s="45">
        <f t="shared" si="2"/>
        <v>0.55693430656934306</v>
      </c>
      <c r="P12" s="10"/>
    </row>
    <row r="13" spans="1:133">
      <c r="A13" s="12"/>
      <c r="B13" s="25">
        <v>322</v>
      </c>
      <c r="C13" s="20" t="s">
        <v>67</v>
      </c>
      <c r="D13" s="46">
        <v>763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763</v>
      </c>
      <c r="O13" s="47">
        <f t="shared" si="2"/>
        <v>0.55693430656934306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SUM(D15:D19)</f>
        <v>261049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261049</v>
      </c>
      <c r="O14" s="45">
        <f t="shared" si="2"/>
        <v>190.54671532846714</v>
      </c>
      <c r="P14" s="10"/>
    </row>
    <row r="15" spans="1:133">
      <c r="A15" s="12"/>
      <c r="B15" s="25">
        <v>335.12</v>
      </c>
      <c r="C15" s="20" t="s">
        <v>79</v>
      </c>
      <c r="D15" s="46">
        <v>46050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46050</v>
      </c>
      <c r="O15" s="47">
        <f t="shared" si="2"/>
        <v>33.613138686131386</v>
      </c>
      <c r="P15" s="9"/>
    </row>
    <row r="16" spans="1:133">
      <c r="A16" s="12"/>
      <c r="B16" s="25">
        <v>335.15</v>
      </c>
      <c r="C16" s="20" t="s">
        <v>80</v>
      </c>
      <c r="D16" s="46">
        <v>1227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1227</v>
      </c>
      <c r="O16" s="47">
        <f t="shared" si="2"/>
        <v>0.89562043795620438</v>
      </c>
      <c r="P16" s="9"/>
    </row>
    <row r="17" spans="1:16">
      <c r="A17" s="12"/>
      <c r="B17" s="25">
        <v>335.18</v>
      </c>
      <c r="C17" s="20" t="s">
        <v>81</v>
      </c>
      <c r="D17" s="46">
        <v>72232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72232</v>
      </c>
      <c r="O17" s="47">
        <f t="shared" si="2"/>
        <v>52.724087591240874</v>
      </c>
      <c r="P17" s="9"/>
    </row>
    <row r="18" spans="1:16">
      <c r="A18" s="12"/>
      <c r="B18" s="25">
        <v>337.5</v>
      </c>
      <c r="C18" s="20" t="s">
        <v>29</v>
      </c>
      <c r="D18" s="46">
        <v>109991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109991</v>
      </c>
      <c r="O18" s="47">
        <f t="shared" si="2"/>
        <v>80.285401459854015</v>
      </c>
      <c r="P18" s="9"/>
    </row>
    <row r="19" spans="1:16">
      <c r="A19" s="12"/>
      <c r="B19" s="25">
        <v>337.7</v>
      </c>
      <c r="C19" s="20" t="s">
        <v>98</v>
      </c>
      <c r="D19" s="46">
        <v>31549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31549</v>
      </c>
      <c r="O19" s="47">
        <f t="shared" si="2"/>
        <v>23.028467153284673</v>
      </c>
      <c r="P19" s="9"/>
    </row>
    <row r="20" spans="1:16" ht="15.75">
      <c r="A20" s="29" t="s">
        <v>35</v>
      </c>
      <c r="B20" s="30"/>
      <c r="C20" s="31"/>
      <c r="D20" s="32">
        <f t="shared" ref="D20:M20" si="5">SUM(D21:D27)</f>
        <v>32436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775308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807744</v>
      </c>
      <c r="O20" s="45">
        <f t="shared" si="2"/>
        <v>589.59416058394163</v>
      </c>
      <c r="P20" s="10"/>
    </row>
    <row r="21" spans="1:16">
      <c r="A21" s="12"/>
      <c r="B21" s="25">
        <v>341.9</v>
      </c>
      <c r="C21" s="20" t="s">
        <v>82</v>
      </c>
      <c r="D21" s="46">
        <v>10932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10932</v>
      </c>
      <c r="O21" s="47">
        <f t="shared" si="2"/>
        <v>7.9795620437956201</v>
      </c>
      <c r="P21" s="9"/>
    </row>
    <row r="22" spans="1:16">
      <c r="A22" s="12"/>
      <c r="B22" s="25">
        <v>342.5</v>
      </c>
      <c r="C22" s="20" t="s">
        <v>70</v>
      </c>
      <c r="D22" s="46">
        <v>1175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1175</v>
      </c>
      <c r="O22" s="47">
        <f t="shared" si="2"/>
        <v>0.85766423357664234</v>
      </c>
      <c r="P22" s="9"/>
    </row>
    <row r="23" spans="1:16">
      <c r="A23" s="12"/>
      <c r="B23" s="25">
        <v>343.3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239174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239174</v>
      </c>
      <c r="O23" s="47">
        <f t="shared" si="2"/>
        <v>174.57956204379562</v>
      </c>
      <c r="P23" s="9"/>
    </row>
    <row r="24" spans="1:16">
      <c r="A24" s="12"/>
      <c r="B24" s="25">
        <v>343.4</v>
      </c>
      <c r="C24" s="20" t="s">
        <v>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191394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191394</v>
      </c>
      <c r="O24" s="47">
        <f t="shared" si="2"/>
        <v>139.7036496350365</v>
      </c>
      <c r="P24" s="9"/>
    </row>
    <row r="25" spans="1:16">
      <c r="A25" s="12"/>
      <c r="B25" s="25">
        <v>343.5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343200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343200</v>
      </c>
      <c r="O25" s="47">
        <f t="shared" si="2"/>
        <v>250.5109489051095</v>
      </c>
      <c r="P25" s="9"/>
    </row>
    <row r="26" spans="1:16">
      <c r="A26" s="12"/>
      <c r="B26" s="25">
        <v>343.8</v>
      </c>
      <c r="C26" s="20" t="s">
        <v>72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1540</v>
      </c>
      <c r="O26" s="47">
        <f t="shared" si="2"/>
        <v>1.1240875912408759</v>
      </c>
      <c r="P26" s="9"/>
    </row>
    <row r="27" spans="1:16">
      <c r="A27" s="12"/>
      <c r="B27" s="25">
        <v>344.9</v>
      </c>
      <c r="C27" s="20" t="s">
        <v>83</v>
      </c>
      <c r="D27" s="46">
        <v>20329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20329</v>
      </c>
      <c r="O27" s="47">
        <f t="shared" si="2"/>
        <v>14.838686131386861</v>
      </c>
      <c r="P27" s="9"/>
    </row>
    <row r="28" spans="1:16" ht="15.75">
      <c r="A28" s="29" t="s">
        <v>36</v>
      </c>
      <c r="B28" s="30"/>
      <c r="C28" s="31"/>
      <c r="D28" s="32">
        <f t="shared" ref="D28:M28" si="7">SUM(D29:D29)</f>
        <v>4652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37" si="8">SUM(D28:M28)</f>
        <v>4652</v>
      </c>
      <c r="O28" s="45">
        <f t="shared" si="2"/>
        <v>3.3956204379562043</v>
      </c>
      <c r="P28" s="10"/>
    </row>
    <row r="29" spans="1:16">
      <c r="A29" s="13"/>
      <c r="B29" s="39">
        <v>359</v>
      </c>
      <c r="C29" s="21" t="s">
        <v>44</v>
      </c>
      <c r="D29" s="46">
        <v>4652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4652</v>
      </c>
      <c r="O29" s="47">
        <f t="shared" si="2"/>
        <v>3.3956204379562043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SUM(D31:D34)</f>
        <v>11919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33002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44921</v>
      </c>
      <c r="O30" s="45">
        <f t="shared" si="2"/>
        <v>32.78905109489051</v>
      </c>
      <c r="P30" s="10"/>
    </row>
    <row r="31" spans="1:16">
      <c r="A31" s="12"/>
      <c r="B31" s="25">
        <v>361.1</v>
      </c>
      <c r="C31" s="20" t="s">
        <v>45</v>
      </c>
      <c r="D31" s="46">
        <v>4642</v>
      </c>
      <c r="E31" s="46">
        <v>0</v>
      </c>
      <c r="F31" s="46">
        <v>0</v>
      </c>
      <c r="G31" s="46">
        <v>0</v>
      </c>
      <c r="H31" s="46">
        <v>0</v>
      </c>
      <c r="I31" s="46">
        <v>1232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5874</v>
      </c>
      <c r="O31" s="47">
        <f t="shared" si="2"/>
        <v>4.287591240875912</v>
      </c>
      <c r="P31" s="9"/>
    </row>
    <row r="32" spans="1:16">
      <c r="A32" s="12"/>
      <c r="B32" s="25">
        <v>362</v>
      </c>
      <c r="C32" s="20" t="s">
        <v>46</v>
      </c>
      <c r="D32" s="46">
        <v>135</v>
      </c>
      <c r="E32" s="46">
        <v>0</v>
      </c>
      <c r="F32" s="46">
        <v>0</v>
      </c>
      <c r="G32" s="46">
        <v>0</v>
      </c>
      <c r="H32" s="46">
        <v>0</v>
      </c>
      <c r="I32" s="46">
        <v>27678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27813</v>
      </c>
      <c r="O32" s="47">
        <f t="shared" si="2"/>
        <v>20.301459854014599</v>
      </c>
      <c r="P32" s="9"/>
    </row>
    <row r="33" spans="1:119">
      <c r="A33" s="12"/>
      <c r="B33" s="25">
        <v>366</v>
      </c>
      <c r="C33" s="20" t="s">
        <v>73</v>
      </c>
      <c r="D33" s="46">
        <v>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100</v>
      </c>
      <c r="O33" s="47">
        <f t="shared" si="2"/>
        <v>7.2992700729927001E-2</v>
      </c>
      <c r="P33" s="9"/>
    </row>
    <row r="34" spans="1:119">
      <c r="A34" s="12"/>
      <c r="B34" s="25">
        <v>369.9</v>
      </c>
      <c r="C34" s="20" t="s">
        <v>49</v>
      </c>
      <c r="D34" s="46">
        <v>7042</v>
      </c>
      <c r="E34" s="46">
        <v>0</v>
      </c>
      <c r="F34" s="46">
        <v>0</v>
      </c>
      <c r="G34" s="46">
        <v>0</v>
      </c>
      <c r="H34" s="46">
        <v>0</v>
      </c>
      <c r="I34" s="46">
        <v>4092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11134</v>
      </c>
      <c r="O34" s="47">
        <f t="shared" si="2"/>
        <v>8.1270072992700726</v>
      </c>
      <c r="P34" s="9"/>
    </row>
    <row r="35" spans="1:119" ht="15.75">
      <c r="A35" s="29" t="s">
        <v>37</v>
      </c>
      <c r="B35" s="30"/>
      <c r="C35" s="31"/>
      <c r="D35" s="32">
        <f t="shared" ref="D35:M35" si="10">SUM(D36:D36)</f>
        <v>34151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8"/>
        <v>34151</v>
      </c>
      <c r="O35" s="45">
        <f t="shared" si="2"/>
        <v>24.927737226277372</v>
      </c>
      <c r="P35" s="9"/>
    </row>
    <row r="36" spans="1:119" ht="15.75" thickBot="1">
      <c r="A36" s="12"/>
      <c r="B36" s="25">
        <v>381</v>
      </c>
      <c r="C36" s="20" t="s">
        <v>50</v>
      </c>
      <c r="D36" s="46">
        <v>34151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34151</v>
      </c>
      <c r="O36" s="47">
        <f t="shared" si="2"/>
        <v>24.927737226277372</v>
      </c>
      <c r="P36" s="9"/>
    </row>
    <row r="37" spans="1:119" ht="16.5" thickBot="1">
      <c r="A37" s="14" t="s">
        <v>43</v>
      </c>
      <c r="B37" s="23"/>
      <c r="C37" s="22"/>
      <c r="D37" s="15">
        <f t="shared" ref="D37:M37" si="11">SUM(D5,D12,D14,D20,D28,D30,D35)</f>
        <v>844973</v>
      </c>
      <c r="E37" s="15">
        <f t="shared" si="11"/>
        <v>0</v>
      </c>
      <c r="F37" s="15">
        <f t="shared" si="11"/>
        <v>0</v>
      </c>
      <c r="G37" s="15">
        <f t="shared" si="11"/>
        <v>0</v>
      </c>
      <c r="H37" s="15">
        <f t="shared" si="11"/>
        <v>0</v>
      </c>
      <c r="I37" s="15">
        <f t="shared" si="11"/>
        <v>808310</v>
      </c>
      <c r="J37" s="15">
        <f t="shared" si="11"/>
        <v>0</v>
      </c>
      <c r="K37" s="15">
        <f t="shared" si="11"/>
        <v>0</v>
      </c>
      <c r="L37" s="15">
        <f t="shared" si="11"/>
        <v>0</v>
      </c>
      <c r="M37" s="15">
        <f t="shared" si="11"/>
        <v>0</v>
      </c>
      <c r="N37" s="15">
        <f t="shared" si="8"/>
        <v>1653283</v>
      </c>
      <c r="O37" s="38">
        <f t="shared" si="2"/>
        <v>1206.775912408759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9" t="s">
        <v>99</v>
      </c>
      <c r="M39" s="49"/>
      <c r="N39" s="49"/>
      <c r="O39" s="43">
        <v>1370</v>
      </c>
    </row>
    <row r="40" spans="1:119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2"/>
    </row>
    <row r="41" spans="1:119" ht="15.75" customHeight="1" thickBot="1">
      <c r="A41" s="53" t="s">
        <v>59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51</v>
      </c>
      <c r="B3" s="63"/>
      <c r="C3" s="64"/>
      <c r="D3" s="68" t="s">
        <v>31</v>
      </c>
      <c r="E3" s="69"/>
      <c r="F3" s="69"/>
      <c r="G3" s="69"/>
      <c r="H3" s="70"/>
      <c r="I3" s="68" t="s">
        <v>32</v>
      </c>
      <c r="J3" s="70"/>
      <c r="K3" s="68" t="s">
        <v>34</v>
      </c>
      <c r="L3" s="70"/>
      <c r="M3" s="36"/>
      <c r="N3" s="37"/>
      <c r="O3" s="71" t="s">
        <v>56</v>
      </c>
      <c r="P3" s="11"/>
      <c r="Q3"/>
    </row>
    <row r="4" spans="1:133" ht="32.25" customHeight="1" thickBot="1">
      <c r="A4" s="65"/>
      <c r="B4" s="66"/>
      <c r="C4" s="67"/>
      <c r="D4" s="34" t="s">
        <v>3</v>
      </c>
      <c r="E4" s="34" t="s">
        <v>52</v>
      </c>
      <c r="F4" s="34" t="s">
        <v>53</v>
      </c>
      <c r="G4" s="34" t="s">
        <v>54</v>
      </c>
      <c r="H4" s="34" t="s">
        <v>4</v>
      </c>
      <c r="I4" s="34" t="s">
        <v>5</v>
      </c>
      <c r="J4" s="35" t="s">
        <v>55</v>
      </c>
      <c r="K4" s="35" t="s">
        <v>6</v>
      </c>
      <c r="L4" s="35" t="s">
        <v>7</v>
      </c>
      <c r="M4" s="35" t="s">
        <v>8</v>
      </c>
      <c r="N4" s="35" t="s">
        <v>33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515401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515401</v>
      </c>
      <c r="O5" s="33">
        <f t="shared" ref="O5:O36" si="2">(N5/O$38)</f>
        <v>380.08923303834808</v>
      </c>
      <c r="P5" s="6"/>
    </row>
    <row r="6" spans="1:133">
      <c r="A6" s="12"/>
      <c r="B6" s="25">
        <v>311</v>
      </c>
      <c r="C6" s="20" t="s">
        <v>1</v>
      </c>
      <c r="D6" s="46">
        <v>232288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232288</v>
      </c>
      <c r="O6" s="47">
        <f t="shared" si="2"/>
        <v>171.30383480825958</v>
      </c>
      <c r="P6" s="9"/>
    </row>
    <row r="7" spans="1:133">
      <c r="A7" s="12"/>
      <c r="B7" s="25">
        <v>312.41000000000003</v>
      </c>
      <c r="C7" s="20" t="s">
        <v>9</v>
      </c>
      <c r="D7" s="46">
        <v>125767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125767</v>
      </c>
      <c r="O7" s="47">
        <f t="shared" si="2"/>
        <v>92.748525073746308</v>
      </c>
      <c r="P7" s="9"/>
    </row>
    <row r="8" spans="1:133">
      <c r="A8" s="12"/>
      <c r="B8" s="25">
        <v>314.10000000000002</v>
      </c>
      <c r="C8" s="20" t="s">
        <v>11</v>
      </c>
      <c r="D8" s="46">
        <v>91022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91022</v>
      </c>
      <c r="O8" s="47">
        <f t="shared" si="2"/>
        <v>67.125368731563427</v>
      </c>
      <c r="P8" s="9"/>
    </row>
    <row r="9" spans="1:133">
      <c r="A9" s="12"/>
      <c r="B9" s="25">
        <v>314.3</v>
      </c>
      <c r="C9" s="20" t="s">
        <v>12</v>
      </c>
      <c r="D9" s="46">
        <v>20673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20673</v>
      </c>
      <c r="O9" s="47">
        <f t="shared" si="2"/>
        <v>15.245575221238939</v>
      </c>
      <c r="P9" s="9"/>
    </row>
    <row r="10" spans="1:133">
      <c r="A10" s="12"/>
      <c r="B10" s="25">
        <v>315</v>
      </c>
      <c r="C10" s="20" t="s">
        <v>77</v>
      </c>
      <c r="D10" s="46">
        <v>42741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42741</v>
      </c>
      <c r="O10" s="47">
        <f t="shared" si="2"/>
        <v>31.51991150442478</v>
      </c>
      <c r="P10" s="9"/>
    </row>
    <row r="11" spans="1:133">
      <c r="A11" s="12"/>
      <c r="B11" s="25">
        <v>316</v>
      </c>
      <c r="C11" s="20" t="s">
        <v>78</v>
      </c>
      <c r="D11" s="46">
        <v>2910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2910</v>
      </c>
      <c r="O11" s="47">
        <f t="shared" si="2"/>
        <v>2.1460176991150441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1100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1100</v>
      </c>
      <c r="O12" s="45">
        <f t="shared" si="2"/>
        <v>0.8112094395280236</v>
      </c>
      <c r="P12" s="10"/>
    </row>
    <row r="13" spans="1:133">
      <c r="A13" s="12"/>
      <c r="B13" s="25">
        <v>322</v>
      </c>
      <c r="C13" s="20" t="s">
        <v>67</v>
      </c>
      <c r="D13" s="46">
        <v>1100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1100</v>
      </c>
      <c r="O13" s="47">
        <f t="shared" si="2"/>
        <v>0.8112094395280236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SUM(D15:D18)</f>
        <v>215310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215310</v>
      </c>
      <c r="O14" s="45">
        <f t="shared" si="2"/>
        <v>158.78318584070797</v>
      </c>
      <c r="P14" s="10"/>
    </row>
    <row r="15" spans="1:133">
      <c r="A15" s="12"/>
      <c r="B15" s="25">
        <v>335.12</v>
      </c>
      <c r="C15" s="20" t="s">
        <v>79</v>
      </c>
      <c r="D15" s="46">
        <v>47893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47893</v>
      </c>
      <c r="O15" s="47">
        <f t="shared" si="2"/>
        <v>35.319321533923301</v>
      </c>
      <c r="P15" s="9"/>
    </row>
    <row r="16" spans="1:133">
      <c r="A16" s="12"/>
      <c r="B16" s="25">
        <v>335.15</v>
      </c>
      <c r="C16" s="20" t="s">
        <v>80</v>
      </c>
      <c r="D16" s="46">
        <v>1043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1043</v>
      </c>
      <c r="O16" s="47">
        <f t="shared" si="2"/>
        <v>0.7691740412979351</v>
      </c>
      <c r="P16" s="9"/>
    </row>
    <row r="17" spans="1:16">
      <c r="A17" s="12"/>
      <c r="B17" s="25">
        <v>335.18</v>
      </c>
      <c r="C17" s="20" t="s">
        <v>81</v>
      </c>
      <c r="D17" s="46">
        <v>75387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75387</v>
      </c>
      <c r="O17" s="47">
        <f t="shared" si="2"/>
        <v>55.595132743362832</v>
      </c>
      <c r="P17" s="9"/>
    </row>
    <row r="18" spans="1:16">
      <c r="A18" s="12"/>
      <c r="B18" s="25">
        <v>337.5</v>
      </c>
      <c r="C18" s="20" t="s">
        <v>29</v>
      </c>
      <c r="D18" s="46">
        <v>90987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90987</v>
      </c>
      <c r="O18" s="47">
        <f t="shared" si="2"/>
        <v>67.099557522123888</v>
      </c>
      <c r="P18" s="9"/>
    </row>
    <row r="19" spans="1:16" ht="15.75">
      <c r="A19" s="29" t="s">
        <v>35</v>
      </c>
      <c r="B19" s="30"/>
      <c r="C19" s="31"/>
      <c r="D19" s="32">
        <f t="shared" ref="D19:M19" si="5">SUM(D20:D27)</f>
        <v>22601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761243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783844</v>
      </c>
      <c r="O19" s="45">
        <f t="shared" si="2"/>
        <v>578.05604719764017</v>
      </c>
      <c r="P19" s="10"/>
    </row>
    <row r="20" spans="1:16">
      <c r="A20" s="12"/>
      <c r="B20" s="25">
        <v>341.9</v>
      </c>
      <c r="C20" s="20" t="s">
        <v>82</v>
      </c>
      <c r="D20" s="46">
        <v>1766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1766</v>
      </c>
      <c r="O20" s="47">
        <f t="shared" si="2"/>
        <v>1.3023598820058997</v>
      </c>
      <c r="P20" s="9"/>
    </row>
    <row r="21" spans="1:16">
      <c r="A21" s="12"/>
      <c r="B21" s="25">
        <v>342.2</v>
      </c>
      <c r="C21" s="20" t="s">
        <v>38</v>
      </c>
      <c r="D21" s="46">
        <v>310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310</v>
      </c>
      <c r="O21" s="47">
        <f t="shared" si="2"/>
        <v>0.22861356932153393</v>
      </c>
      <c r="P21" s="9"/>
    </row>
    <row r="22" spans="1:16">
      <c r="A22" s="12"/>
      <c r="B22" s="25">
        <v>342.5</v>
      </c>
      <c r="C22" s="20" t="s">
        <v>70</v>
      </c>
      <c r="D22" s="46">
        <v>1075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1075</v>
      </c>
      <c r="O22" s="47">
        <f t="shared" si="2"/>
        <v>0.79277286135693215</v>
      </c>
      <c r="P22" s="9"/>
    </row>
    <row r="23" spans="1:16">
      <c r="A23" s="12"/>
      <c r="B23" s="25">
        <v>343.3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235263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235263</v>
      </c>
      <c r="O23" s="47">
        <f t="shared" si="2"/>
        <v>173.49778761061947</v>
      </c>
      <c r="P23" s="9"/>
    </row>
    <row r="24" spans="1:16">
      <c r="A24" s="12"/>
      <c r="B24" s="25">
        <v>343.4</v>
      </c>
      <c r="C24" s="20" t="s">
        <v>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182130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182130</v>
      </c>
      <c r="O24" s="47">
        <f t="shared" si="2"/>
        <v>134.31415929203538</v>
      </c>
      <c r="P24" s="9"/>
    </row>
    <row r="25" spans="1:16">
      <c r="A25" s="12"/>
      <c r="B25" s="25">
        <v>343.5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343425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343425</v>
      </c>
      <c r="O25" s="47">
        <f t="shared" si="2"/>
        <v>253.26327433628319</v>
      </c>
      <c r="P25" s="9"/>
    </row>
    <row r="26" spans="1:16">
      <c r="A26" s="12"/>
      <c r="B26" s="25">
        <v>343.8</v>
      </c>
      <c r="C26" s="20" t="s">
        <v>72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425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425</v>
      </c>
      <c r="O26" s="47">
        <f t="shared" si="2"/>
        <v>0.31342182890855458</v>
      </c>
      <c r="P26" s="9"/>
    </row>
    <row r="27" spans="1:16">
      <c r="A27" s="12"/>
      <c r="B27" s="25">
        <v>344.9</v>
      </c>
      <c r="C27" s="20" t="s">
        <v>83</v>
      </c>
      <c r="D27" s="46">
        <v>19450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19450</v>
      </c>
      <c r="O27" s="47">
        <f t="shared" si="2"/>
        <v>14.343657817109145</v>
      </c>
      <c r="P27" s="9"/>
    </row>
    <row r="28" spans="1:16" ht="15.75">
      <c r="A28" s="29" t="s">
        <v>36</v>
      </c>
      <c r="B28" s="30"/>
      <c r="C28" s="31"/>
      <c r="D28" s="32">
        <f t="shared" ref="D28:M28" si="7">SUM(D29:D29)</f>
        <v>4675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36" si="8">SUM(D28:M28)</f>
        <v>4675</v>
      </c>
      <c r="O28" s="45">
        <f t="shared" si="2"/>
        <v>3.4476401179941001</v>
      </c>
      <c r="P28" s="10"/>
    </row>
    <row r="29" spans="1:16">
      <c r="A29" s="13"/>
      <c r="B29" s="39">
        <v>359</v>
      </c>
      <c r="C29" s="21" t="s">
        <v>44</v>
      </c>
      <c r="D29" s="46">
        <v>4675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4675</v>
      </c>
      <c r="O29" s="47">
        <f t="shared" si="2"/>
        <v>3.4476401179941001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SUM(D31:D33)</f>
        <v>106845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27148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133993</v>
      </c>
      <c r="O30" s="45">
        <f t="shared" si="2"/>
        <v>98.814896755162238</v>
      </c>
      <c r="P30" s="10"/>
    </row>
    <row r="31" spans="1:16">
      <c r="A31" s="12"/>
      <c r="B31" s="25">
        <v>361.1</v>
      </c>
      <c r="C31" s="20" t="s">
        <v>45</v>
      </c>
      <c r="D31" s="46">
        <v>7222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7222</v>
      </c>
      <c r="O31" s="47">
        <f t="shared" si="2"/>
        <v>5.3259587020648969</v>
      </c>
      <c r="P31" s="9"/>
    </row>
    <row r="32" spans="1:16">
      <c r="A32" s="12"/>
      <c r="B32" s="25">
        <v>362</v>
      </c>
      <c r="C32" s="20" t="s">
        <v>46</v>
      </c>
      <c r="D32" s="46">
        <v>385</v>
      </c>
      <c r="E32" s="46">
        <v>0</v>
      </c>
      <c r="F32" s="46">
        <v>0</v>
      </c>
      <c r="G32" s="46">
        <v>0</v>
      </c>
      <c r="H32" s="46">
        <v>0</v>
      </c>
      <c r="I32" s="46">
        <v>27148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27533</v>
      </c>
      <c r="O32" s="47">
        <f t="shared" si="2"/>
        <v>20.30457227138643</v>
      </c>
      <c r="P32" s="9"/>
    </row>
    <row r="33" spans="1:119">
      <c r="A33" s="12"/>
      <c r="B33" s="25">
        <v>369.9</v>
      </c>
      <c r="C33" s="20" t="s">
        <v>49</v>
      </c>
      <c r="D33" s="46">
        <v>99238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99238</v>
      </c>
      <c r="O33" s="47">
        <f t="shared" si="2"/>
        <v>73.184365781710909</v>
      </c>
      <c r="P33" s="9"/>
    </row>
    <row r="34" spans="1:119" ht="15.75">
      <c r="A34" s="29" t="s">
        <v>37</v>
      </c>
      <c r="B34" s="30"/>
      <c r="C34" s="31"/>
      <c r="D34" s="32">
        <f t="shared" ref="D34:M34" si="10">SUM(D35:D35)</f>
        <v>37108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37108</v>
      </c>
      <c r="O34" s="45">
        <f t="shared" si="2"/>
        <v>27.365781710914455</v>
      </c>
      <c r="P34" s="9"/>
    </row>
    <row r="35" spans="1:119" ht="15.75" thickBot="1">
      <c r="A35" s="12"/>
      <c r="B35" s="25">
        <v>381</v>
      </c>
      <c r="C35" s="20" t="s">
        <v>50</v>
      </c>
      <c r="D35" s="46">
        <v>37108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37108</v>
      </c>
      <c r="O35" s="47">
        <f t="shared" si="2"/>
        <v>27.365781710914455</v>
      </c>
      <c r="P35" s="9"/>
    </row>
    <row r="36" spans="1:119" ht="16.5" thickBot="1">
      <c r="A36" s="14" t="s">
        <v>43</v>
      </c>
      <c r="B36" s="23"/>
      <c r="C36" s="22"/>
      <c r="D36" s="15">
        <f t="shared" ref="D36:M36" si="11">SUM(D5,D12,D14,D19,D28,D30,D34)</f>
        <v>903040</v>
      </c>
      <c r="E36" s="15">
        <f t="shared" si="11"/>
        <v>0</v>
      </c>
      <c r="F36" s="15">
        <f t="shared" si="11"/>
        <v>0</v>
      </c>
      <c r="G36" s="15">
        <f t="shared" si="11"/>
        <v>0</v>
      </c>
      <c r="H36" s="15">
        <f t="shared" si="11"/>
        <v>0</v>
      </c>
      <c r="I36" s="15">
        <f t="shared" si="11"/>
        <v>788391</v>
      </c>
      <c r="J36" s="15">
        <f t="shared" si="11"/>
        <v>0</v>
      </c>
      <c r="K36" s="15">
        <f t="shared" si="11"/>
        <v>0</v>
      </c>
      <c r="L36" s="15">
        <f t="shared" si="11"/>
        <v>0</v>
      </c>
      <c r="M36" s="15">
        <f t="shared" si="11"/>
        <v>0</v>
      </c>
      <c r="N36" s="15">
        <f t="shared" si="8"/>
        <v>1691431</v>
      </c>
      <c r="O36" s="38">
        <f t="shared" si="2"/>
        <v>1247.3679941002949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9" t="s">
        <v>96</v>
      </c>
      <c r="M38" s="49"/>
      <c r="N38" s="49"/>
      <c r="O38" s="43">
        <v>1356</v>
      </c>
    </row>
    <row r="39" spans="1:119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2"/>
    </row>
    <row r="40" spans="1:119" ht="15.75" customHeight="1" thickBot="1">
      <c r="A40" s="53" t="s">
        <v>59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2024-05-21T15:30:39Z</cp:lastPrinted>
  <dcterms:created xsi:type="dcterms:W3CDTF">2000-08-31T21:26:31Z</dcterms:created>
  <dcterms:modified xsi:type="dcterms:W3CDTF">2024-05-21T17:11:10Z</dcterms:modified>
</cp:coreProperties>
</file>