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36EF2F1F9A7109CCE3A6267D41978F2BD4DEB194" xr6:coauthVersionLast="47" xr6:coauthVersionMax="47" xr10:uidLastSave="{68F39032-22D8-4A9F-918B-C46F33DA7E8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'2007'!$A$1:$O$19</definedName>
    <definedName name="_xlnm.Print_Area" localSheetId="15">'2008'!$A$1:$O$19</definedName>
    <definedName name="_xlnm.Print_Area" localSheetId="14">'2009'!$A$1:$O$19</definedName>
    <definedName name="_xlnm.Print_Area" localSheetId="13">'2010'!$A$1:$O$19</definedName>
    <definedName name="_xlnm.Print_Area" localSheetId="12">'2011'!$A$1:$O$19</definedName>
    <definedName name="_xlnm.Print_Area" localSheetId="11">'2012'!$A$1:$O$20</definedName>
    <definedName name="_xlnm.Print_Area" localSheetId="10">'2013'!$A$1:$O$19</definedName>
    <definedName name="_xlnm.Print_Area" localSheetId="9">'2014'!$A$1:$O$20</definedName>
    <definedName name="_xlnm.Print_Area" localSheetId="8">'2015'!$A$1:$O$20</definedName>
    <definedName name="_xlnm.Print_Area" localSheetId="7">'2016'!$A$1:$O$20</definedName>
    <definedName name="_xlnm.Print_Area" localSheetId="6">'2017'!$A$1:$O$20</definedName>
    <definedName name="_xlnm.Print_Area" localSheetId="5">'2018'!$A$1:$O$21</definedName>
    <definedName name="_xlnm.Print_Area" localSheetId="4">'2019'!$A$1:$O$23</definedName>
    <definedName name="_xlnm.Print_Area" localSheetId="3">'2020'!$A$1:$O$21</definedName>
    <definedName name="_xlnm.Print_Area" localSheetId="2">'2021'!$A$1:$P$21</definedName>
    <definedName name="_xlnm.Print_Area" localSheetId="1">'2022'!$A$1:$P$28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2" i="49" l="1"/>
  <c r="P22" i="49" s="1"/>
  <c r="O24" i="49"/>
  <c r="P24" i="49" s="1"/>
  <c r="O20" i="49"/>
  <c r="P20" i="49" s="1"/>
  <c r="O17" i="49"/>
  <c r="P17" i="49" s="1"/>
  <c r="O13" i="49"/>
  <c r="P13" i="49" s="1"/>
  <c r="O5" i="49"/>
  <c r="P5" i="49" s="1"/>
  <c r="O26" i="49" l="1"/>
  <c r="P26" i="49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24" i="48" s="1"/>
  <c r="M5" i="48"/>
  <c r="M24" i="48" s="1"/>
  <c r="L5" i="48"/>
  <c r="K5" i="48"/>
  <c r="J5" i="48"/>
  <c r="I5" i="48"/>
  <c r="H5" i="48"/>
  <c r="G5" i="48"/>
  <c r="F5" i="48"/>
  <c r="E5" i="48"/>
  <c r="D5" i="48"/>
  <c r="H24" i="48" l="1"/>
  <c r="E24" i="48"/>
  <c r="F24" i="48"/>
  <c r="J24" i="48"/>
  <c r="D24" i="48"/>
  <c r="G24" i="48"/>
  <c r="K24" i="48"/>
  <c r="I24" i="48"/>
  <c r="L24" i="48"/>
  <c r="O21" i="48"/>
  <c r="P21" i="48" s="1"/>
  <c r="O19" i="48"/>
  <c r="P19" i="48" s="1"/>
  <c r="O16" i="48"/>
  <c r="P16" i="48" s="1"/>
  <c r="O12" i="48"/>
  <c r="P12" i="48" s="1"/>
  <c r="O5" i="48"/>
  <c r="P5" i="48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F17" i="47" s="1"/>
  <c r="E10" i="47"/>
  <c r="D10" i="47"/>
  <c r="O9" i="47"/>
  <c r="P9" i="47" s="1"/>
  <c r="O8" i="47"/>
  <c r="P8" i="47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M5" i="47"/>
  <c r="L5" i="47"/>
  <c r="K5" i="47"/>
  <c r="K17" i="47" s="1"/>
  <c r="J5" i="47"/>
  <c r="J17" i="47" s="1"/>
  <c r="I5" i="47"/>
  <c r="I17" i="47" s="1"/>
  <c r="H5" i="47"/>
  <c r="H17" i="47" s="1"/>
  <c r="G5" i="47"/>
  <c r="F5" i="47"/>
  <c r="E5" i="47"/>
  <c r="E17" i="47" s="1"/>
  <c r="D5" i="47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/>
  <c r="M13" i="46"/>
  <c r="L13" i="46"/>
  <c r="K13" i="46"/>
  <c r="J13" i="46"/>
  <c r="N13" i="46" s="1"/>
  <c r="O13" i="46" s="1"/>
  <c r="I13" i="46"/>
  <c r="H13" i="46"/>
  <c r="G13" i="46"/>
  <c r="F13" i="46"/>
  <c r="E13" i="46"/>
  <c r="D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M7" i="46"/>
  <c r="L7" i="46"/>
  <c r="K7" i="46"/>
  <c r="J7" i="46"/>
  <c r="I7" i="46"/>
  <c r="H7" i="46"/>
  <c r="G7" i="46"/>
  <c r="F7" i="46"/>
  <c r="E7" i="46"/>
  <c r="N7" i="46" s="1"/>
  <c r="O7" i="46" s="1"/>
  <c r="D7" i="46"/>
  <c r="N6" i="46"/>
  <c r="O6" i="46" s="1"/>
  <c r="M5" i="46"/>
  <c r="L5" i="46"/>
  <c r="L17" i="46" s="1"/>
  <c r="K5" i="46"/>
  <c r="K17" i="46" s="1"/>
  <c r="J5" i="46"/>
  <c r="I5" i="46"/>
  <c r="H5" i="46"/>
  <c r="H17" i="46" s="1"/>
  <c r="G5" i="46"/>
  <c r="N5" i="46" s="1"/>
  <c r="O5" i="46" s="1"/>
  <c r="F5" i="46"/>
  <c r="E5" i="46"/>
  <c r="D5" i="46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N15" i="45" s="1"/>
  <c r="O15" i="45" s="1"/>
  <c r="K15" i="45"/>
  <c r="J15" i="45"/>
  <c r="I15" i="45"/>
  <c r="H15" i="45"/>
  <c r="G15" i="45"/>
  <c r="F15" i="45"/>
  <c r="E15" i="45"/>
  <c r="D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M8" i="45"/>
  <c r="L8" i="45"/>
  <c r="K8" i="45"/>
  <c r="J8" i="45"/>
  <c r="I8" i="45"/>
  <c r="H8" i="45"/>
  <c r="G8" i="45"/>
  <c r="F8" i="45"/>
  <c r="E8" i="45"/>
  <c r="D8" i="45"/>
  <c r="N7" i="45"/>
  <c r="O7" i="45" s="1"/>
  <c r="N6" i="45"/>
  <c r="O6" i="45"/>
  <c r="M5" i="45"/>
  <c r="L5" i="45"/>
  <c r="K5" i="45"/>
  <c r="J5" i="45"/>
  <c r="I5" i="45"/>
  <c r="H5" i="45"/>
  <c r="G5" i="45"/>
  <c r="F5" i="45"/>
  <c r="F19" i="45" s="1"/>
  <c r="E5" i="45"/>
  <c r="E19" i="45" s="1"/>
  <c r="D5" i="45"/>
  <c r="N5" i="45" s="1"/>
  <c r="O5" i="45" s="1"/>
  <c r="M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/>
  <c r="M13" i="44"/>
  <c r="L13" i="44"/>
  <c r="K13" i="44"/>
  <c r="J13" i="44"/>
  <c r="I13" i="44"/>
  <c r="H13" i="44"/>
  <c r="G13" i="44"/>
  <c r="N13" i="44" s="1"/>
  <c r="O13" i="44" s="1"/>
  <c r="F13" i="44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1" i="44" s="1"/>
  <c r="O11" i="44" s="1"/>
  <c r="N10" i="44"/>
  <c r="O10" i="44"/>
  <c r="M9" i="44"/>
  <c r="L9" i="44"/>
  <c r="K9" i="44"/>
  <c r="J9" i="44"/>
  <c r="I9" i="44"/>
  <c r="H9" i="44"/>
  <c r="G9" i="44"/>
  <c r="F9" i="44"/>
  <c r="E9" i="44"/>
  <c r="D9" i="44"/>
  <c r="N9" i="44" s="1"/>
  <c r="O9" i="44" s="1"/>
  <c r="N8" i="44"/>
  <c r="O8" i="44" s="1"/>
  <c r="N7" i="44"/>
  <c r="O7" i="44"/>
  <c r="N6" i="44"/>
  <c r="O6" i="44"/>
  <c r="M5" i="44"/>
  <c r="L5" i="44"/>
  <c r="K5" i="44"/>
  <c r="J5" i="44"/>
  <c r="J17" i="44" s="1"/>
  <c r="I5" i="44"/>
  <c r="H5" i="44"/>
  <c r="H17" i="44" s="1"/>
  <c r="G5" i="44"/>
  <c r="G17" i="44" s="1"/>
  <c r="F5" i="44"/>
  <c r="E5" i="44"/>
  <c r="D5" i="44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/>
  <c r="M10" i="43"/>
  <c r="L10" i="43"/>
  <c r="K10" i="43"/>
  <c r="J10" i="43"/>
  <c r="I10" i="43"/>
  <c r="H10" i="43"/>
  <c r="G10" i="43"/>
  <c r="F10" i="43"/>
  <c r="E10" i="43"/>
  <c r="D10" i="43"/>
  <c r="D16" i="43" s="1"/>
  <c r="N9" i="43"/>
  <c r="O9" i="43" s="1"/>
  <c r="M8" i="43"/>
  <c r="L8" i="43"/>
  <c r="K8" i="43"/>
  <c r="J8" i="43"/>
  <c r="I8" i="43"/>
  <c r="H8" i="43"/>
  <c r="G8" i="43"/>
  <c r="F8" i="43"/>
  <c r="E8" i="43"/>
  <c r="D8" i="43"/>
  <c r="N7" i="43"/>
  <c r="O7" i="43" s="1"/>
  <c r="N6" i="43"/>
  <c r="O6" i="43"/>
  <c r="M5" i="43"/>
  <c r="M16" i="43" s="1"/>
  <c r="L5" i="43"/>
  <c r="K5" i="43"/>
  <c r="J5" i="43"/>
  <c r="J16" i="43" s="1"/>
  <c r="I5" i="43"/>
  <c r="H5" i="43"/>
  <c r="G5" i="43"/>
  <c r="F5" i="43"/>
  <c r="E5" i="43"/>
  <c r="D5" i="43"/>
  <c r="M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K5" i="42"/>
  <c r="K16" i="42" s="1"/>
  <c r="J5" i="42"/>
  <c r="I5" i="42"/>
  <c r="I16" i="42" s="1"/>
  <c r="H5" i="42"/>
  <c r="H16" i="42" s="1"/>
  <c r="G5" i="42"/>
  <c r="F5" i="42"/>
  <c r="E5" i="42"/>
  <c r="D5" i="42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M8" i="41"/>
  <c r="L8" i="41"/>
  <c r="K8" i="41"/>
  <c r="J8" i="41"/>
  <c r="I8" i="41"/>
  <c r="H8" i="41"/>
  <c r="G8" i="41"/>
  <c r="F8" i="41"/>
  <c r="E8" i="41"/>
  <c r="D8" i="41"/>
  <c r="N7" i="41"/>
  <c r="O7" i="41" s="1"/>
  <c r="N6" i="41"/>
  <c r="O6" i="41" s="1"/>
  <c r="M5" i="41"/>
  <c r="M16" i="41" s="1"/>
  <c r="L5" i="41"/>
  <c r="L16" i="41" s="1"/>
  <c r="K5" i="41"/>
  <c r="J5" i="41"/>
  <c r="I5" i="41"/>
  <c r="H5" i="41"/>
  <c r="H16" i="41" s="1"/>
  <c r="G5" i="41"/>
  <c r="F5" i="41"/>
  <c r="F16" i="41" s="1"/>
  <c r="E5" i="41"/>
  <c r="E16" i="41" s="1"/>
  <c r="D5" i="4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M11" i="40"/>
  <c r="L11" i="40"/>
  <c r="K11" i="40"/>
  <c r="J11" i="40"/>
  <c r="I11" i="40"/>
  <c r="H11" i="40"/>
  <c r="G11" i="40"/>
  <c r="G15" i="40" s="1"/>
  <c r="F11" i="40"/>
  <c r="E11" i="40"/>
  <c r="N11" i="40" s="1"/>
  <c r="O11" i="40" s="1"/>
  <c r="D11" i="40"/>
  <c r="N10" i="40"/>
  <c r="O10" i="40" s="1"/>
  <c r="M9" i="40"/>
  <c r="L9" i="40"/>
  <c r="K9" i="40"/>
  <c r="K15" i="40" s="1"/>
  <c r="J9" i="40"/>
  <c r="I9" i="40"/>
  <c r="H9" i="40"/>
  <c r="G9" i="40"/>
  <c r="F9" i="40"/>
  <c r="E9" i="40"/>
  <c r="D9" i="40"/>
  <c r="N8" i="40"/>
  <c r="O8" i="40" s="1"/>
  <c r="M7" i="40"/>
  <c r="L7" i="40"/>
  <c r="L15" i="40" s="1"/>
  <c r="K7" i="40"/>
  <c r="J7" i="40"/>
  <c r="I7" i="40"/>
  <c r="I15" i="40" s="1"/>
  <c r="H7" i="40"/>
  <c r="G7" i="40"/>
  <c r="F7" i="40"/>
  <c r="E7" i="40"/>
  <c r="D7" i="40"/>
  <c r="N6" i="40"/>
  <c r="O6" i="40" s="1"/>
  <c r="M5" i="40"/>
  <c r="M15" i="40" s="1"/>
  <c r="L5" i="40"/>
  <c r="K5" i="40"/>
  <c r="J5" i="40"/>
  <c r="I5" i="40"/>
  <c r="H5" i="40"/>
  <c r="G5" i="40"/>
  <c r="F5" i="40"/>
  <c r="E5" i="40"/>
  <c r="E15" i="40"/>
  <c r="D5" i="40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M12" i="39"/>
  <c r="L12" i="39"/>
  <c r="K12" i="39"/>
  <c r="J12" i="39"/>
  <c r="I12" i="39"/>
  <c r="H12" i="39"/>
  <c r="G12" i="39"/>
  <c r="F12" i="39"/>
  <c r="E12" i="39"/>
  <c r="E16" i="39" s="1"/>
  <c r="D12" i="39"/>
  <c r="N11" i="39"/>
  <c r="O11" i="39" s="1"/>
  <c r="M10" i="39"/>
  <c r="L10" i="39"/>
  <c r="K10" i="39"/>
  <c r="K16" i="39" s="1"/>
  <c r="J10" i="39"/>
  <c r="I10" i="39"/>
  <c r="H10" i="39"/>
  <c r="G10" i="39"/>
  <c r="F10" i="39"/>
  <c r="E10" i="39"/>
  <c r="D10" i="39"/>
  <c r="N9" i="39"/>
  <c r="O9" i="39" s="1"/>
  <c r="M8" i="39"/>
  <c r="L8" i="39"/>
  <c r="K8" i="39"/>
  <c r="J8" i="39"/>
  <c r="I8" i="39"/>
  <c r="N8" i="39" s="1"/>
  <c r="O8" i="39" s="1"/>
  <c r="H8" i="39"/>
  <c r="G8" i="39"/>
  <c r="F8" i="39"/>
  <c r="E8" i="39"/>
  <c r="D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F16" i="39"/>
  <c r="E5" i="39"/>
  <c r="D5" i="39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M11" i="38"/>
  <c r="L11" i="38"/>
  <c r="K11" i="38"/>
  <c r="J11" i="38"/>
  <c r="I11" i="38"/>
  <c r="H11" i="38"/>
  <c r="G11" i="38"/>
  <c r="F11" i="38"/>
  <c r="F15" i="38" s="1"/>
  <c r="E11" i="38"/>
  <c r="D11" i="38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M7" i="38"/>
  <c r="L7" i="38"/>
  <c r="L15" i="38" s="1"/>
  <c r="K7" i="38"/>
  <c r="K15" i="38" s="1"/>
  <c r="J7" i="38"/>
  <c r="I7" i="38"/>
  <c r="H7" i="38"/>
  <c r="G7" i="38"/>
  <c r="F7" i="38"/>
  <c r="E7" i="38"/>
  <c r="D7" i="38"/>
  <c r="N6" i="38"/>
  <c r="O6" i="38"/>
  <c r="M5" i="38"/>
  <c r="L5" i="38"/>
  <c r="K5" i="38"/>
  <c r="J5" i="38"/>
  <c r="I5" i="38"/>
  <c r="H5" i="38"/>
  <c r="G5" i="38"/>
  <c r="F5" i="38"/>
  <c r="E5" i="38"/>
  <c r="E15" i="38" s="1"/>
  <c r="D5" i="38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 s="1"/>
  <c r="M9" i="37"/>
  <c r="L9" i="37"/>
  <c r="K9" i="37"/>
  <c r="J9" i="37"/>
  <c r="I9" i="37"/>
  <c r="H9" i="37"/>
  <c r="G9" i="37"/>
  <c r="F9" i="37"/>
  <c r="E9" i="37"/>
  <c r="D9" i="37"/>
  <c r="N8" i="37"/>
  <c r="O8" i="37" s="1"/>
  <c r="M7" i="37"/>
  <c r="M15" i="37" s="1"/>
  <c r="L7" i="37"/>
  <c r="K7" i="37"/>
  <c r="J7" i="37"/>
  <c r="J15" i="37" s="1"/>
  <c r="I7" i="37"/>
  <c r="I15" i="37" s="1"/>
  <c r="H7" i="37"/>
  <c r="G7" i="37"/>
  <c r="F7" i="37"/>
  <c r="E7" i="37"/>
  <c r="D7" i="37"/>
  <c r="N6" i="37"/>
  <c r="O6" i="37" s="1"/>
  <c r="M5" i="37"/>
  <c r="L5" i="37"/>
  <c r="L15" i="37" s="1"/>
  <c r="K5" i="37"/>
  <c r="J5" i="37"/>
  <c r="I5" i="37"/>
  <c r="H5" i="37"/>
  <c r="H15" i="37" s="1"/>
  <c r="G5" i="37"/>
  <c r="F5" i="37"/>
  <c r="E5" i="37"/>
  <c r="D5" i="37"/>
  <c r="N5" i="37" s="1"/>
  <c r="O5" i="37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M12" i="36"/>
  <c r="L12" i="36"/>
  <c r="K12" i="36"/>
  <c r="J12" i="36"/>
  <c r="I12" i="36"/>
  <c r="H12" i="36"/>
  <c r="G12" i="36"/>
  <c r="F12" i="36"/>
  <c r="F16" i="36" s="1"/>
  <c r="E12" i="36"/>
  <c r="D12" i="36"/>
  <c r="N11" i="36"/>
  <c r="O11" i="36" s="1"/>
  <c r="N10" i="36"/>
  <c r="O10" i="36" s="1"/>
  <c r="M9" i="36"/>
  <c r="L9" i="36"/>
  <c r="K9" i="36"/>
  <c r="J9" i="36"/>
  <c r="I9" i="36"/>
  <c r="H9" i="36"/>
  <c r="G9" i="36"/>
  <c r="F9" i="36"/>
  <c r="E9" i="36"/>
  <c r="D9" i="36"/>
  <c r="N8" i="36"/>
  <c r="O8" i="36" s="1"/>
  <c r="M7" i="36"/>
  <c r="L7" i="36"/>
  <c r="K7" i="36"/>
  <c r="J7" i="36"/>
  <c r="I7" i="36"/>
  <c r="H7" i="36"/>
  <c r="H16" i="36" s="1"/>
  <c r="G7" i="36"/>
  <c r="F7" i="36"/>
  <c r="E7" i="36"/>
  <c r="E16" i="36" s="1"/>
  <c r="D7" i="36"/>
  <c r="N6" i="36"/>
  <c r="O6" i="36" s="1"/>
  <c r="M5" i="36"/>
  <c r="L5" i="36"/>
  <c r="K5" i="36"/>
  <c r="J5" i="36"/>
  <c r="I5" i="36"/>
  <c r="H5" i="36"/>
  <c r="G5" i="36"/>
  <c r="F5" i="36"/>
  <c r="E5" i="36"/>
  <c r="D5" i="36"/>
  <c r="D16" i="36" s="1"/>
  <c r="N14" i="35"/>
  <c r="O14" i="35" s="1"/>
  <c r="M13" i="35"/>
  <c r="L13" i="35"/>
  <c r="L15" i="35" s="1"/>
  <c r="K13" i="35"/>
  <c r="J13" i="35"/>
  <c r="I13" i="35"/>
  <c r="H13" i="35"/>
  <c r="G13" i="35"/>
  <c r="F13" i="35"/>
  <c r="E13" i="35"/>
  <c r="D13" i="35"/>
  <c r="N12" i="35"/>
  <c r="O12" i="35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 s="1"/>
  <c r="M9" i="35"/>
  <c r="L9" i="35"/>
  <c r="K9" i="35"/>
  <c r="J9" i="35"/>
  <c r="I9" i="35"/>
  <c r="H9" i="35"/>
  <c r="G9" i="35"/>
  <c r="F9" i="35"/>
  <c r="E9" i="35"/>
  <c r="D9" i="35"/>
  <c r="N8" i="35"/>
  <c r="O8" i="35" s="1"/>
  <c r="M7" i="35"/>
  <c r="L7" i="35"/>
  <c r="K7" i="35"/>
  <c r="J7" i="35"/>
  <c r="I7" i="35"/>
  <c r="H7" i="35"/>
  <c r="G7" i="35"/>
  <c r="F7" i="35"/>
  <c r="F15" i="35" s="1"/>
  <c r="E7" i="35"/>
  <c r="D7" i="35"/>
  <c r="N6" i="35"/>
  <c r="O6" i="35" s="1"/>
  <c r="M5" i="35"/>
  <c r="L5" i="35"/>
  <c r="K5" i="35"/>
  <c r="J5" i="35"/>
  <c r="J15" i="35" s="1"/>
  <c r="I5" i="35"/>
  <c r="H5" i="35"/>
  <c r="G5" i="35"/>
  <c r="F5" i="35"/>
  <c r="E5" i="35"/>
  <c r="D5" i="35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 s="1"/>
  <c r="M7" i="34"/>
  <c r="M15" i="34" s="1"/>
  <c r="L7" i="34"/>
  <c r="K7" i="34"/>
  <c r="J7" i="34"/>
  <c r="I7" i="34"/>
  <c r="H7" i="34"/>
  <c r="G7" i="34"/>
  <c r="F7" i="34"/>
  <c r="E7" i="34"/>
  <c r="D7" i="34"/>
  <c r="N6" i="34"/>
  <c r="O6" i="34" s="1"/>
  <c r="M5" i="34"/>
  <c r="L5" i="34"/>
  <c r="K5" i="34"/>
  <c r="J5" i="34"/>
  <c r="I5" i="34"/>
  <c r="H5" i="34"/>
  <c r="G5" i="34"/>
  <c r="F5" i="34"/>
  <c r="E5" i="34"/>
  <c r="D5" i="34"/>
  <c r="D15" i="34" s="1"/>
  <c r="E13" i="33"/>
  <c r="F13" i="33"/>
  <c r="G13" i="33"/>
  <c r="H13" i="33"/>
  <c r="I13" i="33"/>
  <c r="J13" i="33"/>
  <c r="K13" i="33"/>
  <c r="L13" i="33"/>
  <c r="M13" i="33"/>
  <c r="E11" i="33"/>
  <c r="F11" i="33"/>
  <c r="G11" i="33"/>
  <c r="H11" i="33"/>
  <c r="I11" i="33"/>
  <c r="J11" i="33"/>
  <c r="K11" i="33"/>
  <c r="L11" i="33"/>
  <c r="M11" i="33"/>
  <c r="E9" i="33"/>
  <c r="F9" i="33"/>
  <c r="G9" i="33"/>
  <c r="H9" i="33"/>
  <c r="I9" i="33"/>
  <c r="J9" i="33"/>
  <c r="K9" i="33"/>
  <c r="L9" i="33"/>
  <c r="M9" i="33"/>
  <c r="E7" i="33"/>
  <c r="E15" i="33" s="1"/>
  <c r="F7" i="33"/>
  <c r="G7" i="33"/>
  <c r="H7" i="33"/>
  <c r="I7" i="33"/>
  <c r="J7" i="33"/>
  <c r="K7" i="33"/>
  <c r="L7" i="33"/>
  <c r="M7" i="33"/>
  <c r="E5" i="33"/>
  <c r="F5" i="33"/>
  <c r="G5" i="33"/>
  <c r="H5" i="33"/>
  <c r="H15" i="33" s="1"/>
  <c r="I5" i="33"/>
  <c r="I15" i="33" s="1"/>
  <c r="J5" i="33"/>
  <c r="K5" i="33"/>
  <c r="K15" i="33" s="1"/>
  <c r="L5" i="33"/>
  <c r="M5" i="33"/>
  <c r="M15" i="33" s="1"/>
  <c r="D13" i="33"/>
  <c r="D11" i="33"/>
  <c r="N11" i="33" s="1"/>
  <c r="O11" i="33" s="1"/>
  <c r="D9" i="33"/>
  <c r="N9" i="33" s="1"/>
  <c r="O9" i="33" s="1"/>
  <c r="D7" i="33"/>
  <c r="D5" i="33"/>
  <c r="N14" i="33"/>
  <c r="O14" i="33" s="1"/>
  <c r="N12" i="33"/>
  <c r="O12" i="33"/>
  <c r="N6" i="33"/>
  <c r="O6" i="33" s="1"/>
  <c r="N10" i="33"/>
  <c r="O10" i="33" s="1"/>
  <c r="N8" i="33"/>
  <c r="O8" i="33" s="1"/>
  <c r="H15" i="34"/>
  <c r="F15" i="33"/>
  <c r="D15" i="33"/>
  <c r="D16" i="39"/>
  <c r="N8" i="45"/>
  <c r="O8" i="45" s="1"/>
  <c r="N5" i="40" l="1"/>
  <c r="O5" i="40" s="1"/>
  <c r="H15" i="40"/>
  <c r="G16" i="42"/>
  <c r="N10" i="42"/>
  <c r="O10" i="42" s="1"/>
  <c r="I16" i="43"/>
  <c r="F17" i="44"/>
  <c r="G17" i="46"/>
  <c r="O7" i="47"/>
  <c r="P7" i="47" s="1"/>
  <c r="N7" i="35"/>
  <c r="O7" i="35" s="1"/>
  <c r="N14" i="42"/>
  <c r="O14" i="42" s="1"/>
  <c r="K16" i="43"/>
  <c r="I17" i="46"/>
  <c r="O13" i="47"/>
  <c r="P13" i="47" s="1"/>
  <c r="L15" i="33"/>
  <c r="J15" i="33"/>
  <c r="D15" i="38"/>
  <c r="N15" i="38" s="1"/>
  <c r="O15" i="38" s="1"/>
  <c r="N11" i="38"/>
  <c r="O11" i="38" s="1"/>
  <c r="F15" i="40"/>
  <c r="G16" i="41"/>
  <c r="N16" i="41" s="1"/>
  <c r="O16" i="41" s="1"/>
  <c r="N10" i="41"/>
  <c r="O10" i="41" s="1"/>
  <c r="J16" i="42"/>
  <c r="L16" i="43"/>
  <c r="I17" i="44"/>
  <c r="J17" i="46"/>
  <c r="N7" i="38"/>
  <c r="O7" i="38" s="1"/>
  <c r="J19" i="45"/>
  <c r="G17" i="47"/>
  <c r="N5" i="36"/>
  <c r="O5" i="36" s="1"/>
  <c r="K15" i="37"/>
  <c r="N5" i="39"/>
  <c r="O5" i="39" s="1"/>
  <c r="I16" i="41"/>
  <c r="N14" i="41"/>
  <c r="O14" i="41" s="1"/>
  <c r="L16" i="42"/>
  <c r="N14" i="43"/>
  <c r="O14" i="43" s="1"/>
  <c r="K17" i="44"/>
  <c r="E15" i="37"/>
  <c r="G15" i="38"/>
  <c r="G16" i="39"/>
  <c r="N16" i="39" s="1"/>
  <c r="O16" i="39" s="1"/>
  <c r="J16" i="41"/>
  <c r="L17" i="44"/>
  <c r="M17" i="46"/>
  <c r="N13" i="33"/>
  <c r="O13" i="33" s="1"/>
  <c r="F15" i="37"/>
  <c r="K16" i="41"/>
  <c r="G19" i="45"/>
  <c r="I15" i="38"/>
  <c r="J15" i="40"/>
  <c r="E15" i="34"/>
  <c r="N9" i="36"/>
  <c r="O9" i="36" s="1"/>
  <c r="N8" i="42"/>
  <c r="O8" i="42" s="1"/>
  <c r="I19" i="45"/>
  <c r="O5" i="47"/>
  <c r="P5" i="47" s="1"/>
  <c r="I16" i="39"/>
  <c r="H15" i="35"/>
  <c r="I16" i="36"/>
  <c r="H16" i="39"/>
  <c r="N9" i="40"/>
  <c r="O9" i="40" s="1"/>
  <c r="N12" i="42"/>
  <c r="O12" i="42" s="1"/>
  <c r="K19" i="45"/>
  <c r="N17" i="47"/>
  <c r="G15" i="37"/>
  <c r="N13" i="45"/>
  <c r="O13" i="45" s="1"/>
  <c r="N10" i="46"/>
  <c r="O10" i="46" s="1"/>
  <c r="M17" i="47"/>
  <c r="G15" i="34"/>
  <c r="N9" i="34"/>
  <c r="O9" i="34" s="1"/>
  <c r="E15" i="35"/>
  <c r="I15" i="35"/>
  <c r="N13" i="37"/>
  <c r="O13" i="37" s="1"/>
  <c r="L16" i="39"/>
  <c r="D16" i="41"/>
  <c r="L19" i="45"/>
  <c r="N17" i="45"/>
  <c r="O17" i="45" s="1"/>
  <c r="O10" i="47"/>
  <c r="P10" i="47" s="1"/>
  <c r="G15" i="33"/>
  <c r="N15" i="33" s="1"/>
  <c r="O15" i="33" s="1"/>
  <c r="N9" i="37"/>
  <c r="O9" i="37" s="1"/>
  <c r="J16" i="39"/>
  <c r="N8" i="43"/>
  <c r="O8" i="43" s="1"/>
  <c r="F15" i="34"/>
  <c r="N9" i="35"/>
  <c r="O9" i="35" s="1"/>
  <c r="N10" i="39"/>
  <c r="O10" i="39" s="1"/>
  <c r="N14" i="39"/>
  <c r="O14" i="39" s="1"/>
  <c r="N7" i="33"/>
  <c r="O7" i="33" s="1"/>
  <c r="N13" i="35"/>
  <c r="O13" i="35" s="1"/>
  <c r="K16" i="36"/>
  <c r="M15" i="38"/>
  <c r="N9" i="38"/>
  <c r="O9" i="38" s="1"/>
  <c r="M16" i="39"/>
  <c r="N13" i="40"/>
  <c r="O13" i="40" s="1"/>
  <c r="D16" i="42"/>
  <c r="N16" i="42" s="1"/>
  <c r="O16" i="42" s="1"/>
  <c r="N12" i="43"/>
  <c r="O12" i="43" s="1"/>
  <c r="M19" i="45"/>
  <c r="N15" i="46"/>
  <c r="O15" i="46" s="1"/>
  <c r="G16" i="36"/>
  <c r="N16" i="36" s="1"/>
  <c r="O16" i="36" s="1"/>
  <c r="O15" i="47"/>
  <c r="P15" i="47" s="1"/>
  <c r="D15" i="37"/>
  <c r="N15" i="37" s="1"/>
  <c r="O15" i="37" s="1"/>
  <c r="I15" i="34"/>
  <c r="M16" i="36"/>
  <c r="H19" i="45"/>
  <c r="K15" i="34"/>
  <c r="N5" i="34"/>
  <c r="O5" i="34" s="1"/>
  <c r="N14" i="36"/>
  <c r="O14" i="36" s="1"/>
  <c r="E16" i="43"/>
  <c r="J16" i="36"/>
  <c r="J15" i="34"/>
  <c r="N12" i="41"/>
  <c r="O12" i="41" s="1"/>
  <c r="K15" i="35"/>
  <c r="M15" i="35"/>
  <c r="L16" i="36"/>
  <c r="N5" i="43"/>
  <c r="O5" i="43" s="1"/>
  <c r="D17" i="46"/>
  <c r="F17" i="46"/>
  <c r="N7" i="34"/>
  <c r="O7" i="34" s="1"/>
  <c r="J15" i="38"/>
  <c r="N7" i="36"/>
  <c r="O7" i="36" s="1"/>
  <c r="N12" i="39"/>
  <c r="O12" i="39" s="1"/>
  <c r="E16" i="42"/>
  <c r="G16" i="43"/>
  <c r="D17" i="44"/>
  <c r="N17" i="44" s="1"/>
  <c r="O17" i="44" s="1"/>
  <c r="E17" i="46"/>
  <c r="F16" i="42"/>
  <c r="H16" i="43"/>
  <c r="E17" i="44"/>
  <c r="N11" i="45"/>
  <c r="O11" i="45" s="1"/>
  <c r="O24" i="48"/>
  <c r="P24" i="48" s="1"/>
  <c r="N5" i="41"/>
  <c r="O5" i="41" s="1"/>
  <c r="D17" i="47"/>
  <c r="O17" i="47" s="1"/>
  <c r="P17" i="47" s="1"/>
  <c r="N7" i="40"/>
  <c r="O7" i="40" s="1"/>
  <c r="N5" i="38"/>
  <c r="O5" i="38" s="1"/>
  <c r="N5" i="33"/>
  <c r="O5" i="33" s="1"/>
  <c r="L15" i="34"/>
  <c r="N15" i="34" s="1"/>
  <c r="O15" i="34" s="1"/>
  <c r="N5" i="42"/>
  <c r="O5" i="42" s="1"/>
  <c r="D15" i="35"/>
  <c r="H15" i="38"/>
  <c r="D19" i="45"/>
  <c r="L17" i="47"/>
  <c r="N5" i="44"/>
  <c r="O5" i="44" s="1"/>
  <c r="D15" i="40"/>
  <c r="G15" i="35"/>
  <c r="N5" i="35"/>
  <c r="O5" i="35" s="1"/>
  <c r="N12" i="36"/>
  <c r="O12" i="36" s="1"/>
  <c r="N10" i="43"/>
  <c r="O10" i="43" s="1"/>
  <c r="N7" i="37"/>
  <c r="O7" i="37" s="1"/>
  <c r="F16" i="43"/>
  <c r="N8" i="41"/>
  <c r="O8" i="41" s="1"/>
  <c r="N17" i="46" l="1"/>
  <c r="O17" i="46" s="1"/>
  <c r="N15" i="40"/>
  <c r="O15" i="40" s="1"/>
  <c r="N16" i="43"/>
  <c r="O16" i="43" s="1"/>
  <c r="N19" i="45"/>
  <c r="O19" i="45" s="1"/>
  <c r="N15" i="35"/>
  <c r="O15" i="35" s="1"/>
</calcChain>
</file>

<file path=xl/sharedStrings.xml><?xml version="1.0" encoding="utf-8"?>
<sst xmlns="http://schemas.openxmlformats.org/spreadsheetml/2006/main" count="565" uniqueCount="85">
  <si>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</si>
  <si>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</si>
  <si>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</si>
  <si>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</si>
  <si>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</si>
  <si>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</si>
  <si>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</si>
  <si>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</si>
  <si>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</si>
  <si>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</si>
  <si>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</si>
  <si>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</si>
  <si>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</si>
  <si>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</si>
  <si>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</si>
  <si>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</si>
  <si>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</si>
  <si>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</si>
  <si>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</si>
  <si>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</si>
  <si>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Public Safety</t>
  </si>
  <si>
    <t>Law Enforcement</t>
  </si>
  <si>
    <t>Physical Environment</t>
  </si>
  <si>
    <t>Other Physical Environment</t>
  </si>
  <si>
    <t>Transportation</t>
  </si>
  <si>
    <t>Road and Street Facilities</t>
  </si>
  <si>
    <t>Culture / Recreation</t>
  </si>
  <si>
    <t>Parks and Recreation</t>
  </si>
  <si>
    <t>2009 Municipal Population:</t>
  </si>
  <si>
    <t>Haverhill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</si>
  <si>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</si>
  <si>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</si>
  <si>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</si>
  <si>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</si>
  <si>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</si>
  <si>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</si>
  <si>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Garbage / Solid Waste Control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</si>
  <si>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</si>
  <si>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</si>
  <si>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</si>
  <si>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</si>
  <si>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</si>
  <si>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</si>
  <si>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</si>
  <si>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</si>
  <si>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</si>
  <si>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</si>
  <si>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</si>
  <si>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</si>
  <si>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Executive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</si>
  <si>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</si>
  <si>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</si>
  <si>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</si>
  <si>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</si>
  <si>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</si>
  <si>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</si>
  <si>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</si>
  <si>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</si>
  <si>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Debt Service Payments</t>
  </si>
  <si>
    <t>2018 Municipal Population:</t>
  </si>
  <si>
    <t>Local Fiscal Year Ended September 30, 2019</t>
  </si>
  <si>
    <t>Other Public Safety</t>
  </si>
  <si>
    <t>Other Uses</t>
  </si>
  <si>
    <t>Interfund Transfers Out</t>
  </si>
  <si>
    <t>2019 Municipal Population:</t>
  </si>
  <si>
    <t>Local Fiscal Year Ended September 30, 2020</t>
  </si>
  <si>
    <t>Protective Inspections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</si>
  <si>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</si>
  <si>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</si>
  <si>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</si>
  <si>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</si>
  <si>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</si>
  <si>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</si>
  <si>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</si>
  <si>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Financial and Administrative</t>
  </si>
  <si>
    <t>Legal Counsel</t>
  </si>
  <si>
    <t>Comprehensive Planning</t>
  </si>
  <si>
    <t>Other General Government Services</t>
  </si>
  <si>
    <t>Sewer / Wastewater Services</t>
  </si>
  <si>
    <t>Special Events</t>
  </si>
  <si>
    <t>2022 Municipal Population:</t>
  </si>
  <si>
    <t>Local Fiscal Year Ended September 30, 2023</t>
  </si>
  <si>
    <t>Other Uses and Non-Operating</t>
  </si>
  <si>
    <t>Proprietary - Other Non-Operating Disbursements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</si>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</sst>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3B758-69F6-4697-B516-2C06B3710B3B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69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70</v>
      </c>
      <c r="N4" s="95" t="s">
        <v>5</v>
      </c>
      <c r="O4" s="95" t="s">
        <v>71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SUM(D6:D12)</f>
        <v>528284</v>
      </c>
      <c r="E5" s="100">
        <f>SUM(E6:E12)</f>
        <v>102330</v>
      </c>
      <c r="F5" s="100">
        <f>SUM(F6:F12)</f>
        <v>0</v>
      </c>
      <c r="G5" s="100">
        <f>SUM(G6:G12)</f>
        <v>0</v>
      </c>
      <c r="H5" s="100">
        <f>SUM(H6:H12)</f>
        <v>0</v>
      </c>
      <c r="I5" s="100">
        <f>SUM(I6:I12)</f>
        <v>0</v>
      </c>
      <c r="J5" s="100">
        <f>SUM(J6:J12)</f>
        <v>0</v>
      </c>
      <c r="K5" s="100">
        <f>SUM(K6:K12)</f>
        <v>0</v>
      </c>
      <c r="L5" s="100">
        <f>SUM(L6:L12)</f>
        <v>0</v>
      </c>
      <c r="M5" s="100">
        <f>SUM(M6:M12)</f>
        <v>0</v>
      </c>
      <c r="N5" s="100">
        <f>SUM(N6:N12)</f>
        <v>0</v>
      </c>
      <c r="O5" s="101">
        <f>SUM(D5:N5)</f>
        <v>630614</v>
      </c>
      <c r="P5" s="102">
        <f>(O5/P$28)</f>
        <v>287.55768353853171</v>
      </c>
      <c r="Q5" s="103"/>
    </row>
    <row r="6" spans="1:134">
      <c r="A6" s="105"/>
      <c r="B6" s="106">
        <v>511</v>
      </c>
      <c r="C6" s="107" t="s">
        <v>19</v>
      </c>
      <c r="D6" s="108">
        <v>39986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39986</v>
      </c>
      <c r="P6" s="109">
        <f>(O6/P$28)</f>
        <v>18.233470132238942</v>
      </c>
      <c r="Q6" s="110"/>
    </row>
    <row r="7" spans="1:134">
      <c r="A7" s="105"/>
      <c r="B7" s="106">
        <v>512</v>
      </c>
      <c r="C7" s="107" t="s">
        <v>49</v>
      </c>
      <c r="D7" s="108">
        <v>336983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2" si="0">SUM(D7:N7)</f>
        <v>336983</v>
      </c>
      <c r="P7" s="109">
        <f>(O7/P$28)</f>
        <v>153.66301869585044</v>
      </c>
      <c r="Q7" s="110"/>
    </row>
    <row r="8" spans="1:134">
      <c r="A8" s="105"/>
      <c r="B8" s="106">
        <v>513</v>
      </c>
      <c r="C8" s="107" t="s">
        <v>74</v>
      </c>
      <c r="D8" s="108">
        <v>25500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25500</v>
      </c>
      <c r="P8" s="109">
        <f>(O8/P$28)</f>
        <v>11.627906976744185</v>
      </c>
      <c r="Q8" s="110"/>
    </row>
    <row r="9" spans="1:134">
      <c r="A9" s="105"/>
      <c r="B9" s="106">
        <v>514</v>
      </c>
      <c r="C9" s="107" t="s">
        <v>75</v>
      </c>
      <c r="D9" s="108">
        <v>86591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86591</v>
      </c>
      <c r="P9" s="109">
        <f>(O9/P$28)</f>
        <v>39.48518011855905</v>
      </c>
      <c r="Q9" s="110"/>
    </row>
    <row r="10" spans="1:134">
      <c r="A10" s="105"/>
      <c r="B10" s="106">
        <v>515</v>
      </c>
      <c r="C10" s="107" t="s">
        <v>76</v>
      </c>
      <c r="D10" s="108">
        <v>4088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4088</v>
      </c>
      <c r="P10" s="109">
        <f>(O10/P$28)</f>
        <v>1.8641130870953033</v>
      </c>
      <c r="Q10" s="110"/>
    </row>
    <row r="11" spans="1:134">
      <c r="A11" s="105"/>
      <c r="B11" s="106">
        <v>517</v>
      </c>
      <c r="C11" s="107" t="s">
        <v>58</v>
      </c>
      <c r="D11" s="108">
        <v>0</v>
      </c>
      <c r="E11" s="108">
        <v>102330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102330</v>
      </c>
      <c r="P11" s="109">
        <f>(O11/P$28)</f>
        <v>46.662106703146378</v>
      </c>
      <c r="Q11" s="110"/>
    </row>
    <row r="12" spans="1:134">
      <c r="A12" s="105"/>
      <c r="B12" s="106">
        <v>519</v>
      </c>
      <c r="C12" s="107" t="s">
        <v>77</v>
      </c>
      <c r="D12" s="108">
        <v>35136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0"/>
        <v>35136</v>
      </c>
      <c r="P12" s="109">
        <f>(O12/P$28)</f>
        <v>16.021887824897401</v>
      </c>
      <c r="Q12" s="110"/>
    </row>
    <row r="13" spans="1:134" ht="15.75">
      <c r="A13" s="111" t="s">
        <v>20</v>
      </c>
      <c r="B13" s="112"/>
      <c r="C13" s="113"/>
      <c r="D13" s="114">
        <f>SUM(D14:D16)</f>
        <v>363263</v>
      </c>
      <c r="E13" s="114">
        <f>SUM(E14:E16)</f>
        <v>103408</v>
      </c>
      <c r="F13" s="114">
        <f>SUM(F14:F16)</f>
        <v>0</v>
      </c>
      <c r="G13" s="114">
        <f>SUM(G14:G16)</f>
        <v>0</v>
      </c>
      <c r="H13" s="114">
        <f>SUM(H14:H16)</f>
        <v>0</v>
      </c>
      <c r="I13" s="114">
        <f>SUM(I14:I16)</f>
        <v>0</v>
      </c>
      <c r="J13" s="114">
        <f>SUM(J14:J16)</f>
        <v>0</v>
      </c>
      <c r="K13" s="114">
        <f>SUM(K14:K16)</f>
        <v>0</v>
      </c>
      <c r="L13" s="114">
        <f>SUM(L14:L16)</f>
        <v>0</v>
      </c>
      <c r="M13" s="114">
        <f>SUM(M14:M16)</f>
        <v>0</v>
      </c>
      <c r="N13" s="114">
        <f>SUM(N14:N16)</f>
        <v>0</v>
      </c>
      <c r="O13" s="115">
        <f>SUM(D13:N13)</f>
        <v>466671</v>
      </c>
      <c r="P13" s="116">
        <f>(O13/P$28)</f>
        <v>212.80027359781121</v>
      </c>
      <c r="Q13" s="117"/>
    </row>
    <row r="14" spans="1:134">
      <c r="A14" s="105"/>
      <c r="B14" s="106">
        <v>521</v>
      </c>
      <c r="C14" s="107" t="s">
        <v>21</v>
      </c>
      <c r="D14" s="108">
        <v>199283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199283</v>
      </c>
      <c r="P14" s="109">
        <f>(O14/P$28)</f>
        <v>90.87232102143183</v>
      </c>
      <c r="Q14" s="110"/>
    </row>
    <row r="15" spans="1:134">
      <c r="A15" s="105"/>
      <c r="B15" s="106">
        <v>524</v>
      </c>
      <c r="C15" s="107" t="s">
        <v>66</v>
      </c>
      <c r="D15" s="108">
        <v>0</v>
      </c>
      <c r="E15" s="108">
        <v>103408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16" si="1">SUM(D15:N15)</f>
        <v>103408</v>
      </c>
      <c r="P15" s="109">
        <f>(O15/P$28)</f>
        <v>47.153670770633838</v>
      </c>
      <c r="Q15" s="110"/>
    </row>
    <row r="16" spans="1:134">
      <c r="A16" s="105"/>
      <c r="B16" s="106">
        <v>529</v>
      </c>
      <c r="C16" s="107" t="s">
        <v>61</v>
      </c>
      <c r="D16" s="108">
        <v>163980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1"/>
        <v>163980</v>
      </c>
      <c r="P16" s="109">
        <f>(O16/P$28)</f>
        <v>74.774281805745559</v>
      </c>
      <c r="Q16" s="110"/>
    </row>
    <row r="17" spans="1:120" ht="15.75">
      <c r="A17" s="111" t="s">
        <v>22</v>
      </c>
      <c r="B17" s="112"/>
      <c r="C17" s="113"/>
      <c r="D17" s="114">
        <f>SUM(D18:D19)</f>
        <v>203011</v>
      </c>
      <c r="E17" s="114">
        <f>SUM(E18:E19)</f>
        <v>0</v>
      </c>
      <c r="F17" s="114">
        <f>SUM(F18:F19)</f>
        <v>0</v>
      </c>
      <c r="G17" s="114">
        <f>SUM(G18:G19)</f>
        <v>0</v>
      </c>
      <c r="H17" s="114">
        <f>SUM(H18:H19)</f>
        <v>0</v>
      </c>
      <c r="I17" s="114">
        <f>SUM(I18:I19)</f>
        <v>0</v>
      </c>
      <c r="J17" s="114">
        <f>SUM(J18:J19)</f>
        <v>0</v>
      </c>
      <c r="K17" s="114">
        <f>SUM(K18:K19)</f>
        <v>0</v>
      </c>
      <c r="L17" s="114">
        <f>SUM(L18:L19)</f>
        <v>0</v>
      </c>
      <c r="M17" s="114">
        <f>SUM(M18:M19)</f>
        <v>0</v>
      </c>
      <c r="N17" s="114">
        <f>SUM(N18:N19)</f>
        <v>0</v>
      </c>
      <c r="O17" s="115">
        <f>SUM(D17:N17)</f>
        <v>203011</v>
      </c>
      <c r="P17" s="116">
        <f>(O17/P$28)</f>
        <v>92.572275421796633</v>
      </c>
      <c r="Q17" s="117"/>
    </row>
    <row r="18" spans="1:120">
      <c r="A18" s="105"/>
      <c r="B18" s="106">
        <v>534</v>
      </c>
      <c r="C18" s="107" t="s">
        <v>36</v>
      </c>
      <c r="D18" s="108">
        <v>202208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ref="O18:O23" si="2">SUM(D18:N18)</f>
        <v>202208</v>
      </c>
      <c r="P18" s="109">
        <f>(O18/P$28)</f>
        <v>92.206110351117189</v>
      </c>
      <c r="Q18" s="110"/>
    </row>
    <row r="19" spans="1:120">
      <c r="A19" s="105"/>
      <c r="B19" s="106">
        <v>535</v>
      </c>
      <c r="C19" s="107" t="s">
        <v>78</v>
      </c>
      <c r="D19" s="108">
        <v>803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803</v>
      </c>
      <c r="P19" s="109">
        <f>(O19/P$28)</f>
        <v>0.36616507067943455</v>
      </c>
      <c r="Q19" s="110"/>
    </row>
    <row r="20" spans="1:120" ht="15.75">
      <c r="A20" s="111" t="s">
        <v>24</v>
      </c>
      <c r="B20" s="112"/>
      <c r="C20" s="113"/>
      <c r="D20" s="114">
        <f>SUM(D21:D21)</f>
        <v>361433</v>
      </c>
      <c r="E20" s="114">
        <f>SUM(E21:E21)</f>
        <v>0</v>
      </c>
      <c r="F20" s="114">
        <f>SUM(F21:F21)</f>
        <v>0</v>
      </c>
      <c r="G20" s="114">
        <f>SUM(G21:G21)</f>
        <v>0</v>
      </c>
      <c r="H20" s="114">
        <f>SUM(H21:H21)</f>
        <v>0</v>
      </c>
      <c r="I20" s="114">
        <f>SUM(I21:I21)</f>
        <v>0</v>
      </c>
      <c r="J20" s="114">
        <f>SUM(J21:J21)</f>
        <v>0</v>
      </c>
      <c r="K20" s="114">
        <f>SUM(K21:K21)</f>
        <v>0</v>
      </c>
      <c r="L20" s="114">
        <f>SUM(L21:L21)</f>
        <v>0</v>
      </c>
      <c r="M20" s="114">
        <f>SUM(M21:M21)</f>
        <v>0</v>
      </c>
      <c r="N20" s="114">
        <f>SUM(N21:N21)</f>
        <v>0</v>
      </c>
      <c r="O20" s="114">
        <f t="shared" si="2"/>
        <v>361433</v>
      </c>
      <c r="P20" s="116">
        <f>(O20/P$28)</f>
        <v>164.81212950296398</v>
      </c>
      <c r="Q20" s="117"/>
    </row>
    <row r="21" spans="1:120">
      <c r="A21" s="105"/>
      <c r="B21" s="106">
        <v>541</v>
      </c>
      <c r="C21" s="107" t="s">
        <v>25</v>
      </c>
      <c r="D21" s="108">
        <v>361433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361433</v>
      </c>
      <c r="P21" s="109">
        <f>(O21/P$28)</f>
        <v>164.81212950296398</v>
      </c>
      <c r="Q21" s="110"/>
    </row>
    <row r="22" spans="1:120" ht="15.75">
      <c r="A22" s="111" t="s">
        <v>26</v>
      </c>
      <c r="B22" s="112"/>
      <c r="C22" s="113"/>
      <c r="D22" s="114">
        <f>SUM(D23:D23)</f>
        <v>7892</v>
      </c>
      <c r="E22" s="114">
        <f>SUM(E23:E23)</f>
        <v>0</v>
      </c>
      <c r="F22" s="114">
        <f>SUM(F23:F23)</f>
        <v>0</v>
      </c>
      <c r="G22" s="114">
        <f>SUM(G23:G23)</f>
        <v>0</v>
      </c>
      <c r="H22" s="114">
        <f>SUM(H23:H23)</f>
        <v>0</v>
      </c>
      <c r="I22" s="114">
        <f>SUM(I23:I23)</f>
        <v>0</v>
      </c>
      <c r="J22" s="114">
        <f>SUM(J23:J23)</f>
        <v>0</v>
      </c>
      <c r="K22" s="114">
        <f>SUM(K23:K23)</f>
        <v>0</v>
      </c>
      <c r="L22" s="114">
        <f>SUM(L23:L23)</f>
        <v>0</v>
      </c>
      <c r="M22" s="114">
        <f>SUM(M23:M23)</f>
        <v>0</v>
      </c>
      <c r="N22" s="114">
        <f>SUM(N23:N23)</f>
        <v>0</v>
      </c>
      <c r="O22" s="114">
        <f>SUM(D22:N22)</f>
        <v>7892</v>
      </c>
      <c r="P22" s="116">
        <f>(O22/P$28)</f>
        <v>3.5987232102143181</v>
      </c>
      <c r="Q22" s="110"/>
    </row>
    <row r="23" spans="1:120">
      <c r="A23" s="105"/>
      <c r="B23" s="106">
        <v>572</v>
      </c>
      <c r="C23" s="107" t="s">
        <v>27</v>
      </c>
      <c r="D23" s="108">
        <v>7892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7892</v>
      </c>
      <c r="P23" s="109">
        <f>(O23/P$28)</f>
        <v>3.5987232102143181</v>
      </c>
      <c r="Q23" s="110"/>
    </row>
    <row r="24" spans="1:120" ht="15.75">
      <c r="A24" s="111" t="s">
        <v>82</v>
      </c>
      <c r="B24" s="112"/>
      <c r="C24" s="113"/>
      <c r="D24" s="114">
        <f>SUM(D25:D25)</f>
        <v>10864</v>
      </c>
      <c r="E24" s="114">
        <f>SUM(E25:E25)</f>
        <v>0</v>
      </c>
      <c r="F24" s="114">
        <f>SUM(F25:F25)</f>
        <v>0</v>
      </c>
      <c r="G24" s="114">
        <f>SUM(G25:G25)</f>
        <v>0</v>
      </c>
      <c r="H24" s="114">
        <f>SUM(H25:H25)</f>
        <v>0</v>
      </c>
      <c r="I24" s="114">
        <f>SUM(I25:I25)</f>
        <v>0</v>
      </c>
      <c r="J24" s="114">
        <f>SUM(J25:J25)</f>
        <v>0</v>
      </c>
      <c r="K24" s="114">
        <f>SUM(K25:K25)</f>
        <v>0</v>
      </c>
      <c r="L24" s="114">
        <f>SUM(L25:L25)</f>
        <v>0</v>
      </c>
      <c r="M24" s="114">
        <f>SUM(M25:M25)</f>
        <v>0</v>
      </c>
      <c r="N24" s="114">
        <f>SUM(N25:N25)</f>
        <v>0</v>
      </c>
      <c r="O24" s="114">
        <f>SUM(D24:N24)</f>
        <v>10864</v>
      </c>
      <c r="P24" s="116">
        <f>(O24/P$28)</f>
        <v>4.9539443684450521</v>
      </c>
      <c r="Q24" s="110"/>
    </row>
    <row r="25" spans="1:120" ht="15.75" thickBot="1">
      <c r="A25" s="105"/>
      <c r="B25" s="106">
        <v>590</v>
      </c>
      <c r="C25" s="107" t="s">
        <v>83</v>
      </c>
      <c r="D25" s="108">
        <v>10864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ref="O25" si="3">SUM(D25:N25)</f>
        <v>10864</v>
      </c>
      <c r="P25" s="109">
        <f>(O25/P$28)</f>
        <v>4.9539443684450521</v>
      </c>
      <c r="Q25" s="110"/>
    </row>
    <row r="26" spans="1:120" ht="16.5" thickBot="1">
      <c r="A26" s="118" t="s">
        <v>10</v>
      </c>
      <c r="B26" s="119"/>
      <c r="C26" s="120"/>
      <c r="D26" s="121">
        <f>SUM(D5,D13,D17,D20,D22,D24)</f>
        <v>1474747</v>
      </c>
      <c r="E26" s="121">
        <f t="shared" ref="E26:N26" si="4">SUM(E5,E13,E17,E20,E22,E24)</f>
        <v>205738</v>
      </c>
      <c r="F26" s="121">
        <f t="shared" si="4"/>
        <v>0</v>
      </c>
      <c r="G26" s="121">
        <f t="shared" si="4"/>
        <v>0</v>
      </c>
      <c r="H26" s="121">
        <f t="shared" si="4"/>
        <v>0</v>
      </c>
      <c r="I26" s="121">
        <f t="shared" si="4"/>
        <v>0</v>
      </c>
      <c r="J26" s="121">
        <f t="shared" si="4"/>
        <v>0</v>
      </c>
      <c r="K26" s="121">
        <f t="shared" si="4"/>
        <v>0</v>
      </c>
      <c r="L26" s="121">
        <f t="shared" si="4"/>
        <v>0</v>
      </c>
      <c r="M26" s="121">
        <f t="shared" si="4"/>
        <v>0</v>
      </c>
      <c r="N26" s="121">
        <f t="shared" si="4"/>
        <v>0</v>
      </c>
      <c r="O26" s="121">
        <f>SUM(D26:N26)</f>
        <v>1680485</v>
      </c>
      <c r="P26" s="122">
        <f>(O26/P$28)</f>
        <v>766.2950296397629</v>
      </c>
      <c r="Q26" s="103"/>
      <c r="R26" s="12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</row>
    <row r="27" spans="1:120">
      <c r="A27" s="124"/>
      <c r="B27" s="1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</row>
    <row r="28" spans="1:120">
      <c r="A28" s="128"/>
      <c r="B28" s="129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3" t="s">
        <v>84</v>
      </c>
      <c r="N28" s="133"/>
      <c r="O28" s="133"/>
      <c r="P28" s="131">
        <v>2193</v>
      </c>
    </row>
    <row r="29" spans="1:120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37" t="s">
        <v>32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486952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6" si="1">SUM(D5:M5)</f>
        <v>486952</v>
      </c>
      <c r="O5" s="58">
        <f t="shared" ref="O5:O16" si="2">(N5/O$18)</f>
        <v>247.3092940578974</v>
      </c>
      <c r="P5" s="59"/>
    </row>
    <row r="6" spans="1:133">
      <c r="A6" s="61"/>
      <c r="B6" s="62">
        <v>511</v>
      </c>
      <c r="C6" s="63" t="s">
        <v>19</v>
      </c>
      <c r="D6" s="64">
        <v>341687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341687</v>
      </c>
      <c r="O6" s="65">
        <f t="shared" si="2"/>
        <v>173.5332656170645</v>
      </c>
      <c r="P6" s="66"/>
    </row>
    <row r="7" spans="1:133">
      <c r="A7" s="61"/>
      <c r="B7" s="62">
        <v>519</v>
      </c>
      <c r="C7" s="63" t="s">
        <v>43</v>
      </c>
      <c r="D7" s="64">
        <v>145265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145265</v>
      </c>
      <c r="O7" s="65">
        <f t="shared" si="2"/>
        <v>73.776028440832917</v>
      </c>
      <c r="P7" s="66"/>
    </row>
    <row r="8" spans="1:133" ht="15.75">
      <c r="A8" s="67" t="s">
        <v>20</v>
      </c>
      <c r="B8" s="68"/>
      <c r="C8" s="69"/>
      <c r="D8" s="70">
        <f t="shared" ref="D8:M8" si="3">SUM(D9:D9)</f>
        <v>128478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128478</v>
      </c>
      <c r="O8" s="72">
        <f t="shared" si="2"/>
        <v>65.250380904012189</v>
      </c>
      <c r="P8" s="73"/>
    </row>
    <row r="9" spans="1:133">
      <c r="A9" s="61"/>
      <c r="B9" s="62">
        <v>521</v>
      </c>
      <c r="C9" s="63" t="s">
        <v>21</v>
      </c>
      <c r="D9" s="64">
        <v>128478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128478</v>
      </c>
      <c r="O9" s="65">
        <f t="shared" si="2"/>
        <v>65.250380904012189</v>
      </c>
      <c r="P9" s="66"/>
    </row>
    <row r="10" spans="1:133" ht="15.75">
      <c r="A10" s="67" t="s">
        <v>22</v>
      </c>
      <c r="B10" s="68"/>
      <c r="C10" s="69"/>
      <c r="D10" s="70">
        <f t="shared" ref="D10:M10" si="4">SUM(D11:D11)</f>
        <v>99400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0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99400</v>
      </c>
      <c r="O10" s="72">
        <f t="shared" si="2"/>
        <v>50.48247841543931</v>
      </c>
      <c r="P10" s="73"/>
    </row>
    <row r="11" spans="1:133">
      <c r="A11" s="61"/>
      <c r="B11" s="62">
        <v>534</v>
      </c>
      <c r="C11" s="63" t="s">
        <v>44</v>
      </c>
      <c r="D11" s="64">
        <v>99400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99400</v>
      </c>
      <c r="O11" s="65">
        <f t="shared" si="2"/>
        <v>50.48247841543931</v>
      </c>
      <c r="P11" s="66"/>
    </row>
    <row r="12" spans="1:133" ht="15.75">
      <c r="A12" s="67" t="s">
        <v>24</v>
      </c>
      <c r="B12" s="68"/>
      <c r="C12" s="69"/>
      <c r="D12" s="70">
        <f t="shared" ref="D12:M12" si="5">SUM(D13:D13)</f>
        <v>191005</v>
      </c>
      <c r="E12" s="70">
        <f t="shared" si="5"/>
        <v>0</v>
      </c>
      <c r="F12" s="70">
        <f t="shared" si="5"/>
        <v>0</v>
      </c>
      <c r="G12" s="70">
        <f t="shared" si="5"/>
        <v>0</v>
      </c>
      <c r="H12" s="70">
        <f t="shared" si="5"/>
        <v>0</v>
      </c>
      <c r="I12" s="70">
        <f t="shared" si="5"/>
        <v>0</v>
      </c>
      <c r="J12" s="70">
        <f t="shared" si="5"/>
        <v>0</v>
      </c>
      <c r="K12" s="70">
        <f t="shared" si="5"/>
        <v>0</v>
      </c>
      <c r="L12" s="70">
        <f t="shared" si="5"/>
        <v>0</v>
      </c>
      <c r="M12" s="70">
        <f t="shared" si="5"/>
        <v>0</v>
      </c>
      <c r="N12" s="70">
        <f t="shared" si="1"/>
        <v>191005</v>
      </c>
      <c r="O12" s="72">
        <f t="shared" si="2"/>
        <v>97.006094464195016</v>
      </c>
      <c r="P12" s="73"/>
    </row>
    <row r="13" spans="1:133">
      <c r="A13" s="61"/>
      <c r="B13" s="62">
        <v>541</v>
      </c>
      <c r="C13" s="63" t="s">
        <v>45</v>
      </c>
      <c r="D13" s="64">
        <v>191005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191005</v>
      </c>
      <c r="O13" s="65">
        <f t="shared" si="2"/>
        <v>97.006094464195016</v>
      </c>
      <c r="P13" s="66"/>
    </row>
    <row r="14" spans="1:133" ht="15.75">
      <c r="A14" s="67" t="s">
        <v>26</v>
      </c>
      <c r="B14" s="68"/>
      <c r="C14" s="69"/>
      <c r="D14" s="70">
        <f t="shared" ref="D14:M14" si="6">SUM(D15:D15)</f>
        <v>15525</v>
      </c>
      <c r="E14" s="70">
        <f t="shared" si="6"/>
        <v>0</v>
      </c>
      <c r="F14" s="70">
        <f t="shared" si="6"/>
        <v>0</v>
      </c>
      <c r="G14" s="70">
        <f t="shared" si="6"/>
        <v>0</v>
      </c>
      <c r="H14" s="70">
        <f t="shared" si="6"/>
        <v>0</v>
      </c>
      <c r="I14" s="70">
        <f t="shared" si="6"/>
        <v>0</v>
      </c>
      <c r="J14" s="70">
        <f t="shared" si="6"/>
        <v>0</v>
      </c>
      <c r="K14" s="70">
        <f t="shared" si="6"/>
        <v>0</v>
      </c>
      <c r="L14" s="70">
        <f t="shared" si="6"/>
        <v>0</v>
      </c>
      <c r="M14" s="70">
        <f t="shared" si="6"/>
        <v>0</v>
      </c>
      <c r="N14" s="70">
        <f t="shared" si="1"/>
        <v>15525</v>
      </c>
      <c r="O14" s="72">
        <f t="shared" si="2"/>
        <v>7.8847130523108175</v>
      </c>
      <c r="P14" s="66"/>
    </row>
    <row r="15" spans="1:133" ht="15.75" thickBot="1">
      <c r="A15" s="61"/>
      <c r="B15" s="62">
        <v>572</v>
      </c>
      <c r="C15" s="63" t="s">
        <v>46</v>
      </c>
      <c r="D15" s="64">
        <v>15525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15525</v>
      </c>
      <c r="O15" s="65">
        <f t="shared" si="2"/>
        <v>7.8847130523108175</v>
      </c>
      <c r="P15" s="66"/>
    </row>
    <row r="16" spans="1:133" ht="16.5" thickBot="1">
      <c r="A16" s="74" t="s">
        <v>10</v>
      </c>
      <c r="B16" s="75"/>
      <c r="C16" s="76"/>
      <c r="D16" s="77">
        <f>SUM(D5,D8,D10,D12,D14)</f>
        <v>921360</v>
      </c>
      <c r="E16" s="77">
        <f t="shared" ref="E16:M16" si="7">SUM(E5,E8,E10,E12,E14)</f>
        <v>0</v>
      </c>
      <c r="F16" s="77">
        <f t="shared" si="7"/>
        <v>0</v>
      </c>
      <c r="G16" s="77">
        <f t="shared" si="7"/>
        <v>0</v>
      </c>
      <c r="H16" s="77">
        <f t="shared" si="7"/>
        <v>0</v>
      </c>
      <c r="I16" s="77">
        <f t="shared" si="7"/>
        <v>0</v>
      </c>
      <c r="J16" s="77">
        <f t="shared" si="7"/>
        <v>0</v>
      </c>
      <c r="K16" s="77">
        <f t="shared" si="7"/>
        <v>0</v>
      </c>
      <c r="L16" s="77">
        <f t="shared" si="7"/>
        <v>0</v>
      </c>
      <c r="M16" s="77">
        <f t="shared" si="7"/>
        <v>0</v>
      </c>
      <c r="N16" s="77">
        <f t="shared" si="1"/>
        <v>921360</v>
      </c>
      <c r="O16" s="78">
        <f t="shared" si="2"/>
        <v>467.93296089385473</v>
      </c>
      <c r="P16" s="59"/>
      <c r="Q16" s="79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</row>
    <row r="17" spans="1:15">
      <c r="A17" s="81"/>
      <c r="B17" s="82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4"/>
    </row>
    <row r="18" spans="1:15">
      <c r="A18" s="85"/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171" t="s">
        <v>47</v>
      </c>
      <c r="M18" s="171"/>
      <c r="N18" s="171"/>
      <c r="O18" s="88">
        <v>1969</v>
      </c>
    </row>
    <row r="19" spans="1:15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4"/>
    </row>
    <row r="20" spans="1:15" ht="15.75" customHeight="1" thickBot="1">
      <c r="A20" s="175" t="s">
        <v>32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7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348080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348080</v>
      </c>
      <c r="O5" s="30">
        <f t="shared" ref="O5:O15" si="2">(N5/O$17)</f>
        <v>179.2378990731205</v>
      </c>
      <c r="P5" s="6"/>
    </row>
    <row r="6" spans="1:133">
      <c r="A6" s="12"/>
      <c r="B6" s="42">
        <v>511</v>
      </c>
      <c r="C6" s="19" t="s">
        <v>19</v>
      </c>
      <c r="D6" s="43">
        <v>348080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348080</v>
      </c>
      <c r="O6" s="44">
        <f t="shared" si="2"/>
        <v>179.2378990731205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129603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129603</v>
      </c>
      <c r="O7" s="41">
        <f t="shared" si="2"/>
        <v>66.736869207003096</v>
      </c>
      <c r="P7" s="10"/>
    </row>
    <row r="8" spans="1:133">
      <c r="A8" s="12"/>
      <c r="B8" s="42">
        <v>521</v>
      </c>
      <c r="C8" s="19" t="s">
        <v>21</v>
      </c>
      <c r="D8" s="43">
        <v>129603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129603</v>
      </c>
      <c r="O8" s="44">
        <f t="shared" si="2"/>
        <v>66.736869207003096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242541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242541</v>
      </c>
      <c r="O9" s="41">
        <f t="shared" si="2"/>
        <v>124.8923789907312</v>
      </c>
      <c r="P9" s="10"/>
    </row>
    <row r="10" spans="1:133">
      <c r="A10" s="12"/>
      <c r="B10" s="42">
        <v>539</v>
      </c>
      <c r="C10" s="19" t="s">
        <v>23</v>
      </c>
      <c r="D10" s="43">
        <v>242541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242541</v>
      </c>
      <c r="O10" s="44">
        <f t="shared" si="2"/>
        <v>124.8923789907312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270593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270593</v>
      </c>
      <c r="O11" s="41">
        <f t="shared" si="2"/>
        <v>139.33728115345005</v>
      </c>
      <c r="P11" s="10"/>
    </row>
    <row r="12" spans="1:133">
      <c r="A12" s="12"/>
      <c r="B12" s="42">
        <v>541</v>
      </c>
      <c r="C12" s="19" t="s">
        <v>25</v>
      </c>
      <c r="D12" s="43">
        <v>270593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270593</v>
      </c>
      <c r="O12" s="44">
        <f t="shared" si="2"/>
        <v>139.33728115345005</v>
      </c>
      <c r="P12" s="9"/>
    </row>
    <row r="13" spans="1:133" ht="15.75">
      <c r="A13" s="26" t="s">
        <v>26</v>
      </c>
      <c r="B13" s="27"/>
      <c r="C13" s="28"/>
      <c r="D13" s="29">
        <f t="shared" ref="D13:M13" si="6">SUM(D14:D14)</f>
        <v>17575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17575</v>
      </c>
      <c r="O13" s="41">
        <f t="shared" si="2"/>
        <v>9.049948506694129</v>
      </c>
      <c r="P13" s="9"/>
    </row>
    <row r="14" spans="1:133" ht="15.75" thickBot="1">
      <c r="A14" s="12"/>
      <c r="B14" s="42">
        <v>572</v>
      </c>
      <c r="C14" s="19" t="s">
        <v>27</v>
      </c>
      <c r="D14" s="43">
        <v>17575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17575</v>
      </c>
      <c r="O14" s="44">
        <f t="shared" si="2"/>
        <v>9.049948506694129</v>
      </c>
      <c r="P14" s="9"/>
    </row>
    <row r="15" spans="1:133" ht="16.5" thickBot="1">
      <c r="A15" s="13" t="s">
        <v>10</v>
      </c>
      <c r="B15" s="21"/>
      <c r="C15" s="20"/>
      <c r="D15" s="14">
        <f>SUM(D5,D7,D9,D11,D13)</f>
        <v>1008392</v>
      </c>
      <c r="E15" s="14">
        <f t="shared" ref="E15:M15" si="7">SUM(E5,E7,E9,E11,E13)</f>
        <v>0</v>
      </c>
      <c r="F15" s="14">
        <f t="shared" si="7"/>
        <v>0</v>
      </c>
      <c r="G15" s="14">
        <f t="shared" si="7"/>
        <v>0</v>
      </c>
      <c r="H15" s="14">
        <f t="shared" si="7"/>
        <v>0</v>
      </c>
      <c r="I15" s="14">
        <f t="shared" si="7"/>
        <v>0</v>
      </c>
      <c r="J15" s="14">
        <f t="shared" si="7"/>
        <v>0</v>
      </c>
      <c r="K15" s="14">
        <f t="shared" si="7"/>
        <v>0</v>
      </c>
      <c r="L15" s="14">
        <f t="shared" si="7"/>
        <v>0</v>
      </c>
      <c r="M15" s="14">
        <f t="shared" si="7"/>
        <v>0</v>
      </c>
      <c r="N15" s="14">
        <f t="shared" si="1"/>
        <v>1008392</v>
      </c>
      <c r="O15" s="35">
        <f t="shared" si="2"/>
        <v>519.254376930999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39</v>
      </c>
      <c r="M17" s="157"/>
      <c r="N17" s="157"/>
      <c r="O17" s="39">
        <v>1942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321940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321940</v>
      </c>
      <c r="O5" s="30">
        <f t="shared" ref="O5:O16" si="2">(N5/O$18)</f>
        <v>170.79045092838197</v>
      </c>
      <c r="P5" s="6"/>
    </row>
    <row r="6" spans="1:133">
      <c r="A6" s="12"/>
      <c r="B6" s="42">
        <v>511</v>
      </c>
      <c r="C6" s="19" t="s">
        <v>19</v>
      </c>
      <c r="D6" s="43">
        <v>321940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321940</v>
      </c>
      <c r="O6" s="44">
        <f t="shared" si="2"/>
        <v>170.79045092838197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126494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126494</v>
      </c>
      <c r="O7" s="41">
        <f t="shared" si="2"/>
        <v>67.105570291777184</v>
      </c>
      <c r="P7" s="10"/>
    </row>
    <row r="8" spans="1:133">
      <c r="A8" s="12"/>
      <c r="B8" s="42">
        <v>521</v>
      </c>
      <c r="C8" s="19" t="s">
        <v>21</v>
      </c>
      <c r="D8" s="43">
        <v>126494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126494</v>
      </c>
      <c r="O8" s="44">
        <f t="shared" si="2"/>
        <v>67.105570291777184</v>
      </c>
      <c r="P8" s="9"/>
    </row>
    <row r="9" spans="1:133" ht="15.75">
      <c r="A9" s="26" t="s">
        <v>22</v>
      </c>
      <c r="B9" s="27"/>
      <c r="C9" s="28"/>
      <c r="D9" s="29">
        <f t="shared" ref="D9:M9" si="4">SUM(D10:D11)</f>
        <v>443555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443555</v>
      </c>
      <c r="O9" s="41">
        <f t="shared" si="2"/>
        <v>235.30769230769232</v>
      </c>
      <c r="P9" s="10"/>
    </row>
    <row r="10" spans="1:133">
      <c r="A10" s="12"/>
      <c r="B10" s="42">
        <v>534</v>
      </c>
      <c r="C10" s="19" t="s">
        <v>36</v>
      </c>
      <c r="D10" s="43">
        <v>92856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92856</v>
      </c>
      <c r="O10" s="44">
        <f t="shared" si="2"/>
        <v>49.260477453580904</v>
      </c>
      <c r="P10" s="9"/>
    </row>
    <row r="11" spans="1:133">
      <c r="A11" s="12"/>
      <c r="B11" s="42">
        <v>539</v>
      </c>
      <c r="C11" s="19" t="s">
        <v>23</v>
      </c>
      <c r="D11" s="43">
        <v>350699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350699</v>
      </c>
      <c r="O11" s="44">
        <f t="shared" si="2"/>
        <v>186.04721485411142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89004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89004</v>
      </c>
      <c r="O12" s="41">
        <f t="shared" si="2"/>
        <v>47.216976127320955</v>
      </c>
      <c r="P12" s="10"/>
    </row>
    <row r="13" spans="1:133">
      <c r="A13" s="12"/>
      <c r="B13" s="42">
        <v>541</v>
      </c>
      <c r="C13" s="19" t="s">
        <v>25</v>
      </c>
      <c r="D13" s="43">
        <v>89004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89004</v>
      </c>
      <c r="O13" s="44">
        <f t="shared" si="2"/>
        <v>47.216976127320955</v>
      </c>
      <c r="P13" s="9"/>
    </row>
    <row r="14" spans="1:133" ht="15.75">
      <c r="A14" s="26" t="s">
        <v>26</v>
      </c>
      <c r="B14" s="27"/>
      <c r="C14" s="28"/>
      <c r="D14" s="29">
        <f t="shared" ref="D14:M14" si="6">SUM(D15:D15)</f>
        <v>10347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10347</v>
      </c>
      <c r="O14" s="41">
        <f t="shared" si="2"/>
        <v>5.4891246684350135</v>
      </c>
      <c r="P14" s="9"/>
    </row>
    <row r="15" spans="1:133" ht="15.75" thickBot="1">
      <c r="A15" s="12"/>
      <c r="B15" s="42">
        <v>572</v>
      </c>
      <c r="C15" s="19" t="s">
        <v>27</v>
      </c>
      <c r="D15" s="43">
        <v>10347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10347</v>
      </c>
      <c r="O15" s="44">
        <f t="shared" si="2"/>
        <v>5.4891246684350135</v>
      </c>
      <c r="P15" s="9"/>
    </row>
    <row r="16" spans="1:133" ht="16.5" thickBot="1">
      <c r="A16" s="13" t="s">
        <v>10</v>
      </c>
      <c r="B16" s="21"/>
      <c r="C16" s="20"/>
      <c r="D16" s="14">
        <f>SUM(D5,D7,D9,D12,D14)</f>
        <v>991340</v>
      </c>
      <c r="E16" s="14">
        <f t="shared" ref="E16:M16" si="7">SUM(E5,E7,E9,E12,E14)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991340</v>
      </c>
      <c r="O16" s="35">
        <f t="shared" si="2"/>
        <v>525.90981432360741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37</v>
      </c>
      <c r="M18" s="157"/>
      <c r="N18" s="157"/>
      <c r="O18" s="39">
        <v>1885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321432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321432</v>
      </c>
      <c r="O5" s="30">
        <f t="shared" ref="O5:O15" si="2">(N5/O$17)</f>
        <v>169.71066525871171</v>
      </c>
      <c r="P5" s="6"/>
    </row>
    <row r="6" spans="1:133">
      <c r="A6" s="12"/>
      <c r="B6" s="42">
        <v>511</v>
      </c>
      <c r="C6" s="19" t="s">
        <v>19</v>
      </c>
      <c r="D6" s="43">
        <v>321432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321432</v>
      </c>
      <c r="O6" s="44">
        <f t="shared" si="2"/>
        <v>169.71066525871171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122328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122328</v>
      </c>
      <c r="O7" s="41">
        <f t="shared" si="2"/>
        <v>64.587117212249211</v>
      </c>
      <c r="P7" s="10"/>
    </row>
    <row r="8" spans="1:133">
      <c r="A8" s="12"/>
      <c r="B8" s="42">
        <v>521</v>
      </c>
      <c r="C8" s="19" t="s">
        <v>21</v>
      </c>
      <c r="D8" s="43">
        <v>122328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122328</v>
      </c>
      <c r="O8" s="44">
        <f t="shared" si="2"/>
        <v>64.587117212249211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238279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238279</v>
      </c>
      <c r="O9" s="41">
        <f t="shared" si="2"/>
        <v>125.80728616684266</v>
      </c>
      <c r="P9" s="10"/>
    </row>
    <row r="10" spans="1:133">
      <c r="A10" s="12"/>
      <c r="B10" s="42">
        <v>539</v>
      </c>
      <c r="C10" s="19" t="s">
        <v>23</v>
      </c>
      <c r="D10" s="43">
        <v>238279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238279</v>
      </c>
      <c r="O10" s="44">
        <f t="shared" si="2"/>
        <v>125.80728616684266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88273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88273</v>
      </c>
      <c r="O11" s="41">
        <f t="shared" si="2"/>
        <v>46.60665258711721</v>
      </c>
      <c r="P11" s="10"/>
    </row>
    <row r="12" spans="1:133">
      <c r="A12" s="12"/>
      <c r="B12" s="42">
        <v>541</v>
      </c>
      <c r="C12" s="19" t="s">
        <v>25</v>
      </c>
      <c r="D12" s="43">
        <v>88273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88273</v>
      </c>
      <c r="O12" s="44">
        <f t="shared" si="2"/>
        <v>46.60665258711721</v>
      </c>
      <c r="P12" s="9"/>
    </row>
    <row r="13" spans="1:133" ht="15.75">
      <c r="A13" s="26" t="s">
        <v>26</v>
      </c>
      <c r="B13" s="27"/>
      <c r="C13" s="28"/>
      <c r="D13" s="29">
        <f t="shared" ref="D13:M13" si="6">SUM(D14:D14)</f>
        <v>10620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10620</v>
      </c>
      <c r="O13" s="41">
        <f t="shared" si="2"/>
        <v>5.607180570221753</v>
      </c>
      <c r="P13" s="9"/>
    </row>
    <row r="14" spans="1:133" ht="15.75" thickBot="1">
      <c r="A14" s="12"/>
      <c r="B14" s="42">
        <v>572</v>
      </c>
      <c r="C14" s="19" t="s">
        <v>27</v>
      </c>
      <c r="D14" s="43">
        <v>10620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10620</v>
      </c>
      <c r="O14" s="44">
        <f t="shared" si="2"/>
        <v>5.607180570221753</v>
      </c>
      <c r="P14" s="9"/>
    </row>
    <row r="15" spans="1:133" ht="16.5" thickBot="1">
      <c r="A15" s="13" t="s">
        <v>10</v>
      </c>
      <c r="B15" s="21"/>
      <c r="C15" s="20"/>
      <c r="D15" s="14">
        <f>SUM(D5,D7,D9,D11,D13)</f>
        <v>780932</v>
      </c>
      <c r="E15" s="14">
        <f t="shared" ref="E15:M15" si="7">SUM(E5,E7,E9,E11,E13)</f>
        <v>0</v>
      </c>
      <c r="F15" s="14">
        <f t="shared" si="7"/>
        <v>0</v>
      </c>
      <c r="G15" s="14">
        <f t="shared" si="7"/>
        <v>0</v>
      </c>
      <c r="H15" s="14">
        <f t="shared" si="7"/>
        <v>0</v>
      </c>
      <c r="I15" s="14">
        <f t="shared" si="7"/>
        <v>0</v>
      </c>
      <c r="J15" s="14">
        <f t="shared" si="7"/>
        <v>0</v>
      </c>
      <c r="K15" s="14">
        <f t="shared" si="7"/>
        <v>0</v>
      </c>
      <c r="L15" s="14">
        <f t="shared" si="7"/>
        <v>0</v>
      </c>
      <c r="M15" s="14">
        <f t="shared" si="7"/>
        <v>0</v>
      </c>
      <c r="N15" s="14">
        <f t="shared" si="1"/>
        <v>780932</v>
      </c>
      <c r="O15" s="35">
        <f t="shared" si="2"/>
        <v>412.31890179514255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34</v>
      </c>
      <c r="M17" s="157"/>
      <c r="N17" s="157"/>
      <c r="O17" s="39">
        <v>1894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374049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374049</v>
      </c>
      <c r="O5" s="30">
        <f t="shared" ref="O5:O15" si="2">(N5/O$17)</f>
        <v>199.70581954084358</v>
      </c>
      <c r="P5" s="6"/>
    </row>
    <row r="6" spans="1:133">
      <c r="A6" s="12"/>
      <c r="B6" s="42">
        <v>511</v>
      </c>
      <c r="C6" s="19" t="s">
        <v>19</v>
      </c>
      <c r="D6" s="43">
        <v>374049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374049</v>
      </c>
      <c r="O6" s="44">
        <f t="shared" si="2"/>
        <v>199.70581954084358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137802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137802</v>
      </c>
      <c r="O7" s="41">
        <f t="shared" si="2"/>
        <v>73.572877736251996</v>
      </c>
      <c r="P7" s="10"/>
    </row>
    <row r="8" spans="1:133">
      <c r="A8" s="12"/>
      <c r="B8" s="42">
        <v>521</v>
      </c>
      <c r="C8" s="19" t="s">
        <v>21</v>
      </c>
      <c r="D8" s="43">
        <v>137802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137802</v>
      </c>
      <c r="O8" s="44">
        <f t="shared" si="2"/>
        <v>73.572877736251996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220311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220311</v>
      </c>
      <c r="O9" s="41">
        <f t="shared" si="2"/>
        <v>117.62466631073144</v>
      </c>
      <c r="P9" s="10"/>
    </row>
    <row r="10" spans="1:133">
      <c r="A10" s="12"/>
      <c r="B10" s="42">
        <v>539</v>
      </c>
      <c r="C10" s="19" t="s">
        <v>23</v>
      </c>
      <c r="D10" s="43">
        <v>220311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220311</v>
      </c>
      <c r="O10" s="44">
        <f t="shared" si="2"/>
        <v>117.62466631073144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216533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216533</v>
      </c>
      <c r="O11" s="41">
        <f t="shared" si="2"/>
        <v>115.60758142018153</v>
      </c>
      <c r="P11" s="10"/>
    </row>
    <row r="12" spans="1:133">
      <c r="A12" s="12"/>
      <c r="B12" s="42">
        <v>541</v>
      </c>
      <c r="C12" s="19" t="s">
        <v>25</v>
      </c>
      <c r="D12" s="43">
        <v>216533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216533</v>
      </c>
      <c r="O12" s="44">
        <f t="shared" si="2"/>
        <v>115.60758142018153</v>
      </c>
      <c r="P12" s="9"/>
    </row>
    <row r="13" spans="1:133" ht="15.75">
      <c r="A13" s="26" t="s">
        <v>26</v>
      </c>
      <c r="B13" s="27"/>
      <c r="C13" s="28"/>
      <c r="D13" s="29">
        <f t="shared" ref="D13:M13" si="6">SUM(D14:D14)</f>
        <v>11217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11217</v>
      </c>
      <c r="O13" s="41">
        <f t="shared" si="2"/>
        <v>5.9887880405766154</v>
      </c>
      <c r="P13" s="9"/>
    </row>
    <row r="14" spans="1:133" ht="15.75" thickBot="1">
      <c r="A14" s="12"/>
      <c r="B14" s="42">
        <v>572</v>
      </c>
      <c r="C14" s="19" t="s">
        <v>27</v>
      </c>
      <c r="D14" s="43">
        <v>11217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11217</v>
      </c>
      <c r="O14" s="44">
        <f t="shared" si="2"/>
        <v>5.9887880405766154</v>
      </c>
      <c r="P14" s="9"/>
    </row>
    <row r="15" spans="1:133" ht="16.5" thickBot="1">
      <c r="A15" s="13" t="s">
        <v>10</v>
      </c>
      <c r="B15" s="21"/>
      <c r="C15" s="20"/>
      <c r="D15" s="14">
        <f>SUM(D5,D7,D9,D11,D13)</f>
        <v>959912</v>
      </c>
      <c r="E15" s="14">
        <f t="shared" ref="E15:M15" si="7">SUM(E5,E7,E9,E11,E13)</f>
        <v>0</v>
      </c>
      <c r="F15" s="14">
        <f t="shared" si="7"/>
        <v>0</v>
      </c>
      <c r="G15" s="14">
        <f t="shared" si="7"/>
        <v>0</v>
      </c>
      <c r="H15" s="14">
        <f t="shared" si="7"/>
        <v>0</v>
      </c>
      <c r="I15" s="14">
        <f t="shared" si="7"/>
        <v>0</v>
      </c>
      <c r="J15" s="14">
        <f t="shared" si="7"/>
        <v>0</v>
      </c>
      <c r="K15" s="14">
        <f t="shared" si="7"/>
        <v>0</v>
      </c>
      <c r="L15" s="14">
        <f t="shared" si="7"/>
        <v>0</v>
      </c>
      <c r="M15" s="14">
        <f t="shared" si="7"/>
        <v>0</v>
      </c>
      <c r="N15" s="14">
        <f t="shared" si="1"/>
        <v>959912</v>
      </c>
      <c r="O15" s="35">
        <f t="shared" si="2"/>
        <v>512.4997330485852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31</v>
      </c>
      <c r="M17" s="157"/>
      <c r="N17" s="157"/>
      <c r="O17" s="39">
        <v>1873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340723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340723</v>
      </c>
      <c r="O5" s="30">
        <f t="shared" ref="O5:O15" si="2">(N5/O$17)</f>
        <v>212.42082294264338</v>
      </c>
      <c r="P5" s="6"/>
    </row>
    <row r="6" spans="1:133">
      <c r="A6" s="12"/>
      <c r="B6" s="42">
        <v>511</v>
      </c>
      <c r="C6" s="19" t="s">
        <v>19</v>
      </c>
      <c r="D6" s="43">
        <v>340723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340723</v>
      </c>
      <c r="O6" s="44">
        <f t="shared" si="2"/>
        <v>212.42082294264338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135330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135330</v>
      </c>
      <c r="O7" s="41">
        <f t="shared" si="2"/>
        <v>84.370324189526187</v>
      </c>
      <c r="P7" s="10"/>
    </row>
    <row r="8" spans="1:133">
      <c r="A8" s="12"/>
      <c r="B8" s="42">
        <v>521</v>
      </c>
      <c r="C8" s="19" t="s">
        <v>21</v>
      </c>
      <c r="D8" s="43">
        <v>135330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135330</v>
      </c>
      <c r="O8" s="44">
        <f t="shared" si="2"/>
        <v>84.370324189526187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412086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412086</v>
      </c>
      <c r="O9" s="41">
        <f t="shared" si="2"/>
        <v>256.91147132169579</v>
      </c>
      <c r="P9" s="10"/>
    </row>
    <row r="10" spans="1:133">
      <c r="A10" s="12"/>
      <c r="B10" s="42">
        <v>539</v>
      </c>
      <c r="C10" s="19" t="s">
        <v>23</v>
      </c>
      <c r="D10" s="43">
        <v>412086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412086</v>
      </c>
      <c r="O10" s="44">
        <f t="shared" si="2"/>
        <v>256.91147132169579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83101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83101</v>
      </c>
      <c r="O11" s="41">
        <f t="shared" si="2"/>
        <v>51.808603491271818</v>
      </c>
      <c r="P11" s="10"/>
    </row>
    <row r="12" spans="1:133">
      <c r="A12" s="12"/>
      <c r="B12" s="42">
        <v>541</v>
      </c>
      <c r="C12" s="19" t="s">
        <v>25</v>
      </c>
      <c r="D12" s="43">
        <v>83101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83101</v>
      </c>
      <c r="O12" s="44">
        <f t="shared" si="2"/>
        <v>51.808603491271818</v>
      </c>
      <c r="P12" s="9"/>
    </row>
    <row r="13" spans="1:133" ht="15.75">
      <c r="A13" s="26" t="s">
        <v>26</v>
      </c>
      <c r="B13" s="27"/>
      <c r="C13" s="28"/>
      <c r="D13" s="29">
        <f t="shared" ref="D13:M13" si="6">SUM(D14:D14)</f>
        <v>24602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24602</v>
      </c>
      <c r="O13" s="41">
        <f t="shared" si="2"/>
        <v>15.33790523690773</v>
      </c>
      <c r="P13" s="9"/>
    </row>
    <row r="14" spans="1:133" ht="15.75" thickBot="1">
      <c r="A14" s="12"/>
      <c r="B14" s="42">
        <v>572</v>
      </c>
      <c r="C14" s="19" t="s">
        <v>27</v>
      </c>
      <c r="D14" s="43">
        <v>24602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24602</v>
      </c>
      <c r="O14" s="44">
        <f t="shared" si="2"/>
        <v>15.33790523690773</v>
      </c>
      <c r="P14" s="9"/>
    </row>
    <row r="15" spans="1:133" ht="16.5" thickBot="1">
      <c r="A15" s="13" t="s">
        <v>10</v>
      </c>
      <c r="B15" s="21"/>
      <c r="C15" s="20"/>
      <c r="D15" s="14">
        <f>SUM(D5,D7,D9,D11,D13)</f>
        <v>995842</v>
      </c>
      <c r="E15" s="14">
        <f t="shared" ref="E15:M15" si="7">SUM(E5,E7,E9,E11,E13)</f>
        <v>0</v>
      </c>
      <c r="F15" s="14">
        <f t="shared" si="7"/>
        <v>0</v>
      </c>
      <c r="G15" s="14">
        <f t="shared" si="7"/>
        <v>0</v>
      </c>
      <c r="H15" s="14">
        <f t="shared" si="7"/>
        <v>0</v>
      </c>
      <c r="I15" s="14">
        <f t="shared" si="7"/>
        <v>0</v>
      </c>
      <c r="J15" s="14">
        <f t="shared" si="7"/>
        <v>0</v>
      </c>
      <c r="K15" s="14">
        <f t="shared" si="7"/>
        <v>0</v>
      </c>
      <c r="L15" s="14">
        <f t="shared" si="7"/>
        <v>0</v>
      </c>
      <c r="M15" s="14">
        <f t="shared" si="7"/>
        <v>0</v>
      </c>
      <c r="N15" s="14">
        <f t="shared" si="1"/>
        <v>995842</v>
      </c>
      <c r="O15" s="35">
        <f t="shared" si="2"/>
        <v>620.84912718204487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28</v>
      </c>
      <c r="M17" s="157"/>
      <c r="N17" s="157"/>
      <c r="O17" s="39">
        <v>1604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A19:O19"/>
    <mergeCell ref="A18:O18"/>
    <mergeCell ref="L17:N1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421380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421380</v>
      </c>
      <c r="O5" s="30">
        <f t="shared" ref="O5:O15" si="2">(N5/O$17)</f>
        <v>271.33290405666452</v>
      </c>
      <c r="P5" s="6"/>
    </row>
    <row r="6" spans="1:133">
      <c r="A6" s="12"/>
      <c r="B6" s="42">
        <v>511</v>
      </c>
      <c r="C6" s="19" t="s">
        <v>19</v>
      </c>
      <c r="D6" s="43">
        <v>421380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421380</v>
      </c>
      <c r="O6" s="44">
        <f t="shared" si="2"/>
        <v>271.33290405666452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130123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130123</v>
      </c>
      <c r="O7" s="41">
        <f t="shared" si="2"/>
        <v>83.788151963940763</v>
      </c>
      <c r="P7" s="10"/>
    </row>
    <row r="8" spans="1:133">
      <c r="A8" s="12"/>
      <c r="B8" s="42">
        <v>521</v>
      </c>
      <c r="C8" s="19" t="s">
        <v>21</v>
      </c>
      <c r="D8" s="43">
        <v>130123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130123</v>
      </c>
      <c r="O8" s="44">
        <f t="shared" si="2"/>
        <v>83.788151963940763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372522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372522</v>
      </c>
      <c r="O9" s="41">
        <f t="shared" si="2"/>
        <v>239.87250482936253</v>
      </c>
      <c r="P9" s="10"/>
    </row>
    <row r="10" spans="1:133">
      <c r="A10" s="12"/>
      <c r="B10" s="42">
        <v>539</v>
      </c>
      <c r="C10" s="19" t="s">
        <v>23</v>
      </c>
      <c r="D10" s="43">
        <v>372522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372522</v>
      </c>
      <c r="O10" s="44">
        <f t="shared" si="2"/>
        <v>239.87250482936253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216324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216324</v>
      </c>
      <c r="O11" s="41">
        <f t="shared" si="2"/>
        <v>139.29426915647136</v>
      </c>
      <c r="P11" s="10"/>
    </row>
    <row r="12" spans="1:133">
      <c r="A12" s="12"/>
      <c r="B12" s="42">
        <v>541</v>
      </c>
      <c r="C12" s="19" t="s">
        <v>25</v>
      </c>
      <c r="D12" s="43">
        <v>216324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216324</v>
      </c>
      <c r="O12" s="44">
        <f t="shared" si="2"/>
        <v>139.29426915647136</v>
      </c>
      <c r="P12" s="9"/>
    </row>
    <row r="13" spans="1:133" ht="15.75">
      <c r="A13" s="26" t="s">
        <v>26</v>
      </c>
      <c r="B13" s="27"/>
      <c r="C13" s="28"/>
      <c r="D13" s="29">
        <f t="shared" ref="D13:M13" si="6">SUM(D14:D14)</f>
        <v>12722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12722</v>
      </c>
      <c r="O13" s="41">
        <f t="shared" si="2"/>
        <v>8.191886670959434</v>
      </c>
      <c r="P13" s="9"/>
    </row>
    <row r="14" spans="1:133" ht="15.75" thickBot="1">
      <c r="A14" s="12"/>
      <c r="B14" s="42">
        <v>572</v>
      </c>
      <c r="C14" s="19" t="s">
        <v>27</v>
      </c>
      <c r="D14" s="43">
        <v>12722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12722</v>
      </c>
      <c r="O14" s="44">
        <f t="shared" si="2"/>
        <v>8.191886670959434</v>
      </c>
      <c r="P14" s="9"/>
    </row>
    <row r="15" spans="1:133" ht="16.5" thickBot="1">
      <c r="A15" s="13" t="s">
        <v>10</v>
      </c>
      <c r="B15" s="21"/>
      <c r="C15" s="20"/>
      <c r="D15" s="14">
        <f>SUM(D5,D7,D9,D11,D13)</f>
        <v>1153071</v>
      </c>
      <c r="E15" s="14">
        <f t="shared" ref="E15:M15" si="7">SUM(E5,E7,E9,E11,E13)</f>
        <v>0</v>
      </c>
      <c r="F15" s="14">
        <f t="shared" si="7"/>
        <v>0</v>
      </c>
      <c r="G15" s="14">
        <f t="shared" si="7"/>
        <v>0</v>
      </c>
      <c r="H15" s="14">
        <f t="shared" si="7"/>
        <v>0</v>
      </c>
      <c r="I15" s="14">
        <f t="shared" si="7"/>
        <v>0</v>
      </c>
      <c r="J15" s="14">
        <f t="shared" si="7"/>
        <v>0</v>
      </c>
      <c r="K15" s="14">
        <f t="shared" si="7"/>
        <v>0</v>
      </c>
      <c r="L15" s="14">
        <f t="shared" si="7"/>
        <v>0</v>
      </c>
      <c r="M15" s="14">
        <f t="shared" si="7"/>
        <v>0</v>
      </c>
      <c r="N15" s="14">
        <f t="shared" si="1"/>
        <v>1153071</v>
      </c>
      <c r="O15" s="35">
        <f t="shared" si="2"/>
        <v>742.47971667739853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41</v>
      </c>
      <c r="M17" s="157"/>
      <c r="N17" s="157"/>
      <c r="O17" s="39">
        <v>1553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364339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364339</v>
      </c>
      <c r="O5" s="30">
        <f t="shared" ref="O5:O15" si="2">(N5/O$17)</f>
        <v>238.13006535947713</v>
      </c>
      <c r="P5" s="6"/>
    </row>
    <row r="6" spans="1:133">
      <c r="A6" s="12"/>
      <c r="B6" s="42">
        <v>512</v>
      </c>
      <c r="C6" s="19" t="s">
        <v>49</v>
      </c>
      <c r="D6" s="43">
        <v>364339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364339</v>
      </c>
      <c r="O6" s="44">
        <f t="shared" si="2"/>
        <v>238.13006535947713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124553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124553</v>
      </c>
      <c r="O7" s="41">
        <f t="shared" si="2"/>
        <v>81.407189542483664</v>
      </c>
      <c r="P7" s="10"/>
    </row>
    <row r="8" spans="1:133">
      <c r="A8" s="12"/>
      <c r="B8" s="42">
        <v>521</v>
      </c>
      <c r="C8" s="19" t="s">
        <v>21</v>
      </c>
      <c r="D8" s="43">
        <v>124553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124553</v>
      </c>
      <c r="O8" s="44">
        <f t="shared" si="2"/>
        <v>81.407189542483664</v>
      </c>
      <c r="P8" s="9"/>
    </row>
    <row r="9" spans="1:133" ht="15.75">
      <c r="A9" s="26" t="s">
        <v>22</v>
      </c>
      <c r="B9" s="27"/>
      <c r="C9" s="28"/>
      <c r="D9" s="29">
        <f t="shared" ref="D9:M9" si="4">SUM(D10:D10)</f>
        <v>500157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500157</v>
      </c>
      <c r="O9" s="41">
        <f t="shared" si="2"/>
        <v>326.89999999999998</v>
      </c>
      <c r="P9" s="10"/>
    </row>
    <row r="10" spans="1:133">
      <c r="A10" s="12"/>
      <c r="B10" s="42">
        <v>539</v>
      </c>
      <c r="C10" s="19" t="s">
        <v>23</v>
      </c>
      <c r="D10" s="43">
        <v>500157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500157</v>
      </c>
      <c r="O10" s="44">
        <f t="shared" si="2"/>
        <v>326.89999999999998</v>
      </c>
      <c r="P10" s="9"/>
    </row>
    <row r="11" spans="1:133" ht="15.75">
      <c r="A11" s="26" t="s">
        <v>24</v>
      </c>
      <c r="B11" s="27"/>
      <c r="C11" s="28"/>
      <c r="D11" s="29">
        <f t="shared" ref="D11:M11" si="5">SUM(D12:D12)</f>
        <v>68054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68054</v>
      </c>
      <c r="O11" s="41">
        <f t="shared" si="2"/>
        <v>44.479738562091505</v>
      </c>
      <c r="P11" s="10"/>
    </row>
    <row r="12" spans="1:133">
      <c r="A12" s="12"/>
      <c r="B12" s="42">
        <v>541</v>
      </c>
      <c r="C12" s="19" t="s">
        <v>25</v>
      </c>
      <c r="D12" s="43">
        <v>68054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68054</v>
      </c>
      <c r="O12" s="44">
        <f t="shared" si="2"/>
        <v>44.479738562091505</v>
      </c>
      <c r="P12" s="9"/>
    </row>
    <row r="13" spans="1:133" ht="15.75">
      <c r="A13" s="26" t="s">
        <v>26</v>
      </c>
      <c r="B13" s="27"/>
      <c r="C13" s="28"/>
      <c r="D13" s="29">
        <f t="shared" ref="D13:M13" si="6">SUM(D14:D14)</f>
        <v>62434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62434</v>
      </c>
      <c r="O13" s="41">
        <f t="shared" si="2"/>
        <v>40.806535947712419</v>
      </c>
      <c r="P13" s="9"/>
    </row>
    <row r="14" spans="1:133" ht="15.75" thickBot="1">
      <c r="A14" s="12"/>
      <c r="B14" s="42">
        <v>572</v>
      </c>
      <c r="C14" s="19" t="s">
        <v>27</v>
      </c>
      <c r="D14" s="43">
        <v>62434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62434</v>
      </c>
      <c r="O14" s="44">
        <f t="shared" si="2"/>
        <v>40.806535947712419</v>
      </c>
      <c r="P14" s="9"/>
    </row>
    <row r="15" spans="1:133" ht="16.5" thickBot="1">
      <c r="A15" s="13" t="s">
        <v>10</v>
      </c>
      <c r="B15" s="21"/>
      <c r="C15" s="20"/>
      <c r="D15" s="14">
        <f>SUM(D5,D7,D9,D11,D13)</f>
        <v>1119537</v>
      </c>
      <c r="E15" s="14">
        <f t="shared" ref="E15:M15" si="7">SUM(E5,E7,E9,E11,E13)</f>
        <v>0</v>
      </c>
      <c r="F15" s="14">
        <f t="shared" si="7"/>
        <v>0</v>
      </c>
      <c r="G15" s="14">
        <f t="shared" si="7"/>
        <v>0</v>
      </c>
      <c r="H15" s="14">
        <f t="shared" si="7"/>
        <v>0</v>
      </c>
      <c r="I15" s="14">
        <f t="shared" si="7"/>
        <v>0</v>
      </c>
      <c r="J15" s="14">
        <f t="shared" si="7"/>
        <v>0</v>
      </c>
      <c r="K15" s="14">
        <f t="shared" si="7"/>
        <v>0</v>
      </c>
      <c r="L15" s="14">
        <f t="shared" si="7"/>
        <v>0</v>
      </c>
      <c r="M15" s="14">
        <f t="shared" si="7"/>
        <v>0</v>
      </c>
      <c r="N15" s="14">
        <f t="shared" si="1"/>
        <v>1119537</v>
      </c>
      <c r="O15" s="35">
        <f t="shared" si="2"/>
        <v>731.72352941176473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50</v>
      </c>
      <c r="M17" s="157"/>
      <c r="N17" s="157"/>
      <c r="O17" s="39">
        <v>1530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575543</v>
      </c>
      <c r="E5" s="24">
        <f t="shared" si="0"/>
        <v>102330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677873</v>
      </c>
      <c r="P5" s="30">
        <f t="shared" ref="P5:P24" si="1">(O5/P$26)</f>
        <v>309.53105022831051</v>
      </c>
      <c r="Q5" s="6"/>
    </row>
    <row r="6" spans="1:134">
      <c r="A6" s="12"/>
      <c r="B6" s="42">
        <v>511</v>
      </c>
      <c r="C6" s="19" t="s">
        <v>19</v>
      </c>
      <c r="D6" s="43">
        <v>42887</v>
      </c>
      <c r="E6" s="43">
        <v>102330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145217</v>
      </c>
      <c r="P6" s="44">
        <f t="shared" si="1"/>
        <v>66.309132420091331</v>
      </c>
      <c r="Q6" s="9"/>
    </row>
    <row r="7" spans="1:134">
      <c r="A7" s="12"/>
      <c r="B7" s="42">
        <v>512</v>
      </c>
      <c r="C7" s="19" t="s">
        <v>49</v>
      </c>
      <c r="D7" s="43">
        <v>349540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349540</v>
      </c>
      <c r="P7" s="44">
        <f t="shared" si="1"/>
        <v>159.60730593607306</v>
      </c>
      <c r="Q7" s="9"/>
    </row>
    <row r="8" spans="1:134">
      <c r="A8" s="12"/>
      <c r="B8" s="42">
        <v>513</v>
      </c>
      <c r="C8" s="19" t="s">
        <v>74</v>
      </c>
      <c r="D8" s="43">
        <v>21000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21000</v>
      </c>
      <c r="P8" s="44">
        <f t="shared" si="1"/>
        <v>9.5890410958904102</v>
      </c>
      <c r="Q8" s="9"/>
    </row>
    <row r="9" spans="1:134">
      <c r="A9" s="12"/>
      <c r="B9" s="42">
        <v>514</v>
      </c>
      <c r="C9" s="19" t="s">
        <v>75</v>
      </c>
      <c r="D9" s="43">
        <v>98359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98359</v>
      </c>
      <c r="P9" s="44">
        <f t="shared" si="1"/>
        <v>44.912785388127851</v>
      </c>
      <c r="Q9" s="9"/>
    </row>
    <row r="10" spans="1:134">
      <c r="A10" s="12"/>
      <c r="B10" s="42">
        <v>515</v>
      </c>
      <c r="C10" s="19" t="s">
        <v>76</v>
      </c>
      <c r="D10" s="43">
        <v>3638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3638</v>
      </c>
      <c r="P10" s="44">
        <f t="shared" si="1"/>
        <v>1.6611872146118722</v>
      </c>
      <c r="Q10" s="9"/>
    </row>
    <row r="11" spans="1:134">
      <c r="A11" s="12"/>
      <c r="B11" s="42">
        <v>519</v>
      </c>
      <c r="C11" s="19" t="s">
        <v>77</v>
      </c>
      <c r="D11" s="43">
        <v>60119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60119</v>
      </c>
      <c r="P11" s="44">
        <f t="shared" si="1"/>
        <v>27.451598173515983</v>
      </c>
      <c r="Q11" s="9"/>
    </row>
    <row r="12" spans="1:134" ht="15.75">
      <c r="A12" s="26" t="s">
        <v>20</v>
      </c>
      <c r="B12" s="27"/>
      <c r="C12" s="28"/>
      <c r="D12" s="29">
        <f t="shared" ref="D12:N12" si="3">SUM(D13:D15)</f>
        <v>245169</v>
      </c>
      <c r="E12" s="29">
        <f t="shared" si="3"/>
        <v>61646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306815</v>
      </c>
      <c r="P12" s="41">
        <f t="shared" si="1"/>
        <v>140.09817351598173</v>
      </c>
      <c r="Q12" s="10"/>
    </row>
    <row r="13" spans="1:134">
      <c r="A13" s="12"/>
      <c r="B13" s="42">
        <v>521</v>
      </c>
      <c r="C13" s="19" t="s">
        <v>21</v>
      </c>
      <c r="D13" s="43">
        <v>183565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183565</v>
      </c>
      <c r="P13" s="44">
        <f t="shared" si="1"/>
        <v>83.819634703196343</v>
      </c>
      <c r="Q13" s="9"/>
    </row>
    <row r="14" spans="1:134">
      <c r="A14" s="12"/>
      <c r="B14" s="42">
        <v>524</v>
      </c>
      <c r="C14" s="19" t="s">
        <v>66</v>
      </c>
      <c r="D14" s="43">
        <v>0</v>
      </c>
      <c r="E14" s="43">
        <v>61646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61646</v>
      </c>
      <c r="P14" s="44">
        <f t="shared" si="1"/>
        <v>28.148858447488585</v>
      </c>
      <c r="Q14" s="9"/>
    </row>
    <row r="15" spans="1:134">
      <c r="A15" s="12"/>
      <c r="B15" s="42">
        <v>529</v>
      </c>
      <c r="C15" s="19" t="s">
        <v>61</v>
      </c>
      <c r="D15" s="43">
        <v>61604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61604</v>
      </c>
      <c r="P15" s="44">
        <f t="shared" si="1"/>
        <v>28.129680365296803</v>
      </c>
      <c r="Q15" s="9"/>
    </row>
    <row r="16" spans="1:134" ht="15.75">
      <c r="A16" s="26" t="s">
        <v>22</v>
      </c>
      <c r="B16" s="27"/>
      <c r="C16" s="28"/>
      <c r="D16" s="29">
        <f t="shared" ref="D16:N16" si="5">SUM(D17:D18)</f>
        <v>247214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247214</v>
      </c>
      <c r="P16" s="41">
        <f t="shared" si="1"/>
        <v>112.88310502283105</v>
      </c>
      <c r="Q16" s="10"/>
    </row>
    <row r="17" spans="1:120">
      <c r="A17" s="12"/>
      <c r="B17" s="42">
        <v>534</v>
      </c>
      <c r="C17" s="19" t="s">
        <v>36</v>
      </c>
      <c r="D17" s="43">
        <v>246539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6">SUM(D17:N17)</f>
        <v>246539</v>
      </c>
      <c r="P17" s="44">
        <f t="shared" si="1"/>
        <v>112.57488584474886</v>
      </c>
      <c r="Q17" s="9"/>
    </row>
    <row r="18" spans="1:120">
      <c r="A18" s="12"/>
      <c r="B18" s="42">
        <v>535</v>
      </c>
      <c r="C18" s="19" t="s">
        <v>78</v>
      </c>
      <c r="D18" s="43">
        <v>675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675</v>
      </c>
      <c r="P18" s="44">
        <f t="shared" si="1"/>
        <v>0.30821917808219179</v>
      </c>
      <c r="Q18" s="9"/>
    </row>
    <row r="19" spans="1:120" ht="15.75">
      <c r="A19" s="26" t="s">
        <v>24</v>
      </c>
      <c r="B19" s="27"/>
      <c r="C19" s="28"/>
      <c r="D19" s="29">
        <f t="shared" ref="D19:N19" si="7">SUM(D20:D20)</f>
        <v>180392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180392</v>
      </c>
      <c r="P19" s="41">
        <f t="shared" si="1"/>
        <v>82.370776255707767</v>
      </c>
      <c r="Q19" s="10"/>
    </row>
    <row r="20" spans="1:120">
      <c r="A20" s="12"/>
      <c r="B20" s="42">
        <v>541</v>
      </c>
      <c r="C20" s="19" t="s">
        <v>25</v>
      </c>
      <c r="D20" s="43">
        <v>180392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180392</v>
      </c>
      <c r="P20" s="44">
        <f t="shared" si="1"/>
        <v>82.370776255707767</v>
      </c>
      <c r="Q20" s="9"/>
    </row>
    <row r="21" spans="1:120" ht="15.75">
      <c r="A21" s="26" t="s">
        <v>26</v>
      </c>
      <c r="B21" s="27"/>
      <c r="C21" s="28"/>
      <c r="D21" s="29">
        <f t="shared" ref="D21:N21" si="8">SUM(D22:D23)</f>
        <v>7195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7195</v>
      </c>
      <c r="P21" s="41">
        <f t="shared" si="1"/>
        <v>3.2853881278538815</v>
      </c>
      <c r="Q21" s="9"/>
    </row>
    <row r="22" spans="1:120">
      <c r="A22" s="12"/>
      <c r="B22" s="42">
        <v>572</v>
      </c>
      <c r="C22" s="19" t="s">
        <v>27</v>
      </c>
      <c r="D22" s="43">
        <v>531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531</v>
      </c>
      <c r="P22" s="44">
        <f t="shared" si="1"/>
        <v>0.24246575342465754</v>
      </c>
      <c r="Q22" s="9"/>
    </row>
    <row r="23" spans="1:120" ht="15.75" thickBot="1">
      <c r="A23" s="12"/>
      <c r="B23" s="42">
        <v>574</v>
      </c>
      <c r="C23" s="19" t="s">
        <v>79</v>
      </c>
      <c r="D23" s="43">
        <v>6664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6664</v>
      </c>
      <c r="P23" s="44">
        <f t="shared" si="1"/>
        <v>3.0429223744292235</v>
      </c>
      <c r="Q23" s="9"/>
    </row>
    <row r="24" spans="1:120" ht="16.5" thickBot="1">
      <c r="A24" s="13" t="s">
        <v>10</v>
      </c>
      <c r="B24" s="21"/>
      <c r="C24" s="20"/>
      <c r="D24" s="14">
        <f>SUM(D5,D12,D16,D19,D21)</f>
        <v>1255513</v>
      </c>
      <c r="E24" s="14">
        <f t="shared" ref="E24:N24" si="9">SUM(E5,E12,E16,E19,E21)</f>
        <v>163976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0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9"/>
        <v>0</v>
      </c>
      <c r="O24" s="14">
        <f>SUM(D24:N24)</f>
        <v>1419489</v>
      </c>
      <c r="P24" s="35">
        <f t="shared" si="1"/>
        <v>648.16849315068498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57" t="s">
        <v>80</v>
      </c>
      <c r="N26" s="157"/>
      <c r="O26" s="157"/>
      <c r="P26" s="39">
        <v>2190</v>
      </c>
    </row>
    <row r="27" spans="1:120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59" t="s">
        <v>32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70</v>
      </c>
      <c r="N4" s="32" t="s">
        <v>5</v>
      </c>
      <c r="O4" s="32" t="s">
        <v>71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498591</v>
      </c>
      <c r="E5" s="24">
        <f t="shared" si="0"/>
        <v>102330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600921</v>
      </c>
      <c r="P5" s="30">
        <f t="shared" ref="P5:P17" si="2">(O5/P$19)</f>
        <v>274.01778385772911</v>
      </c>
      <c r="Q5" s="6"/>
    </row>
    <row r="6" spans="1:134">
      <c r="A6" s="12"/>
      <c r="B6" s="42">
        <v>511</v>
      </c>
      <c r="C6" s="19" t="s">
        <v>19</v>
      </c>
      <c r="D6" s="43">
        <v>498591</v>
      </c>
      <c r="E6" s="43">
        <v>102330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600921</v>
      </c>
      <c r="P6" s="44">
        <f t="shared" si="2"/>
        <v>274.01778385772911</v>
      </c>
      <c r="Q6" s="9"/>
    </row>
    <row r="7" spans="1:134" ht="15.75">
      <c r="A7" s="26" t="s">
        <v>20</v>
      </c>
      <c r="B7" s="27"/>
      <c r="C7" s="28"/>
      <c r="D7" s="29">
        <f t="shared" ref="D7:N7" si="3">SUM(D8:D9)</f>
        <v>152392</v>
      </c>
      <c r="E7" s="29">
        <f t="shared" si="3"/>
        <v>62333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214725</v>
      </c>
      <c r="P7" s="41">
        <f t="shared" si="2"/>
        <v>97.913816689466486</v>
      </c>
      <c r="Q7" s="10"/>
    </row>
    <row r="8" spans="1:134">
      <c r="A8" s="12"/>
      <c r="B8" s="42">
        <v>521</v>
      </c>
      <c r="C8" s="19" t="s">
        <v>21</v>
      </c>
      <c r="D8" s="43">
        <v>152392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152392</v>
      </c>
      <c r="P8" s="44">
        <f t="shared" si="2"/>
        <v>69.490196078431367</v>
      </c>
      <c r="Q8" s="9"/>
    </row>
    <row r="9" spans="1:134">
      <c r="A9" s="12"/>
      <c r="B9" s="42">
        <v>524</v>
      </c>
      <c r="C9" s="19" t="s">
        <v>66</v>
      </c>
      <c r="D9" s="43">
        <v>0</v>
      </c>
      <c r="E9" s="43">
        <v>62333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62333</v>
      </c>
      <c r="P9" s="44">
        <f t="shared" si="2"/>
        <v>28.423620611035112</v>
      </c>
      <c r="Q9" s="9"/>
    </row>
    <row r="10" spans="1:134" ht="15.75">
      <c r="A10" s="26" t="s">
        <v>22</v>
      </c>
      <c r="B10" s="27"/>
      <c r="C10" s="28"/>
      <c r="D10" s="29">
        <f t="shared" ref="D10:N10" si="4">SUM(D11:D12)</f>
        <v>277613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277613</v>
      </c>
      <c r="P10" s="41">
        <f t="shared" si="2"/>
        <v>126.59051527587779</v>
      </c>
      <c r="Q10" s="10"/>
    </row>
    <row r="11" spans="1:134">
      <c r="A11" s="12"/>
      <c r="B11" s="42">
        <v>534</v>
      </c>
      <c r="C11" s="19" t="s">
        <v>36</v>
      </c>
      <c r="D11" s="43">
        <v>185750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185750</v>
      </c>
      <c r="P11" s="44">
        <f t="shared" si="2"/>
        <v>84.701322389420881</v>
      </c>
      <c r="Q11" s="9"/>
    </row>
    <row r="12" spans="1:134">
      <c r="A12" s="12"/>
      <c r="B12" s="42">
        <v>539</v>
      </c>
      <c r="C12" s="19" t="s">
        <v>23</v>
      </c>
      <c r="D12" s="43">
        <v>91863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91863</v>
      </c>
      <c r="P12" s="44">
        <f t="shared" si="2"/>
        <v>41.889192886456911</v>
      </c>
      <c r="Q12" s="9"/>
    </row>
    <row r="13" spans="1:134" ht="15.75">
      <c r="A13" s="26" t="s">
        <v>24</v>
      </c>
      <c r="B13" s="27"/>
      <c r="C13" s="28"/>
      <c r="D13" s="29">
        <f t="shared" ref="D13:N13" si="5">SUM(D14:D14)</f>
        <v>187795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187795</v>
      </c>
      <c r="P13" s="41">
        <f t="shared" si="2"/>
        <v>85.633834929320571</v>
      </c>
      <c r="Q13" s="10"/>
    </row>
    <row r="14" spans="1:134">
      <c r="A14" s="12"/>
      <c r="B14" s="42">
        <v>541</v>
      </c>
      <c r="C14" s="19" t="s">
        <v>25</v>
      </c>
      <c r="D14" s="43">
        <v>187795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187795</v>
      </c>
      <c r="P14" s="44">
        <f t="shared" si="2"/>
        <v>85.633834929320571</v>
      </c>
      <c r="Q14" s="9"/>
    </row>
    <row r="15" spans="1:134" ht="15.75">
      <c r="A15" s="26" t="s">
        <v>26</v>
      </c>
      <c r="B15" s="27"/>
      <c r="C15" s="28"/>
      <c r="D15" s="29">
        <f t="shared" ref="D15:N15" si="6">SUM(D16:D16)</f>
        <v>5714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5714</v>
      </c>
      <c r="P15" s="41">
        <f t="shared" si="2"/>
        <v>2.6055631554947563</v>
      </c>
      <c r="Q15" s="9"/>
    </row>
    <row r="16" spans="1:134" ht="15.75" thickBot="1">
      <c r="A16" s="12"/>
      <c r="B16" s="42">
        <v>572</v>
      </c>
      <c r="C16" s="19" t="s">
        <v>27</v>
      </c>
      <c r="D16" s="43">
        <v>5714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5714</v>
      </c>
      <c r="P16" s="44">
        <f t="shared" si="2"/>
        <v>2.6055631554947563</v>
      </c>
      <c r="Q16" s="9"/>
    </row>
    <row r="17" spans="1:120" ht="16.5" thickBot="1">
      <c r="A17" s="13" t="s">
        <v>10</v>
      </c>
      <c r="B17" s="21"/>
      <c r="C17" s="20"/>
      <c r="D17" s="14">
        <f>SUM(D5,D7,D10,D13,D15)</f>
        <v>1122105</v>
      </c>
      <c r="E17" s="14">
        <f t="shared" ref="E17:N17" si="7">SUM(E5,E7,E10,E13,E15)</f>
        <v>164663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 t="shared" si="1"/>
        <v>1286768</v>
      </c>
      <c r="P17" s="35">
        <f t="shared" si="2"/>
        <v>586.76151390788868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57" t="s">
        <v>72</v>
      </c>
      <c r="N19" s="157"/>
      <c r="O19" s="157"/>
      <c r="P19" s="39">
        <v>2193</v>
      </c>
    </row>
    <row r="20" spans="1:120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59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428141</v>
      </c>
      <c r="E5" s="24">
        <f t="shared" si="0"/>
        <v>222591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650732</v>
      </c>
      <c r="O5" s="30">
        <f t="shared" ref="O5:O17" si="2">(N5/O$19)</f>
        <v>311.355023923445</v>
      </c>
      <c r="P5" s="6"/>
    </row>
    <row r="6" spans="1:133">
      <c r="A6" s="12"/>
      <c r="B6" s="42">
        <v>511</v>
      </c>
      <c r="C6" s="19" t="s">
        <v>19</v>
      </c>
      <c r="D6" s="43">
        <v>428141</v>
      </c>
      <c r="E6" s="43">
        <v>222591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650732</v>
      </c>
      <c r="O6" s="44">
        <f t="shared" si="2"/>
        <v>311.355023923445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149537</v>
      </c>
      <c r="E7" s="29">
        <f t="shared" si="3"/>
        <v>64245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213782</v>
      </c>
      <c r="O7" s="41">
        <f t="shared" si="2"/>
        <v>102.28803827751196</v>
      </c>
      <c r="P7" s="10"/>
    </row>
    <row r="8" spans="1:133">
      <c r="A8" s="12"/>
      <c r="B8" s="42">
        <v>521</v>
      </c>
      <c r="C8" s="19" t="s">
        <v>21</v>
      </c>
      <c r="D8" s="43">
        <v>149537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149537</v>
      </c>
      <c r="O8" s="44">
        <f t="shared" si="2"/>
        <v>71.5488038277512</v>
      </c>
      <c r="P8" s="9"/>
    </row>
    <row r="9" spans="1:133">
      <c r="A9" s="12"/>
      <c r="B9" s="42">
        <v>524</v>
      </c>
      <c r="C9" s="19" t="s">
        <v>66</v>
      </c>
      <c r="D9" s="43">
        <v>0</v>
      </c>
      <c r="E9" s="43">
        <v>64245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64245</v>
      </c>
      <c r="O9" s="44">
        <f t="shared" si="2"/>
        <v>30.739234449760765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SUM(D11:D12)</f>
        <v>240629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240629</v>
      </c>
      <c r="O10" s="41">
        <f t="shared" si="2"/>
        <v>115.1334928229665</v>
      </c>
      <c r="P10" s="10"/>
    </row>
    <row r="11" spans="1:133">
      <c r="A11" s="12"/>
      <c r="B11" s="42">
        <v>534</v>
      </c>
      <c r="C11" s="19" t="s">
        <v>44</v>
      </c>
      <c r="D11" s="43">
        <v>181365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181365</v>
      </c>
      <c r="O11" s="44">
        <f t="shared" si="2"/>
        <v>86.777511961722482</v>
      </c>
      <c r="P11" s="9"/>
    </row>
    <row r="12" spans="1:133">
      <c r="A12" s="12"/>
      <c r="B12" s="42">
        <v>539</v>
      </c>
      <c r="C12" s="19" t="s">
        <v>23</v>
      </c>
      <c r="D12" s="43">
        <v>59264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59264</v>
      </c>
      <c r="O12" s="44">
        <f t="shared" si="2"/>
        <v>28.355980861244021</v>
      </c>
      <c r="P12" s="9"/>
    </row>
    <row r="13" spans="1:133" ht="15.75">
      <c r="A13" s="26" t="s">
        <v>24</v>
      </c>
      <c r="B13" s="27"/>
      <c r="C13" s="28"/>
      <c r="D13" s="29">
        <f t="shared" ref="D13:M13" si="5">SUM(D14:D14)</f>
        <v>177901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177901</v>
      </c>
      <c r="O13" s="41">
        <f t="shared" si="2"/>
        <v>85.120095693779902</v>
      </c>
      <c r="P13" s="10"/>
    </row>
    <row r="14" spans="1:133">
      <c r="A14" s="12"/>
      <c r="B14" s="42">
        <v>541</v>
      </c>
      <c r="C14" s="19" t="s">
        <v>45</v>
      </c>
      <c r="D14" s="43">
        <v>177901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177901</v>
      </c>
      <c r="O14" s="44">
        <f t="shared" si="2"/>
        <v>85.120095693779902</v>
      </c>
      <c r="P14" s="9"/>
    </row>
    <row r="15" spans="1:133" ht="15.75">
      <c r="A15" s="26" t="s">
        <v>26</v>
      </c>
      <c r="B15" s="27"/>
      <c r="C15" s="28"/>
      <c r="D15" s="29">
        <f t="shared" ref="D15:M15" si="6">SUM(D16:D16)</f>
        <v>8096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8096</v>
      </c>
      <c r="O15" s="41">
        <f t="shared" si="2"/>
        <v>3.8736842105263158</v>
      </c>
      <c r="P15" s="9"/>
    </row>
    <row r="16" spans="1:133" ht="15.75" thickBot="1">
      <c r="A16" s="12"/>
      <c r="B16" s="42">
        <v>572</v>
      </c>
      <c r="C16" s="19" t="s">
        <v>46</v>
      </c>
      <c r="D16" s="43">
        <v>8096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8096</v>
      </c>
      <c r="O16" s="44">
        <f t="shared" si="2"/>
        <v>3.8736842105263158</v>
      </c>
      <c r="P16" s="9"/>
    </row>
    <row r="17" spans="1:119" ht="16.5" thickBot="1">
      <c r="A17" s="13" t="s">
        <v>10</v>
      </c>
      <c r="B17" s="21"/>
      <c r="C17" s="20"/>
      <c r="D17" s="14">
        <f>SUM(D5,D7,D10,D13,D15)</f>
        <v>1004304</v>
      </c>
      <c r="E17" s="14">
        <f t="shared" ref="E17:M17" si="7">SUM(E5,E7,E10,E13,E15)</f>
        <v>286836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1291140</v>
      </c>
      <c r="O17" s="35">
        <f t="shared" si="2"/>
        <v>617.77033492822966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67</v>
      </c>
      <c r="M19" s="157"/>
      <c r="N19" s="157"/>
      <c r="O19" s="39">
        <v>2090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554151</v>
      </c>
      <c r="E5" s="24">
        <f t="shared" si="0"/>
        <v>102330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656481</v>
      </c>
      <c r="O5" s="30">
        <f t="shared" ref="O5:O19" si="2">(N5/O$21)</f>
        <v>312.75893282515483</v>
      </c>
      <c r="P5" s="6"/>
    </row>
    <row r="6" spans="1:133">
      <c r="A6" s="12"/>
      <c r="B6" s="42">
        <v>511</v>
      </c>
      <c r="C6" s="19" t="s">
        <v>19</v>
      </c>
      <c r="D6" s="43">
        <v>434027</v>
      </c>
      <c r="E6" s="43">
        <v>102330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536357</v>
      </c>
      <c r="O6" s="44">
        <f t="shared" si="2"/>
        <v>255.52977608384944</v>
      </c>
      <c r="P6" s="9"/>
    </row>
    <row r="7" spans="1:133">
      <c r="A7" s="12"/>
      <c r="B7" s="42">
        <v>519</v>
      </c>
      <c r="C7" s="19" t="s">
        <v>43</v>
      </c>
      <c r="D7" s="43">
        <v>120124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120124</v>
      </c>
      <c r="O7" s="44">
        <f t="shared" si="2"/>
        <v>57.229156741305381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140894</v>
      </c>
      <c r="E8" s="29">
        <f t="shared" si="3"/>
        <v>30579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171473</v>
      </c>
      <c r="O8" s="41">
        <f t="shared" si="2"/>
        <v>81.69271081467366</v>
      </c>
      <c r="P8" s="10"/>
    </row>
    <row r="9" spans="1:133">
      <c r="A9" s="12"/>
      <c r="B9" s="42">
        <v>521</v>
      </c>
      <c r="C9" s="19" t="s">
        <v>21</v>
      </c>
      <c r="D9" s="43">
        <v>140894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140894</v>
      </c>
      <c r="O9" s="44">
        <f t="shared" si="2"/>
        <v>67.124344926155317</v>
      </c>
      <c r="P9" s="9"/>
    </row>
    <row r="10" spans="1:133">
      <c r="A10" s="12"/>
      <c r="B10" s="42">
        <v>529</v>
      </c>
      <c r="C10" s="19" t="s">
        <v>61</v>
      </c>
      <c r="D10" s="43">
        <v>0</v>
      </c>
      <c r="E10" s="43">
        <v>30579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30579</v>
      </c>
      <c r="O10" s="44">
        <f t="shared" si="2"/>
        <v>14.568365888518342</v>
      </c>
      <c r="P10" s="9"/>
    </row>
    <row r="11" spans="1:133" ht="15.75">
      <c r="A11" s="26" t="s">
        <v>22</v>
      </c>
      <c r="B11" s="27"/>
      <c r="C11" s="28"/>
      <c r="D11" s="29">
        <f t="shared" ref="D11:M11" si="4">SUM(D12:D12)</f>
        <v>161571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161571</v>
      </c>
      <c r="O11" s="41">
        <f t="shared" si="2"/>
        <v>76.97522629823726</v>
      </c>
      <c r="P11" s="10"/>
    </row>
    <row r="12" spans="1:133">
      <c r="A12" s="12"/>
      <c r="B12" s="42">
        <v>534</v>
      </c>
      <c r="C12" s="19" t="s">
        <v>44</v>
      </c>
      <c r="D12" s="43">
        <v>161571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161571</v>
      </c>
      <c r="O12" s="44">
        <f t="shared" si="2"/>
        <v>76.97522629823726</v>
      </c>
      <c r="P12" s="9"/>
    </row>
    <row r="13" spans="1:133" ht="15.75">
      <c r="A13" s="26" t="s">
        <v>24</v>
      </c>
      <c r="B13" s="27"/>
      <c r="C13" s="28"/>
      <c r="D13" s="29">
        <f t="shared" ref="D13:M13" si="5">SUM(D14:D14)</f>
        <v>134366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134366</v>
      </c>
      <c r="O13" s="41">
        <f t="shared" si="2"/>
        <v>64.014292520247736</v>
      </c>
      <c r="P13" s="10"/>
    </row>
    <row r="14" spans="1:133">
      <c r="A14" s="12"/>
      <c r="B14" s="42">
        <v>541</v>
      </c>
      <c r="C14" s="19" t="s">
        <v>45</v>
      </c>
      <c r="D14" s="43">
        <v>134366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134366</v>
      </c>
      <c r="O14" s="44">
        <f t="shared" si="2"/>
        <v>64.014292520247736</v>
      </c>
      <c r="P14" s="9"/>
    </row>
    <row r="15" spans="1:133" ht="15.75">
      <c r="A15" s="26" t="s">
        <v>26</v>
      </c>
      <c r="B15" s="27"/>
      <c r="C15" s="28"/>
      <c r="D15" s="29">
        <f t="shared" ref="D15:M15" si="6">SUM(D16:D16)</f>
        <v>7520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7520</v>
      </c>
      <c r="O15" s="41">
        <f t="shared" si="2"/>
        <v>3.5826584087660791</v>
      </c>
      <c r="P15" s="9"/>
    </row>
    <row r="16" spans="1:133">
      <c r="A16" s="12"/>
      <c r="B16" s="42">
        <v>572</v>
      </c>
      <c r="C16" s="19" t="s">
        <v>46</v>
      </c>
      <c r="D16" s="43">
        <v>7520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7520</v>
      </c>
      <c r="O16" s="44">
        <f t="shared" si="2"/>
        <v>3.5826584087660791</v>
      </c>
      <c r="P16" s="9"/>
    </row>
    <row r="17" spans="1:119" ht="15.75">
      <c r="A17" s="26" t="s">
        <v>62</v>
      </c>
      <c r="B17" s="27"/>
      <c r="C17" s="28"/>
      <c r="D17" s="29">
        <f t="shared" ref="D17:M17" si="7">SUM(D18:D18)</f>
        <v>179847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179847</v>
      </c>
      <c r="O17" s="41">
        <f t="shared" si="2"/>
        <v>85.682229633158641</v>
      </c>
      <c r="P17" s="9"/>
    </row>
    <row r="18" spans="1:119" ht="15.75" thickBot="1">
      <c r="A18" s="12"/>
      <c r="B18" s="42">
        <v>581</v>
      </c>
      <c r="C18" s="19" t="s">
        <v>63</v>
      </c>
      <c r="D18" s="43">
        <v>179847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179847</v>
      </c>
      <c r="O18" s="44">
        <f t="shared" si="2"/>
        <v>85.682229633158641</v>
      </c>
      <c r="P18" s="9"/>
    </row>
    <row r="19" spans="1:119" ht="16.5" thickBot="1">
      <c r="A19" s="13" t="s">
        <v>10</v>
      </c>
      <c r="B19" s="21"/>
      <c r="C19" s="20"/>
      <c r="D19" s="14">
        <f>SUM(D5,D8,D11,D13,D15,D17)</f>
        <v>1178349</v>
      </c>
      <c r="E19" s="14">
        <f t="shared" ref="E19:M19" si="8">SUM(E5,E8,E11,E13,E15,E17)</f>
        <v>132909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0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1311258</v>
      </c>
      <c r="O19" s="35">
        <f t="shared" si="2"/>
        <v>624.70605050023823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64</v>
      </c>
      <c r="M21" s="157"/>
      <c r="N21" s="157"/>
      <c r="O21" s="39">
        <v>2099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591950</v>
      </c>
      <c r="E5" s="24">
        <f t="shared" si="0"/>
        <v>0</v>
      </c>
      <c r="F5" s="24">
        <f t="shared" si="0"/>
        <v>48500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640450</v>
      </c>
      <c r="O5" s="30">
        <f t="shared" ref="O5:O17" si="2">(N5/O$19)</f>
        <v>305.55820610687022</v>
      </c>
      <c r="P5" s="6"/>
    </row>
    <row r="6" spans="1:133">
      <c r="A6" s="12"/>
      <c r="B6" s="42">
        <v>511</v>
      </c>
      <c r="C6" s="19" t="s">
        <v>19</v>
      </c>
      <c r="D6" s="43">
        <v>457975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457975</v>
      </c>
      <c r="O6" s="44">
        <f t="shared" si="2"/>
        <v>218.49952290076337</v>
      </c>
      <c r="P6" s="9"/>
    </row>
    <row r="7" spans="1:133">
      <c r="A7" s="12"/>
      <c r="B7" s="42">
        <v>517</v>
      </c>
      <c r="C7" s="19" t="s">
        <v>58</v>
      </c>
      <c r="D7" s="43">
        <v>0</v>
      </c>
      <c r="E7" s="43">
        <v>0</v>
      </c>
      <c r="F7" s="43">
        <v>48500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48500</v>
      </c>
      <c r="O7" s="44">
        <f t="shared" si="2"/>
        <v>23.139312977099237</v>
      </c>
      <c r="P7" s="9"/>
    </row>
    <row r="8" spans="1:133">
      <c r="A8" s="12"/>
      <c r="B8" s="42">
        <v>519</v>
      </c>
      <c r="C8" s="19" t="s">
        <v>43</v>
      </c>
      <c r="D8" s="43">
        <v>133975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133975</v>
      </c>
      <c r="O8" s="44">
        <f t="shared" si="2"/>
        <v>63.919370229007633</v>
      </c>
      <c r="P8" s="9"/>
    </row>
    <row r="9" spans="1:133" ht="15.75">
      <c r="A9" s="26" t="s">
        <v>20</v>
      </c>
      <c r="B9" s="27"/>
      <c r="C9" s="28"/>
      <c r="D9" s="29">
        <f t="shared" ref="D9:M9" si="3">SUM(D10:D10)</f>
        <v>135060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135060</v>
      </c>
      <c r="O9" s="41">
        <f t="shared" si="2"/>
        <v>64.437022900763353</v>
      </c>
      <c r="P9" s="10"/>
    </row>
    <row r="10" spans="1:133">
      <c r="A10" s="12"/>
      <c r="B10" s="42">
        <v>521</v>
      </c>
      <c r="C10" s="19" t="s">
        <v>21</v>
      </c>
      <c r="D10" s="43">
        <v>135060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135060</v>
      </c>
      <c r="O10" s="44">
        <f t="shared" si="2"/>
        <v>64.437022900763353</v>
      </c>
      <c r="P10" s="9"/>
    </row>
    <row r="11" spans="1:133" ht="15.75">
      <c r="A11" s="26" t="s">
        <v>22</v>
      </c>
      <c r="B11" s="27"/>
      <c r="C11" s="28"/>
      <c r="D11" s="29">
        <f t="shared" ref="D11:M11" si="4">SUM(D12:D12)</f>
        <v>141267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141267</v>
      </c>
      <c r="O11" s="41">
        <f t="shared" si="2"/>
        <v>67.398377862595424</v>
      </c>
      <c r="P11" s="10"/>
    </row>
    <row r="12" spans="1:133">
      <c r="A12" s="12"/>
      <c r="B12" s="42">
        <v>534</v>
      </c>
      <c r="C12" s="19" t="s">
        <v>44</v>
      </c>
      <c r="D12" s="43">
        <v>141267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141267</v>
      </c>
      <c r="O12" s="44">
        <f t="shared" si="2"/>
        <v>67.398377862595424</v>
      </c>
      <c r="P12" s="9"/>
    </row>
    <row r="13" spans="1:133" ht="15.75">
      <c r="A13" s="26" t="s">
        <v>24</v>
      </c>
      <c r="B13" s="27"/>
      <c r="C13" s="28"/>
      <c r="D13" s="29">
        <f t="shared" ref="D13:M13" si="5">SUM(D14:D14)</f>
        <v>91799</v>
      </c>
      <c r="E13" s="29">
        <f t="shared" si="5"/>
        <v>750301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842100</v>
      </c>
      <c r="O13" s="41">
        <f t="shared" si="2"/>
        <v>401.76526717557255</v>
      </c>
      <c r="P13" s="10"/>
    </row>
    <row r="14" spans="1:133">
      <c r="A14" s="12"/>
      <c r="B14" s="42">
        <v>541</v>
      </c>
      <c r="C14" s="19" t="s">
        <v>45</v>
      </c>
      <c r="D14" s="43">
        <v>91799</v>
      </c>
      <c r="E14" s="43">
        <v>750301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842100</v>
      </c>
      <c r="O14" s="44">
        <f t="shared" si="2"/>
        <v>401.76526717557255</v>
      </c>
      <c r="P14" s="9"/>
    </row>
    <row r="15" spans="1:133" ht="15.75">
      <c r="A15" s="26" t="s">
        <v>26</v>
      </c>
      <c r="B15" s="27"/>
      <c r="C15" s="28"/>
      <c r="D15" s="29">
        <f t="shared" ref="D15:M15" si="6">SUM(D16:D16)</f>
        <v>11229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11229</v>
      </c>
      <c r="O15" s="41">
        <f t="shared" si="2"/>
        <v>5.3573473282442752</v>
      </c>
      <c r="P15" s="9"/>
    </row>
    <row r="16" spans="1:133" ht="15.75" thickBot="1">
      <c r="A16" s="12"/>
      <c r="B16" s="42">
        <v>572</v>
      </c>
      <c r="C16" s="19" t="s">
        <v>46</v>
      </c>
      <c r="D16" s="43">
        <v>11229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11229</v>
      </c>
      <c r="O16" s="44">
        <f t="shared" si="2"/>
        <v>5.3573473282442752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971305</v>
      </c>
      <c r="E17" s="14">
        <f t="shared" ref="E17:M17" si="7">SUM(E5,E9,E11,E13,E15)</f>
        <v>750301</v>
      </c>
      <c r="F17" s="14">
        <f t="shared" si="7"/>
        <v>48500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1770106</v>
      </c>
      <c r="O17" s="35">
        <f t="shared" si="2"/>
        <v>844.51622137404581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59</v>
      </c>
      <c r="M19" s="157"/>
      <c r="N19" s="157"/>
      <c r="O19" s="39">
        <v>2096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551245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551245</v>
      </c>
      <c r="O5" s="30">
        <f t="shared" ref="O5:O16" si="2">(N5/O$18)</f>
        <v>267.20552593310714</v>
      </c>
      <c r="P5" s="6"/>
    </row>
    <row r="6" spans="1:133">
      <c r="A6" s="12"/>
      <c r="B6" s="42">
        <v>511</v>
      </c>
      <c r="C6" s="19" t="s">
        <v>19</v>
      </c>
      <c r="D6" s="43">
        <v>407897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407897</v>
      </c>
      <c r="O6" s="44">
        <f t="shared" si="2"/>
        <v>197.72031022782355</v>
      </c>
      <c r="P6" s="9"/>
    </row>
    <row r="7" spans="1:133">
      <c r="A7" s="12"/>
      <c r="B7" s="42">
        <v>519</v>
      </c>
      <c r="C7" s="19" t="s">
        <v>43</v>
      </c>
      <c r="D7" s="43">
        <v>143348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143348</v>
      </c>
      <c r="O7" s="44">
        <f t="shared" si="2"/>
        <v>69.485215705283565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133163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133163</v>
      </c>
      <c r="O8" s="41">
        <f t="shared" si="2"/>
        <v>64.548230731943775</v>
      </c>
      <c r="P8" s="10"/>
    </row>
    <row r="9" spans="1:133">
      <c r="A9" s="12"/>
      <c r="B9" s="42">
        <v>521</v>
      </c>
      <c r="C9" s="19" t="s">
        <v>21</v>
      </c>
      <c r="D9" s="43">
        <v>133163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133163</v>
      </c>
      <c r="O9" s="44">
        <f t="shared" si="2"/>
        <v>64.548230731943775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176044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176044</v>
      </c>
      <c r="O10" s="41">
        <f t="shared" si="2"/>
        <v>85.333979641299081</v>
      </c>
      <c r="P10" s="10"/>
    </row>
    <row r="11" spans="1:133">
      <c r="A11" s="12"/>
      <c r="B11" s="42">
        <v>534</v>
      </c>
      <c r="C11" s="19" t="s">
        <v>44</v>
      </c>
      <c r="D11" s="43">
        <v>176044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176044</v>
      </c>
      <c r="O11" s="44">
        <f t="shared" si="2"/>
        <v>85.333979641299081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109595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109595</v>
      </c>
      <c r="O12" s="41">
        <f t="shared" si="2"/>
        <v>53.124091129423171</v>
      </c>
      <c r="P12" s="10"/>
    </row>
    <row r="13" spans="1:133">
      <c r="A13" s="12"/>
      <c r="B13" s="42">
        <v>541</v>
      </c>
      <c r="C13" s="19" t="s">
        <v>45</v>
      </c>
      <c r="D13" s="43">
        <v>109595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109595</v>
      </c>
      <c r="O13" s="44">
        <f t="shared" si="2"/>
        <v>53.124091129423171</v>
      </c>
      <c r="P13" s="9"/>
    </row>
    <row r="14" spans="1:133" ht="15.75">
      <c r="A14" s="26" t="s">
        <v>26</v>
      </c>
      <c r="B14" s="27"/>
      <c r="C14" s="28"/>
      <c r="D14" s="29">
        <f t="shared" ref="D14:M14" si="6">SUM(D15:D15)</f>
        <v>23670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23670</v>
      </c>
      <c r="O14" s="41">
        <f t="shared" si="2"/>
        <v>11.473582161900145</v>
      </c>
      <c r="P14" s="9"/>
    </row>
    <row r="15" spans="1:133" ht="15.75" thickBot="1">
      <c r="A15" s="12"/>
      <c r="B15" s="42">
        <v>572</v>
      </c>
      <c r="C15" s="19" t="s">
        <v>46</v>
      </c>
      <c r="D15" s="43">
        <v>23670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23670</v>
      </c>
      <c r="O15" s="44">
        <f t="shared" si="2"/>
        <v>11.473582161900145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993717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993717</v>
      </c>
      <c r="O16" s="35">
        <f t="shared" si="2"/>
        <v>481.6854095976733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56</v>
      </c>
      <c r="M18" s="157"/>
      <c r="N18" s="157"/>
      <c r="O18" s="39">
        <v>2063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504689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504689</v>
      </c>
      <c r="O5" s="30">
        <f t="shared" ref="O5:O16" si="2">(N5/O$18)</f>
        <v>251.33914342629481</v>
      </c>
      <c r="P5" s="6"/>
    </row>
    <row r="6" spans="1:133">
      <c r="A6" s="12"/>
      <c r="B6" s="42">
        <v>511</v>
      </c>
      <c r="C6" s="19" t="s">
        <v>19</v>
      </c>
      <c r="D6" s="43">
        <v>373853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373853</v>
      </c>
      <c r="O6" s="44">
        <f t="shared" si="2"/>
        <v>186.18177290836653</v>
      </c>
      <c r="P6" s="9"/>
    </row>
    <row r="7" spans="1:133">
      <c r="A7" s="12"/>
      <c r="B7" s="42">
        <v>519</v>
      </c>
      <c r="C7" s="19" t="s">
        <v>43</v>
      </c>
      <c r="D7" s="43">
        <v>130836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130836</v>
      </c>
      <c r="O7" s="44">
        <f t="shared" si="2"/>
        <v>65.157370517928285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134828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134828</v>
      </c>
      <c r="O8" s="41">
        <f t="shared" si="2"/>
        <v>67.145418326693232</v>
      </c>
      <c r="P8" s="10"/>
    </row>
    <row r="9" spans="1:133">
      <c r="A9" s="12"/>
      <c r="B9" s="42">
        <v>521</v>
      </c>
      <c r="C9" s="19" t="s">
        <v>21</v>
      </c>
      <c r="D9" s="43">
        <v>134828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134828</v>
      </c>
      <c r="O9" s="44">
        <f t="shared" si="2"/>
        <v>67.145418326693232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142812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142812</v>
      </c>
      <c r="O10" s="41">
        <f t="shared" si="2"/>
        <v>71.121513944223111</v>
      </c>
      <c r="P10" s="10"/>
    </row>
    <row r="11" spans="1:133">
      <c r="A11" s="12"/>
      <c r="B11" s="42">
        <v>534</v>
      </c>
      <c r="C11" s="19" t="s">
        <v>44</v>
      </c>
      <c r="D11" s="43">
        <v>142812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142812</v>
      </c>
      <c r="O11" s="44">
        <f t="shared" si="2"/>
        <v>71.121513944223111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187201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187201</v>
      </c>
      <c r="O12" s="41">
        <f t="shared" si="2"/>
        <v>93.227589641434264</v>
      </c>
      <c r="P12" s="10"/>
    </row>
    <row r="13" spans="1:133">
      <c r="A13" s="12"/>
      <c r="B13" s="42">
        <v>541</v>
      </c>
      <c r="C13" s="19" t="s">
        <v>45</v>
      </c>
      <c r="D13" s="43">
        <v>187201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187201</v>
      </c>
      <c r="O13" s="44">
        <f t="shared" si="2"/>
        <v>93.227589641434264</v>
      </c>
      <c r="P13" s="9"/>
    </row>
    <row r="14" spans="1:133" ht="15.75">
      <c r="A14" s="26" t="s">
        <v>26</v>
      </c>
      <c r="B14" s="27"/>
      <c r="C14" s="28"/>
      <c r="D14" s="29">
        <f t="shared" ref="D14:M14" si="6">SUM(D15:D15)</f>
        <v>13699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13699</v>
      </c>
      <c r="O14" s="41">
        <f t="shared" si="2"/>
        <v>6.8222111553784863</v>
      </c>
      <c r="P14" s="9"/>
    </row>
    <row r="15" spans="1:133" ht="15.75" thickBot="1">
      <c r="A15" s="12"/>
      <c r="B15" s="42">
        <v>572</v>
      </c>
      <c r="C15" s="19" t="s">
        <v>46</v>
      </c>
      <c r="D15" s="43">
        <v>13699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13699</v>
      </c>
      <c r="O15" s="44">
        <f t="shared" si="2"/>
        <v>6.8222111553784863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983229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983229</v>
      </c>
      <c r="O16" s="35">
        <f t="shared" si="2"/>
        <v>489.65587649402391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54</v>
      </c>
      <c r="M18" s="157"/>
      <c r="N18" s="157"/>
      <c r="O18" s="39">
        <v>2008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526814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526814</v>
      </c>
      <c r="O5" s="30">
        <f t="shared" ref="O5:O16" si="2">(N5/O$18)</f>
        <v>266.47142134547295</v>
      </c>
      <c r="P5" s="6"/>
    </row>
    <row r="6" spans="1:133">
      <c r="A6" s="12"/>
      <c r="B6" s="42">
        <v>511</v>
      </c>
      <c r="C6" s="19" t="s">
        <v>19</v>
      </c>
      <c r="D6" s="43">
        <v>398056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398056</v>
      </c>
      <c r="O6" s="44">
        <f t="shared" si="2"/>
        <v>201.34344967121902</v>
      </c>
      <c r="P6" s="9"/>
    </row>
    <row r="7" spans="1:133">
      <c r="A7" s="12"/>
      <c r="B7" s="42">
        <v>519</v>
      </c>
      <c r="C7" s="19" t="s">
        <v>43</v>
      </c>
      <c r="D7" s="43">
        <v>128758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128758</v>
      </c>
      <c r="O7" s="44">
        <f t="shared" si="2"/>
        <v>65.127971674253914</v>
      </c>
      <c r="P7" s="9"/>
    </row>
    <row r="8" spans="1:133" ht="15.75">
      <c r="A8" s="26" t="s">
        <v>20</v>
      </c>
      <c r="B8" s="27"/>
      <c r="C8" s="28"/>
      <c r="D8" s="29">
        <f t="shared" ref="D8:M8" si="3">SUM(D9:D9)</f>
        <v>133596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133596</v>
      </c>
      <c r="O8" s="41">
        <f t="shared" si="2"/>
        <v>67.57511380880122</v>
      </c>
      <c r="P8" s="10"/>
    </row>
    <row r="9" spans="1:133">
      <c r="A9" s="12"/>
      <c r="B9" s="42">
        <v>521</v>
      </c>
      <c r="C9" s="19" t="s">
        <v>21</v>
      </c>
      <c r="D9" s="43">
        <v>133596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133596</v>
      </c>
      <c r="O9" s="44">
        <f t="shared" si="2"/>
        <v>67.57511380880122</v>
      </c>
      <c r="P9" s="9"/>
    </row>
    <row r="10" spans="1:133" ht="15.75">
      <c r="A10" s="26" t="s">
        <v>22</v>
      </c>
      <c r="B10" s="27"/>
      <c r="C10" s="28"/>
      <c r="D10" s="29">
        <f t="shared" ref="D10:M10" si="4">SUM(D11:D11)</f>
        <v>137189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137189</v>
      </c>
      <c r="O10" s="41">
        <f t="shared" si="2"/>
        <v>69.392513909964592</v>
      </c>
      <c r="P10" s="10"/>
    </row>
    <row r="11" spans="1:133">
      <c r="A11" s="12"/>
      <c r="B11" s="42">
        <v>534</v>
      </c>
      <c r="C11" s="19" t="s">
        <v>44</v>
      </c>
      <c r="D11" s="43">
        <v>137189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137189</v>
      </c>
      <c r="O11" s="44">
        <f t="shared" si="2"/>
        <v>69.392513909964592</v>
      </c>
      <c r="P11" s="9"/>
    </row>
    <row r="12" spans="1:133" ht="15.75">
      <c r="A12" s="26" t="s">
        <v>24</v>
      </c>
      <c r="B12" s="27"/>
      <c r="C12" s="28"/>
      <c r="D12" s="29">
        <f t="shared" ref="D12:M12" si="5">SUM(D13:D13)</f>
        <v>129728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129728</v>
      </c>
      <c r="O12" s="41">
        <f t="shared" si="2"/>
        <v>65.618614061709664</v>
      </c>
      <c r="P12" s="10"/>
    </row>
    <row r="13" spans="1:133">
      <c r="A13" s="12"/>
      <c r="B13" s="42">
        <v>541</v>
      </c>
      <c r="C13" s="19" t="s">
        <v>45</v>
      </c>
      <c r="D13" s="43">
        <v>129728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129728</v>
      </c>
      <c r="O13" s="44">
        <f t="shared" si="2"/>
        <v>65.618614061709664</v>
      </c>
      <c r="P13" s="9"/>
    </row>
    <row r="14" spans="1:133" ht="15.75">
      <c r="A14" s="26" t="s">
        <v>26</v>
      </c>
      <c r="B14" s="27"/>
      <c r="C14" s="28"/>
      <c r="D14" s="29">
        <f t="shared" ref="D14:M14" si="6">SUM(D15:D15)</f>
        <v>14987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14987</v>
      </c>
      <c r="O14" s="41">
        <f t="shared" si="2"/>
        <v>7.5806777946383406</v>
      </c>
      <c r="P14" s="9"/>
    </row>
    <row r="15" spans="1:133" ht="15.75" thickBot="1">
      <c r="A15" s="12"/>
      <c r="B15" s="42">
        <v>572</v>
      </c>
      <c r="C15" s="19" t="s">
        <v>46</v>
      </c>
      <c r="D15" s="43">
        <v>14987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14987</v>
      </c>
      <c r="O15" s="44">
        <f t="shared" si="2"/>
        <v>7.5806777946383406</v>
      </c>
      <c r="P15" s="9"/>
    </row>
    <row r="16" spans="1:133" ht="16.5" thickBot="1">
      <c r="A16" s="13" t="s">
        <v>10</v>
      </c>
      <c r="B16" s="21"/>
      <c r="C16" s="20"/>
      <c r="D16" s="14">
        <f>SUM(D5,D8,D10,D12,D14)</f>
        <v>942314</v>
      </c>
      <c r="E16" s="14">
        <f t="shared" ref="E16:M16" si="7">SUM(E5,E8,E10,E12,E14)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942314</v>
      </c>
      <c r="O16" s="35">
        <f t="shared" si="2"/>
        <v>476.63834092058676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52</v>
      </c>
      <c r="M18" s="157"/>
      <c r="N18" s="157"/>
      <c r="O18" s="39">
        <v>1977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2024-10-22T20:28:27Z</cp:lastPrinted>
  <dcterms:created xsi:type="dcterms:W3CDTF">2000-08-31T21:26:31Z</dcterms:created>
  <dcterms:modified xsi:type="dcterms:W3CDTF">2024-10-22T20:28:32Z</dcterms:modified>
</cp:coreProperties>
</file>