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AFR Data/EDR Municipal Revenues/"/>
    </mc:Choice>
  </mc:AlternateContent>
  <xr:revisionPtr revIDLastSave="68" documentId="11_497DC04B940793570EC5422D7653FD3D80793616" xr6:coauthVersionLast="47" xr6:coauthVersionMax="47" xr10:uidLastSave="{18D6B984-E427-40EF-A8E6-49A9B3BDC067}"/>
  <bookViews>
    <workbookView xWindow="-120" yWindow="-120" windowWidth="29040" windowHeight="15720" tabRatio="786" xr2:uid="{00000000-000D-0000-FFFF-FFFF00000000}"/>
  </bookViews>
  <sheets>
    <sheet name="2023" sheetId="48" r:id="rId1"/>
    <sheet name="2022" sheetId="47" r:id="rId2"/>
    <sheet name="2021" sheetId="46" r:id="rId3"/>
    <sheet name="2020" sheetId="45" r:id="rId4"/>
    <sheet name="2019" sheetId="44" r:id="rId5"/>
    <sheet name="2018" sheetId="43" r:id="rId6"/>
    <sheet name="2017" sheetId="42" r:id="rId7"/>
    <sheet name="2016" sheetId="41" r:id="rId8"/>
    <sheet name="2015" sheetId="40" r:id="rId9"/>
    <sheet name="2014" sheetId="39" r:id="rId10"/>
    <sheet name="2013" sheetId="37" r:id="rId11"/>
    <sheet name="2012" sheetId="36" r:id="rId12"/>
    <sheet name="2011" sheetId="35" r:id="rId13"/>
    <sheet name="2010" sheetId="34" r:id="rId14"/>
    <sheet name="2009" sheetId="33" r:id="rId15"/>
    <sheet name="2008" sheetId="38" r:id="rId16"/>
  </sheets>
  <definedNames>
    <definedName name="_xlnm.Print_Area" localSheetId="15">'2008'!$A$1:$O$45</definedName>
    <definedName name="_xlnm.Print_Area" localSheetId="14">'2009'!$A$1:$O$47</definedName>
    <definedName name="_xlnm.Print_Area" localSheetId="13">'2010'!$A$1:$O$48</definedName>
    <definedName name="_xlnm.Print_Area" localSheetId="12">'2011'!$A$1:$O$49</definedName>
    <definedName name="_xlnm.Print_Area" localSheetId="11">'2012'!$A$1:$O$47</definedName>
    <definedName name="_xlnm.Print_Area" localSheetId="10">'2013'!$A$1:$O$48</definedName>
    <definedName name="_xlnm.Print_Area" localSheetId="9">'2014'!$A$1:$O$46</definedName>
    <definedName name="_xlnm.Print_Area" localSheetId="8">'2015'!$A$1:$O$46</definedName>
    <definedName name="_xlnm.Print_Area" localSheetId="7">'2016'!$A$1:$O$44</definedName>
    <definedName name="_xlnm.Print_Area" localSheetId="6">'2017'!$A$1:$O$46</definedName>
    <definedName name="_xlnm.Print_Area" localSheetId="5">'2018'!$A$1:$O$46</definedName>
    <definedName name="_xlnm.Print_Area" localSheetId="4">'2019'!$A$1:$O$44</definedName>
    <definedName name="_xlnm.Print_Area" localSheetId="3">'2020'!$A$1:$O$45</definedName>
    <definedName name="_xlnm.Print_Area" localSheetId="2">'2021'!$A$1:$P$42</definedName>
    <definedName name="_xlnm.Print_Area" localSheetId="1">'2022'!$A$1:$P$37</definedName>
    <definedName name="_xlnm.Print_Area" localSheetId="0">'2023'!$A$1:$P$42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9" i="48" l="1"/>
  <c r="F39" i="48"/>
  <c r="G39" i="48"/>
  <c r="H39" i="48"/>
  <c r="I39" i="48"/>
  <c r="J39" i="48"/>
  <c r="K39" i="48"/>
  <c r="L39" i="48"/>
  <c r="M39" i="48"/>
  <c r="N39" i="48"/>
  <c r="D39" i="48"/>
  <c r="O38" i="48" l="1"/>
  <c r="P38" i="48" s="1"/>
  <c r="N37" i="48"/>
  <c r="M37" i="48"/>
  <c r="L37" i="48"/>
  <c r="K37" i="48"/>
  <c r="J37" i="48"/>
  <c r="I37" i="48"/>
  <c r="H37" i="48"/>
  <c r="G37" i="48"/>
  <c r="F37" i="48"/>
  <c r="E37" i="48"/>
  <c r="D37" i="48"/>
  <c r="O36" i="48"/>
  <c r="P36" i="48" s="1"/>
  <c r="O35" i="48"/>
  <c r="P35" i="48" s="1"/>
  <c r="O34" i="48"/>
  <c r="P34" i="48" s="1"/>
  <c r="O33" i="48"/>
  <c r="P33" i="48" s="1"/>
  <c r="O32" i="48"/>
  <c r="P32" i="48" s="1"/>
  <c r="N31" i="48"/>
  <c r="M31" i="48"/>
  <c r="L31" i="48"/>
  <c r="K31" i="48"/>
  <c r="J31" i="48"/>
  <c r="I31" i="48"/>
  <c r="H31" i="48"/>
  <c r="G31" i="48"/>
  <c r="F31" i="48"/>
  <c r="E31" i="48"/>
  <c r="D31" i="48"/>
  <c r="O30" i="48"/>
  <c r="P30" i="48" s="1"/>
  <c r="N29" i="48"/>
  <c r="M29" i="48"/>
  <c r="L29" i="48"/>
  <c r="K29" i="48"/>
  <c r="J29" i="48"/>
  <c r="I29" i="48"/>
  <c r="H29" i="48"/>
  <c r="G29" i="48"/>
  <c r="F29" i="48"/>
  <c r="E29" i="48"/>
  <c r="D29" i="48"/>
  <c r="O28" i="48"/>
  <c r="P28" i="48" s="1"/>
  <c r="O27" i="48"/>
  <c r="P27" i="48" s="1"/>
  <c r="O26" i="48"/>
  <c r="P26" i="48" s="1"/>
  <c r="O25" i="48"/>
  <c r="P25" i="48" s="1"/>
  <c r="O24" i="48"/>
  <c r="P24" i="48" s="1"/>
  <c r="O23" i="48"/>
  <c r="P23" i="48" s="1"/>
  <c r="O22" i="48"/>
  <c r="P22" i="48" s="1"/>
  <c r="N21" i="48"/>
  <c r="M21" i="48"/>
  <c r="L21" i="48"/>
  <c r="K21" i="48"/>
  <c r="J21" i="48"/>
  <c r="I21" i="48"/>
  <c r="H21" i="48"/>
  <c r="G21" i="48"/>
  <c r="F21" i="48"/>
  <c r="E21" i="48"/>
  <c r="D21" i="48"/>
  <c r="O20" i="48"/>
  <c r="P20" i="48" s="1"/>
  <c r="O19" i="48"/>
  <c r="P19" i="48" s="1"/>
  <c r="O18" i="48"/>
  <c r="P18" i="48" s="1"/>
  <c r="O17" i="48"/>
  <c r="P17" i="48" s="1"/>
  <c r="O16" i="48"/>
  <c r="P16" i="48" s="1"/>
  <c r="O15" i="48"/>
  <c r="P15" i="48" s="1"/>
  <c r="O14" i="48"/>
  <c r="P14" i="48" s="1"/>
  <c r="O13" i="48"/>
  <c r="P13" i="48" s="1"/>
  <c r="O12" i="48"/>
  <c r="P12" i="48" s="1"/>
  <c r="N11" i="48"/>
  <c r="M11" i="48"/>
  <c r="L11" i="48"/>
  <c r="K11" i="48"/>
  <c r="J11" i="48"/>
  <c r="I11" i="48"/>
  <c r="H11" i="48"/>
  <c r="G11" i="48"/>
  <c r="F11" i="48"/>
  <c r="E11" i="48"/>
  <c r="D11" i="48"/>
  <c r="O10" i="48"/>
  <c r="P10" i="48" s="1"/>
  <c r="O9" i="48"/>
  <c r="P9" i="48" s="1"/>
  <c r="O8" i="48"/>
  <c r="P8" i="48" s="1"/>
  <c r="O7" i="48"/>
  <c r="P7" i="48" s="1"/>
  <c r="O6" i="48"/>
  <c r="P6" i="48" s="1"/>
  <c r="N5" i="48"/>
  <c r="M5" i="48"/>
  <c r="L5" i="48"/>
  <c r="K5" i="48"/>
  <c r="J5" i="48"/>
  <c r="I5" i="48"/>
  <c r="H5" i="48"/>
  <c r="G5" i="48"/>
  <c r="F5" i="48"/>
  <c r="E5" i="48"/>
  <c r="D5" i="48"/>
  <c r="O21" i="48" l="1"/>
  <c r="P21" i="48" s="1"/>
  <c r="O5" i="48"/>
  <c r="P5" i="48" s="1"/>
  <c r="O11" i="48"/>
  <c r="P11" i="48" s="1"/>
  <c r="O31" i="48"/>
  <c r="P31" i="48" s="1"/>
  <c r="O29" i="48"/>
  <c r="P29" i="48" s="1"/>
  <c r="O37" i="48"/>
  <c r="P37" i="48" s="1"/>
  <c r="O32" i="47"/>
  <c r="P32" i="47" s="1"/>
  <c r="N31" i="47"/>
  <c r="M31" i="47"/>
  <c r="L31" i="47"/>
  <c r="K31" i="47"/>
  <c r="J31" i="47"/>
  <c r="I31" i="47"/>
  <c r="H31" i="47"/>
  <c r="G31" i="47"/>
  <c r="F31" i="47"/>
  <c r="E31" i="47"/>
  <c r="D31" i="47"/>
  <c r="O30" i="47"/>
  <c r="P30" i="47" s="1"/>
  <c r="O29" i="47"/>
  <c r="P29" i="47" s="1"/>
  <c r="O28" i="47"/>
  <c r="P28" i="47" s="1"/>
  <c r="N27" i="47"/>
  <c r="M27" i="47"/>
  <c r="L27" i="47"/>
  <c r="K27" i="47"/>
  <c r="J27" i="47"/>
  <c r="I27" i="47"/>
  <c r="H27" i="47"/>
  <c r="G27" i="47"/>
  <c r="F27" i="47"/>
  <c r="E27" i="47"/>
  <c r="D27" i="47"/>
  <c r="O26" i="47"/>
  <c r="P26" i="47" s="1"/>
  <c r="N25" i="47"/>
  <c r="M25" i="47"/>
  <c r="L25" i="47"/>
  <c r="K25" i="47"/>
  <c r="J25" i="47"/>
  <c r="I25" i="47"/>
  <c r="H25" i="47"/>
  <c r="G25" i="47"/>
  <c r="F25" i="47"/>
  <c r="E25" i="47"/>
  <c r="D25" i="47"/>
  <c r="O24" i="47"/>
  <c r="P24" i="47" s="1"/>
  <c r="O23" i="47"/>
  <c r="P23" i="47" s="1"/>
  <c r="O22" i="47"/>
  <c r="P22" i="47" s="1"/>
  <c r="O21" i="47"/>
  <c r="P21" i="47" s="1"/>
  <c r="O20" i="47"/>
  <c r="P20" i="47" s="1"/>
  <c r="O19" i="47"/>
  <c r="P19" i="47" s="1"/>
  <c r="O18" i="47"/>
  <c r="P18" i="47" s="1"/>
  <c r="N17" i="47"/>
  <c r="M17" i="47"/>
  <c r="L17" i="47"/>
  <c r="K17" i="47"/>
  <c r="J17" i="47"/>
  <c r="I17" i="47"/>
  <c r="H17" i="47"/>
  <c r="G17" i="47"/>
  <c r="F17" i="47"/>
  <c r="E17" i="47"/>
  <c r="D17" i="47"/>
  <c r="O16" i="47"/>
  <c r="P16" i="47" s="1"/>
  <c r="O15" i="47"/>
  <c r="P15" i="47" s="1"/>
  <c r="O14" i="47"/>
  <c r="P14" i="47" s="1"/>
  <c r="O13" i="47"/>
  <c r="P13" i="47" s="1"/>
  <c r="O12" i="47"/>
  <c r="P12" i="47" s="1"/>
  <c r="O11" i="47"/>
  <c r="P11" i="47" s="1"/>
  <c r="N10" i="47"/>
  <c r="M10" i="47"/>
  <c r="L10" i="47"/>
  <c r="K10" i="47"/>
  <c r="J10" i="47"/>
  <c r="I10" i="47"/>
  <c r="H10" i="47"/>
  <c r="G10" i="47"/>
  <c r="F10" i="47"/>
  <c r="E10" i="47"/>
  <c r="D10" i="47"/>
  <c r="O9" i="47"/>
  <c r="P9" i="47" s="1"/>
  <c r="O8" i="47"/>
  <c r="P8" i="47" s="1"/>
  <c r="O7" i="47"/>
  <c r="P7" i="47" s="1"/>
  <c r="O6" i="47"/>
  <c r="P6" i="47" s="1"/>
  <c r="N5" i="47"/>
  <c r="M5" i="47"/>
  <c r="M33" i="47" s="1"/>
  <c r="L5" i="47"/>
  <c r="L33" i="47" s="1"/>
  <c r="K5" i="47"/>
  <c r="J5" i="47"/>
  <c r="I5" i="47"/>
  <c r="H5" i="47"/>
  <c r="G5" i="47"/>
  <c r="G33" i="47" s="1"/>
  <c r="F5" i="47"/>
  <c r="F33" i="47" s="1"/>
  <c r="E5" i="47"/>
  <c r="E33" i="47" s="1"/>
  <c r="D5" i="47"/>
  <c r="D33" i="47" s="1"/>
  <c r="O39" i="48" l="1"/>
  <c r="N33" i="47"/>
  <c r="H33" i="47"/>
  <c r="I33" i="47"/>
  <c r="J33" i="47"/>
  <c r="K33" i="47"/>
  <c r="O31" i="47"/>
  <c r="P31" i="47" s="1"/>
  <c r="O27" i="47"/>
  <c r="P27" i="47" s="1"/>
  <c r="O25" i="47"/>
  <c r="P25" i="47" s="1"/>
  <c r="O17" i="47"/>
  <c r="P17" i="47" s="1"/>
  <c r="O10" i="47"/>
  <c r="P10" i="47" s="1"/>
  <c r="O5" i="47"/>
  <c r="P5" i="47" s="1"/>
  <c r="O37" i="46"/>
  <c r="P37" i="46" s="1"/>
  <c r="N36" i="46"/>
  <c r="M36" i="46"/>
  <c r="L36" i="46"/>
  <c r="K36" i="46"/>
  <c r="J36" i="46"/>
  <c r="I36" i="46"/>
  <c r="H36" i="46"/>
  <c r="G36" i="46"/>
  <c r="F36" i="46"/>
  <c r="E36" i="46"/>
  <c r="D36" i="46"/>
  <c r="O35" i="46"/>
  <c r="P35" i="46" s="1"/>
  <c r="O34" i="46"/>
  <c r="P34" i="46" s="1"/>
  <c r="O33" i="46"/>
  <c r="P33" i="46" s="1"/>
  <c r="O32" i="46"/>
  <c r="P32" i="46" s="1"/>
  <c r="O31" i="46"/>
  <c r="P31" i="46" s="1"/>
  <c r="N30" i="46"/>
  <c r="M30" i="46"/>
  <c r="L30" i="46"/>
  <c r="K30" i="46"/>
  <c r="J30" i="46"/>
  <c r="I30" i="46"/>
  <c r="H30" i="46"/>
  <c r="G30" i="46"/>
  <c r="F30" i="46"/>
  <c r="E30" i="46"/>
  <c r="D30" i="46"/>
  <c r="O29" i="46"/>
  <c r="P29" i="46" s="1"/>
  <c r="N28" i="46"/>
  <c r="M28" i="46"/>
  <c r="L28" i="46"/>
  <c r="K28" i="46"/>
  <c r="J28" i="46"/>
  <c r="I28" i="46"/>
  <c r="H28" i="46"/>
  <c r="G28" i="46"/>
  <c r="F28" i="46"/>
  <c r="E28" i="46"/>
  <c r="D28" i="46"/>
  <c r="O27" i="46"/>
  <c r="P27" i="46" s="1"/>
  <c r="O26" i="46"/>
  <c r="P26" i="46" s="1"/>
  <c r="O25" i="46"/>
  <c r="P25" i="46" s="1"/>
  <c r="O24" i="46"/>
  <c r="P24" i="46" s="1"/>
  <c r="O23" i="46"/>
  <c r="P23" i="46" s="1"/>
  <c r="O22" i="46"/>
  <c r="P22" i="46" s="1"/>
  <c r="O21" i="46"/>
  <c r="P21" i="46" s="1"/>
  <c r="N20" i="46"/>
  <c r="M20" i="46"/>
  <c r="L20" i="46"/>
  <c r="K20" i="46"/>
  <c r="J20" i="46"/>
  <c r="I20" i="46"/>
  <c r="H20" i="46"/>
  <c r="G20" i="46"/>
  <c r="F20" i="46"/>
  <c r="E20" i="46"/>
  <c r="D20" i="46"/>
  <c r="O19" i="46"/>
  <c r="P19" i="46" s="1"/>
  <c r="O18" i="46"/>
  <c r="P18" i="46" s="1"/>
  <c r="O17" i="46"/>
  <c r="P17" i="46" s="1"/>
  <c r="O16" i="46"/>
  <c r="P16" i="46" s="1"/>
  <c r="O15" i="46"/>
  <c r="P15" i="46" s="1"/>
  <c r="O14" i="46"/>
  <c r="P14" i="46" s="1"/>
  <c r="O13" i="46"/>
  <c r="P13" i="46" s="1"/>
  <c r="N12" i="46"/>
  <c r="M12" i="46"/>
  <c r="L12" i="46"/>
  <c r="K12" i="46"/>
  <c r="J12" i="46"/>
  <c r="I12" i="46"/>
  <c r="H12" i="46"/>
  <c r="G12" i="46"/>
  <c r="F12" i="46"/>
  <c r="E12" i="46"/>
  <c r="D12" i="46"/>
  <c r="O11" i="46"/>
  <c r="P11" i="46" s="1"/>
  <c r="N10" i="46"/>
  <c r="M10" i="46"/>
  <c r="L10" i="46"/>
  <c r="K10" i="46"/>
  <c r="J10" i="46"/>
  <c r="I10" i="46"/>
  <c r="H10" i="46"/>
  <c r="G10" i="46"/>
  <c r="F10" i="46"/>
  <c r="E10" i="46"/>
  <c r="D10" i="46"/>
  <c r="O9" i="46"/>
  <c r="P9" i="46" s="1"/>
  <c r="O8" i="46"/>
  <c r="P8" i="46" s="1"/>
  <c r="O7" i="46"/>
  <c r="P7" i="46" s="1"/>
  <c r="O6" i="46"/>
  <c r="P6" i="46" s="1"/>
  <c r="N5" i="46"/>
  <c r="M5" i="46"/>
  <c r="L5" i="46"/>
  <c r="K5" i="46"/>
  <c r="J5" i="46"/>
  <c r="I5" i="46"/>
  <c r="H5" i="46"/>
  <c r="G5" i="46"/>
  <c r="F5" i="46"/>
  <c r="E5" i="46"/>
  <c r="D5" i="46"/>
  <c r="N40" i="45"/>
  <c r="O40" i="45"/>
  <c r="M39" i="45"/>
  <c r="L39" i="45"/>
  <c r="K39" i="45"/>
  <c r="J39" i="45"/>
  <c r="J41" i="45" s="1"/>
  <c r="I39" i="45"/>
  <c r="H39" i="45"/>
  <c r="G39" i="45"/>
  <c r="F39" i="45"/>
  <c r="E39" i="45"/>
  <c r="N39" i="45" s="1"/>
  <c r="O39" i="45" s="1"/>
  <c r="D39" i="45"/>
  <c r="N38" i="45"/>
  <c r="O38" i="45"/>
  <c r="N37" i="45"/>
  <c r="O37" i="45" s="1"/>
  <c r="N36" i="45"/>
  <c r="O36" i="45" s="1"/>
  <c r="N35" i="45"/>
  <c r="O35" i="45" s="1"/>
  <c r="N34" i="45"/>
  <c r="O34" i="45" s="1"/>
  <c r="M33" i="45"/>
  <c r="L33" i="45"/>
  <c r="K33" i="45"/>
  <c r="J33" i="45"/>
  <c r="I33" i="45"/>
  <c r="H33" i="45"/>
  <c r="G33" i="45"/>
  <c r="F33" i="45"/>
  <c r="N33" i="45" s="1"/>
  <c r="O33" i="45" s="1"/>
  <c r="E33" i="45"/>
  <c r="D33" i="45"/>
  <c r="N32" i="45"/>
  <c r="O32" i="45" s="1"/>
  <c r="M31" i="45"/>
  <c r="L31" i="45"/>
  <c r="K31" i="45"/>
  <c r="J31" i="45"/>
  <c r="I31" i="45"/>
  <c r="H31" i="45"/>
  <c r="G31" i="45"/>
  <c r="F31" i="45"/>
  <c r="N31" i="45" s="1"/>
  <c r="O31" i="45" s="1"/>
  <c r="E31" i="45"/>
  <c r="D31" i="45"/>
  <c r="N30" i="45"/>
  <c r="O30" i="45" s="1"/>
  <c r="N29" i="45"/>
  <c r="O29" i="45"/>
  <c r="N28" i="45"/>
  <c r="O28" i="45"/>
  <c r="N27" i="45"/>
  <c r="O27" i="45" s="1"/>
  <c r="N26" i="45"/>
  <c r="O26" i="45" s="1"/>
  <c r="N25" i="45"/>
  <c r="O25" i="45" s="1"/>
  <c r="N24" i="45"/>
  <c r="O24" i="45" s="1"/>
  <c r="N23" i="45"/>
  <c r="O23" i="45"/>
  <c r="M22" i="45"/>
  <c r="N22" i="45" s="1"/>
  <c r="O22" i="45" s="1"/>
  <c r="L22" i="45"/>
  <c r="K22" i="45"/>
  <c r="J22" i="45"/>
  <c r="I22" i="45"/>
  <c r="H22" i="45"/>
  <c r="G22" i="45"/>
  <c r="F22" i="45"/>
  <c r="E22" i="45"/>
  <c r="D22" i="45"/>
  <c r="N21" i="45"/>
  <c r="O21" i="45"/>
  <c r="N20" i="45"/>
  <c r="O20" i="45"/>
  <c r="N19" i="45"/>
  <c r="O19" i="45" s="1"/>
  <c r="N18" i="45"/>
  <c r="O18" i="45" s="1"/>
  <c r="N17" i="45"/>
  <c r="O17" i="45" s="1"/>
  <c r="N16" i="45"/>
  <c r="O16" i="45" s="1"/>
  <c r="N15" i="45"/>
  <c r="O15" i="45"/>
  <c r="N14" i="45"/>
  <c r="O14" i="45" s="1"/>
  <c r="N13" i="45"/>
  <c r="O13" i="45" s="1"/>
  <c r="M12" i="45"/>
  <c r="L12" i="45"/>
  <c r="K12" i="45"/>
  <c r="J12" i="45"/>
  <c r="I12" i="45"/>
  <c r="H12" i="45"/>
  <c r="G12" i="45"/>
  <c r="F12" i="45"/>
  <c r="E12" i="45"/>
  <c r="E41" i="45" s="1"/>
  <c r="D12" i="45"/>
  <c r="N11" i="45"/>
  <c r="O11" i="45" s="1"/>
  <c r="M10" i="45"/>
  <c r="M41" i="45" s="1"/>
  <c r="L10" i="45"/>
  <c r="L41" i="45" s="1"/>
  <c r="K10" i="45"/>
  <c r="J10" i="45"/>
  <c r="I10" i="45"/>
  <c r="H10" i="45"/>
  <c r="G10" i="45"/>
  <c r="F10" i="45"/>
  <c r="E10" i="45"/>
  <c r="D10" i="45"/>
  <c r="D41" i="45" s="1"/>
  <c r="N9" i="45"/>
  <c r="O9" i="45" s="1"/>
  <c r="N8" i="45"/>
  <c r="O8" i="45" s="1"/>
  <c r="N7" i="45"/>
  <c r="O7" i="45" s="1"/>
  <c r="N6" i="45"/>
  <c r="O6" i="45" s="1"/>
  <c r="M5" i="45"/>
  <c r="L5" i="45"/>
  <c r="K5" i="45"/>
  <c r="K41" i="45" s="1"/>
  <c r="J5" i="45"/>
  <c r="I5" i="45"/>
  <c r="H5" i="45"/>
  <c r="H41" i="45" s="1"/>
  <c r="G5" i="45"/>
  <c r="G41" i="45" s="1"/>
  <c r="F5" i="45"/>
  <c r="F41" i="45" s="1"/>
  <c r="E5" i="45"/>
  <c r="D5" i="45"/>
  <c r="N36" i="42"/>
  <c r="O36" i="42" s="1"/>
  <c r="N8" i="42"/>
  <c r="O8" i="42"/>
  <c r="N39" i="44"/>
  <c r="O39" i="44"/>
  <c r="M38" i="44"/>
  <c r="L38" i="44"/>
  <c r="K38" i="44"/>
  <c r="J38" i="44"/>
  <c r="I38" i="44"/>
  <c r="H38" i="44"/>
  <c r="G38" i="44"/>
  <c r="F38" i="44"/>
  <c r="E38" i="44"/>
  <c r="D38" i="44"/>
  <c r="N38" i="44" s="1"/>
  <c r="O38" i="44" s="1"/>
  <c r="N37" i="44"/>
  <c r="O37" i="44"/>
  <c r="N36" i="44"/>
  <c r="O36" i="44" s="1"/>
  <c r="N35" i="44"/>
  <c r="O35" i="44" s="1"/>
  <c r="N34" i="44"/>
  <c r="O34" i="44" s="1"/>
  <c r="N33" i="44"/>
  <c r="O33" i="44" s="1"/>
  <c r="M32" i="44"/>
  <c r="L32" i="44"/>
  <c r="K32" i="44"/>
  <c r="J32" i="44"/>
  <c r="I32" i="44"/>
  <c r="H32" i="44"/>
  <c r="G32" i="44"/>
  <c r="F32" i="44"/>
  <c r="E32" i="44"/>
  <c r="D32" i="44"/>
  <c r="N31" i="44"/>
  <c r="O31" i="44" s="1"/>
  <c r="M30" i="44"/>
  <c r="L30" i="44"/>
  <c r="K30" i="44"/>
  <c r="J30" i="44"/>
  <c r="I30" i="44"/>
  <c r="I40" i="44" s="1"/>
  <c r="H30" i="44"/>
  <c r="H40" i="44" s="1"/>
  <c r="G30" i="44"/>
  <c r="F30" i="44"/>
  <c r="E30" i="44"/>
  <c r="D30" i="44"/>
  <c r="N30" i="44" s="1"/>
  <c r="O30" i="44" s="1"/>
  <c r="N29" i="44"/>
  <c r="O29" i="44" s="1"/>
  <c r="N28" i="44"/>
  <c r="O28" i="44"/>
  <c r="N27" i="44"/>
  <c r="O27" i="44" s="1"/>
  <c r="N26" i="44"/>
  <c r="O26" i="44" s="1"/>
  <c r="N25" i="44"/>
  <c r="O25" i="44" s="1"/>
  <c r="N24" i="44"/>
  <c r="O24" i="44" s="1"/>
  <c r="N23" i="44"/>
  <c r="O23" i="44" s="1"/>
  <c r="M22" i="44"/>
  <c r="L22" i="44"/>
  <c r="K22" i="44"/>
  <c r="J22" i="44"/>
  <c r="I22" i="44"/>
  <c r="H22" i="44"/>
  <c r="G22" i="44"/>
  <c r="F22" i="44"/>
  <c r="N22" i="44" s="1"/>
  <c r="O22" i="44" s="1"/>
  <c r="E22" i="44"/>
  <c r="D22" i="44"/>
  <c r="N21" i="44"/>
  <c r="O21" i="44" s="1"/>
  <c r="N20" i="44"/>
  <c r="O20" i="44"/>
  <c r="N19" i="44"/>
  <c r="O19" i="44" s="1"/>
  <c r="N18" i="44"/>
  <c r="O18" i="44" s="1"/>
  <c r="N17" i="44"/>
  <c r="O17" i="44" s="1"/>
  <c r="N16" i="44"/>
  <c r="O16" i="44" s="1"/>
  <c r="N15" i="44"/>
  <c r="O15" i="44" s="1"/>
  <c r="N14" i="44"/>
  <c r="O14" i="44" s="1"/>
  <c r="N13" i="44"/>
  <c r="O13" i="44" s="1"/>
  <c r="M12" i="44"/>
  <c r="L12" i="44"/>
  <c r="K12" i="44"/>
  <c r="J12" i="44"/>
  <c r="I12" i="44"/>
  <c r="H12" i="44"/>
  <c r="G12" i="44"/>
  <c r="N12" i="44" s="1"/>
  <c r="O12" i="44" s="1"/>
  <c r="F12" i="44"/>
  <c r="E12" i="44"/>
  <c r="D12" i="44"/>
  <c r="N11" i="44"/>
  <c r="O11" i="44" s="1"/>
  <c r="M10" i="44"/>
  <c r="L10" i="44"/>
  <c r="K10" i="44"/>
  <c r="K40" i="44" s="1"/>
  <c r="J10" i="44"/>
  <c r="J40" i="44" s="1"/>
  <c r="I10" i="44"/>
  <c r="H10" i="44"/>
  <c r="G10" i="44"/>
  <c r="N10" i="44" s="1"/>
  <c r="O10" i="44" s="1"/>
  <c r="F10" i="44"/>
  <c r="E10" i="44"/>
  <c r="D10" i="44"/>
  <c r="N9" i="44"/>
  <c r="O9" i="44" s="1"/>
  <c r="N8" i="44"/>
  <c r="O8" i="44" s="1"/>
  <c r="N7" i="44"/>
  <c r="O7" i="44" s="1"/>
  <c r="N6" i="44"/>
  <c r="O6" i="44" s="1"/>
  <c r="M5" i="44"/>
  <c r="M40" i="44" s="1"/>
  <c r="L5" i="44"/>
  <c r="L40" i="44" s="1"/>
  <c r="K5" i="44"/>
  <c r="J5" i="44"/>
  <c r="I5" i="44"/>
  <c r="H5" i="44"/>
  <c r="G5" i="44"/>
  <c r="G40" i="44" s="1"/>
  <c r="F5" i="44"/>
  <c r="E5" i="44"/>
  <c r="E40" i="44" s="1"/>
  <c r="D5" i="44"/>
  <c r="N41" i="43"/>
  <c r="O41" i="43" s="1"/>
  <c r="M40" i="43"/>
  <c r="L40" i="43"/>
  <c r="K40" i="43"/>
  <c r="J40" i="43"/>
  <c r="I40" i="43"/>
  <c r="H40" i="43"/>
  <c r="G40" i="43"/>
  <c r="F40" i="43"/>
  <c r="E40" i="43"/>
  <c r="D40" i="43"/>
  <c r="N39" i="43"/>
  <c r="O39" i="43" s="1"/>
  <c r="N38" i="43"/>
  <c r="O38" i="43" s="1"/>
  <c r="N37" i="43"/>
  <c r="O37" i="43"/>
  <c r="N36" i="43"/>
  <c r="O36" i="43" s="1"/>
  <c r="N35" i="43"/>
  <c r="O35" i="43" s="1"/>
  <c r="M34" i="43"/>
  <c r="L34" i="43"/>
  <c r="K34" i="43"/>
  <c r="J34" i="43"/>
  <c r="I34" i="43"/>
  <c r="H34" i="43"/>
  <c r="G34" i="43"/>
  <c r="F34" i="43"/>
  <c r="E34" i="43"/>
  <c r="D34" i="43"/>
  <c r="N34" i="43" s="1"/>
  <c r="O34" i="43" s="1"/>
  <c r="N33" i="43"/>
  <c r="O33" i="43" s="1"/>
  <c r="N32" i="43"/>
  <c r="O32" i="43" s="1"/>
  <c r="M31" i="43"/>
  <c r="L31" i="43"/>
  <c r="K31" i="43"/>
  <c r="J31" i="43"/>
  <c r="I31" i="43"/>
  <c r="H31" i="43"/>
  <c r="G31" i="43"/>
  <c r="F31" i="43"/>
  <c r="E31" i="43"/>
  <c r="D31" i="43"/>
  <c r="N31" i="43" s="1"/>
  <c r="O31" i="43" s="1"/>
  <c r="N30" i="43"/>
  <c r="O30" i="43" s="1"/>
  <c r="N29" i="43"/>
  <c r="O29" i="43" s="1"/>
  <c r="N28" i="43"/>
  <c r="O28" i="43" s="1"/>
  <c r="N27" i="43"/>
  <c r="O27" i="43" s="1"/>
  <c r="N26" i="43"/>
  <c r="O26" i="43" s="1"/>
  <c r="N25" i="43"/>
  <c r="O25" i="43" s="1"/>
  <c r="N24" i="43"/>
  <c r="O24" i="43" s="1"/>
  <c r="N23" i="43"/>
  <c r="O23" i="43" s="1"/>
  <c r="M22" i="43"/>
  <c r="L22" i="43"/>
  <c r="K22" i="43"/>
  <c r="J22" i="43"/>
  <c r="I22" i="43"/>
  <c r="H22" i="43"/>
  <c r="G22" i="43"/>
  <c r="F22" i="43"/>
  <c r="E22" i="43"/>
  <c r="N22" i="43" s="1"/>
  <c r="O22" i="43" s="1"/>
  <c r="D22" i="43"/>
  <c r="N21" i="43"/>
  <c r="O21" i="43" s="1"/>
  <c r="N20" i="43"/>
  <c r="O20" i="43" s="1"/>
  <c r="N19" i="43"/>
  <c r="O19" i="43"/>
  <c r="N18" i="43"/>
  <c r="O18" i="43" s="1"/>
  <c r="N17" i="43"/>
  <c r="O17" i="43" s="1"/>
  <c r="N16" i="43"/>
  <c r="O16" i="43" s="1"/>
  <c r="N15" i="43"/>
  <c r="O15" i="43" s="1"/>
  <c r="N14" i="43"/>
  <c r="O14" i="43" s="1"/>
  <c r="N13" i="43"/>
  <c r="O13" i="43"/>
  <c r="M12" i="43"/>
  <c r="L12" i="43"/>
  <c r="L42" i="43" s="1"/>
  <c r="K12" i="43"/>
  <c r="J12" i="43"/>
  <c r="I12" i="43"/>
  <c r="H12" i="43"/>
  <c r="G12" i="43"/>
  <c r="F12" i="43"/>
  <c r="E12" i="43"/>
  <c r="D12" i="43"/>
  <c r="N11" i="43"/>
  <c r="O11" i="43" s="1"/>
  <c r="M10" i="43"/>
  <c r="L10" i="43"/>
  <c r="K10" i="43"/>
  <c r="J10" i="43"/>
  <c r="I10" i="43"/>
  <c r="H10" i="43"/>
  <c r="G10" i="43"/>
  <c r="G42" i="43" s="1"/>
  <c r="F10" i="43"/>
  <c r="F42" i="43" s="1"/>
  <c r="E10" i="43"/>
  <c r="E42" i="43" s="1"/>
  <c r="D10" i="43"/>
  <c r="N10" i="43" s="1"/>
  <c r="O10" i="43" s="1"/>
  <c r="N9" i="43"/>
  <c r="O9" i="43" s="1"/>
  <c r="N8" i="43"/>
  <c r="O8" i="43" s="1"/>
  <c r="N7" i="43"/>
  <c r="O7" i="43" s="1"/>
  <c r="N6" i="43"/>
  <c r="O6" i="43" s="1"/>
  <c r="M5" i="43"/>
  <c r="M42" i="43" s="1"/>
  <c r="L5" i="43"/>
  <c r="K5" i="43"/>
  <c r="K42" i="43" s="1"/>
  <c r="J5" i="43"/>
  <c r="J42" i="43" s="1"/>
  <c r="I5" i="43"/>
  <c r="H5" i="43"/>
  <c r="G5" i="43"/>
  <c r="F5" i="43"/>
  <c r="E5" i="43"/>
  <c r="D5" i="43"/>
  <c r="N41" i="42"/>
  <c r="O41" i="42" s="1"/>
  <c r="N40" i="42"/>
  <c r="O40" i="42" s="1"/>
  <c r="M39" i="42"/>
  <c r="M42" i="42" s="1"/>
  <c r="L39" i="42"/>
  <c r="K39" i="42"/>
  <c r="J39" i="42"/>
  <c r="N39" i="42" s="1"/>
  <c r="O39" i="42" s="1"/>
  <c r="I39" i="42"/>
  <c r="H39" i="42"/>
  <c r="G39" i="42"/>
  <c r="F39" i="42"/>
  <c r="E39" i="42"/>
  <c r="D39" i="42"/>
  <c r="N38" i="42"/>
  <c r="O38" i="42" s="1"/>
  <c r="N37" i="42"/>
  <c r="O37" i="42" s="1"/>
  <c r="N35" i="42"/>
  <c r="O35" i="42"/>
  <c r="M34" i="42"/>
  <c r="L34" i="42"/>
  <c r="K34" i="42"/>
  <c r="J34" i="42"/>
  <c r="I34" i="42"/>
  <c r="H34" i="42"/>
  <c r="G34" i="42"/>
  <c r="F34" i="42"/>
  <c r="E34" i="42"/>
  <c r="D34" i="42"/>
  <c r="N34" i="42" s="1"/>
  <c r="O34" i="42" s="1"/>
  <c r="N33" i="42"/>
  <c r="O33" i="42" s="1"/>
  <c r="M32" i="42"/>
  <c r="L32" i="42"/>
  <c r="K32" i="42"/>
  <c r="J32" i="42"/>
  <c r="I32" i="42"/>
  <c r="H32" i="42"/>
  <c r="G32" i="42"/>
  <c r="F32" i="42"/>
  <c r="E32" i="42"/>
  <c r="N32" i="42" s="1"/>
  <c r="O32" i="42" s="1"/>
  <c r="D32" i="42"/>
  <c r="N31" i="42"/>
  <c r="O31" i="42" s="1"/>
  <c r="N30" i="42"/>
  <c r="O30" i="42" s="1"/>
  <c r="N29" i="42"/>
  <c r="O29" i="42" s="1"/>
  <c r="N28" i="42"/>
  <c r="O28" i="42" s="1"/>
  <c r="N27" i="42"/>
  <c r="O27" i="42"/>
  <c r="N26" i="42"/>
  <c r="O26" i="42" s="1"/>
  <c r="N25" i="42"/>
  <c r="O25" i="42" s="1"/>
  <c r="M24" i="42"/>
  <c r="L24" i="42"/>
  <c r="K24" i="42"/>
  <c r="J24" i="42"/>
  <c r="I24" i="42"/>
  <c r="H24" i="42"/>
  <c r="G24" i="42"/>
  <c r="F24" i="42"/>
  <c r="E24" i="42"/>
  <c r="D24" i="42"/>
  <c r="N23" i="42"/>
  <c r="O23" i="42" s="1"/>
  <c r="N22" i="42"/>
  <c r="O22" i="42" s="1"/>
  <c r="N21" i="42"/>
  <c r="O21" i="42" s="1"/>
  <c r="N20" i="42"/>
  <c r="O20" i="42"/>
  <c r="N19" i="42"/>
  <c r="O19" i="42" s="1"/>
  <c r="N18" i="42"/>
  <c r="O18" i="42" s="1"/>
  <c r="N17" i="42"/>
  <c r="O17" i="42" s="1"/>
  <c r="N16" i="42"/>
  <c r="O16" i="42" s="1"/>
  <c r="N15" i="42"/>
  <c r="O15" i="42" s="1"/>
  <c r="M14" i="42"/>
  <c r="L14" i="42"/>
  <c r="K14" i="42"/>
  <c r="J14" i="42"/>
  <c r="I14" i="42"/>
  <c r="H14" i="42"/>
  <c r="G14" i="42"/>
  <c r="F14" i="42"/>
  <c r="E14" i="42"/>
  <c r="D14" i="42"/>
  <c r="N13" i="42"/>
  <c r="O13" i="42" s="1"/>
  <c r="M12" i="42"/>
  <c r="L12" i="42"/>
  <c r="K12" i="42"/>
  <c r="J12" i="42"/>
  <c r="J42" i="42" s="1"/>
  <c r="I12" i="42"/>
  <c r="H12" i="42"/>
  <c r="H42" i="42" s="1"/>
  <c r="G12" i="42"/>
  <c r="N12" i="42" s="1"/>
  <c r="O12" i="42" s="1"/>
  <c r="F12" i="42"/>
  <c r="E12" i="42"/>
  <c r="D12" i="42"/>
  <c r="N11" i="42"/>
  <c r="O11" i="42"/>
  <c r="N10" i="42"/>
  <c r="O10" i="42"/>
  <c r="N9" i="42"/>
  <c r="O9" i="42" s="1"/>
  <c r="N7" i="42"/>
  <c r="O7" i="42" s="1"/>
  <c r="N6" i="42"/>
  <c r="O6" i="42" s="1"/>
  <c r="M5" i="42"/>
  <c r="L5" i="42"/>
  <c r="K5" i="42"/>
  <c r="J5" i="42"/>
  <c r="I5" i="42"/>
  <c r="H5" i="42"/>
  <c r="G5" i="42"/>
  <c r="G42" i="42" s="1"/>
  <c r="F5" i="42"/>
  <c r="E5" i="42"/>
  <c r="E42" i="42" s="1"/>
  <c r="D5" i="42"/>
  <c r="D42" i="42" s="1"/>
  <c r="N39" i="41"/>
  <c r="O39" i="41" s="1"/>
  <c r="M38" i="41"/>
  <c r="L38" i="41"/>
  <c r="K38" i="41"/>
  <c r="J38" i="41"/>
  <c r="I38" i="41"/>
  <c r="H38" i="41"/>
  <c r="G38" i="41"/>
  <c r="F38" i="41"/>
  <c r="E38" i="41"/>
  <c r="D38" i="41"/>
  <c r="N38" i="41" s="1"/>
  <c r="O38" i="41" s="1"/>
  <c r="N37" i="41"/>
  <c r="O37" i="41" s="1"/>
  <c r="N36" i="41"/>
  <c r="O36" i="41" s="1"/>
  <c r="N35" i="41"/>
  <c r="O35" i="41"/>
  <c r="M34" i="41"/>
  <c r="L34" i="41"/>
  <c r="K34" i="41"/>
  <c r="J34" i="41"/>
  <c r="I34" i="41"/>
  <c r="H34" i="41"/>
  <c r="G34" i="41"/>
  <c r="F34" i="41"/>
  <c r="E34" i="41"/>
  <c r="D34" i="41"/>
  <c r="N34" i="41" s="1"/>
  <c r="O34" i="41" s="1"/>
  <c r="N33" i="41"/>
  <c r="O33" i="41"/>
  <c r="M32" i="41"/>
  <c r="L32" i="41"/>
  <c r="K32" i="41"/>
  <c r="J32" i="41"/>
  <c r="I32" i="41"/>
  <c r="H32" i="41"/>
  <c r="G32" i="41"/>
  <c r="F32" i="41"/>
  <c r="E32" i="41"/>
  <c r="D32" i="41"/>
  <c r="N32" i="41" s="1"/>
  <c r="O32" i="41" s="1"/>
  <c r="N31" i="41"/>
  <c r="O31" i="41"/>
  <c r="N30" i="41"/>
  <c r="O30" i="41" s="1"/>
  <c r="N29" i="41"/>
  <c r="O29" i="41" s="1"/>
  <c r="N28" i="41"/>
  <c r="O28" i="41" s="1"/>
  <c r="N27" i="41"/>
  <c r="O27" i="41" s="1"/>
  <c r="N26" i="41"/>
  <c r="O26" i="41" s="1"/>
  <c r="N25" i="41"/>
  <c r="O25" i="41" s="1"/>
  <c r="N24" i="41"/>
  <c r="O24" i="41" s="1"/>
  <c r="N23" i="41"/>
  <c r="O23" i="41" s="1"/>
  <c r="M22" i="41"/>
  <c r="L22" i="41"/>
  <c r="K22" i="41"/>
  <c r="J22" i="41"/>
  <c r="I22" i="41"/>
  <c r="H22" i="41"/>
  <c r="G22" i="41"/>
  <c r="F22" i="41"/>
  <c r="E22" i="41"/>
  <c r="E40" i="41" s="1"/>
  <c r="D22" i="41"/>
  <c r="N22" i="41" s="1"/>
  <c r="O22" i="41" s="1"/>
  <c r="N21" i="41"/>
  <c r="O21" i="41" s="1"/>
  <c r="N20" i="41"/>
  <c r="O20" i="41" s="1"/>
  <c r="N19" i="41"/>
  <c r="O19" i="41" s="1"/>
  <c r="N18" i="41"/>
  <c r="O18" i="41" s="1"/>
  <c r="N17" i="41"/>
  <c r="O17" i="41"/>
  <c r="N16" i="41"/>
  <c r="O16" i="41" s="1"/>
  <c r="N15" i="41"/>
  <c r="O15" i="41" s="1"/>
  <c r="M14" i="41"/>
  <c r="L14" i="41"/>
  <c r="K14" i="41"/>
  <c r="J14" i="41"/>
  <c r="I14" i="41"/>
  <c r="H14" i="41"/>
  <c r="G14" i="41"/>
  <c r="F14" i="41"/>
  <c r="E14" i="41"/>
  <c r="D14" i="41"/>
  <c r="N13" i="41"/>
  <c r="O13" i="41" s="1"/>
  <c r="M12" i="41"/>
  <c r="M40" i="41" s="1"/>
  <c r="L12" i="41"/>
  <c r="K12" i="41"/>
  <c r="K40" i="41" s="1"/>
  <c r="J12" i="41"/>
  <c r="I12" i="41"/>
  <c r="H12" i="41"/>
  <c r="G12" i="41"/>
  <c r="F12" i="41"/>
  <c r="F40" i="41" s="1"/>
  <c r="E12" i="41"/>
  <c r="D12" i="41"/>
  <c r="N12" i="41" s="1"/>
  <c r="O12" i="41" s="1"/>
  <c r="N11" i="41"/>
  <c r="O11" i="41" s="1"/>
  <c r="N10" i="41"/>
  <c r="O10" i="41" s="1"/>
  <c r="N9" i="41"/>
  <c r="O9" i="41" s="1"/>
  <c r="N8" i="41"/>
  <c r="O8" i="41" s="1"/>
  <c r="N7" i="41"/>
  <c r="O7" i="41" s="1"/>
  <c r="N6" i="41"/>
  <c r="O6" i="41" s="1"/>
  <c r="M5" i="41"/>
  <c r="L5" i="41"/>
  <c r="K5" i="41"/>
  <c r="J5" i="41"/>
  <c r="J40" i="41" s="1"/>
  <c r="I5" i="41"/>
  <c r="I40" i="41" s="1"/>
  <c r="H5" i="41"/>
  <c r="H40" i="41" s="1"/>
  <c r="G5" i="41"/>
  <c r="F5" i="41"/>
  <c r="E5" i="41"/>
  <c r="D5" i="41"/>
  <c r="D40" i="41" s="1"/>
  <c r="N41" i="40"/>
  <c r="O41" i="40" s="1"/>
  <c r="N40" i="40"/>
  <c r="O40" i="40" s="1"/>
  <c r="M39" i="40"/>
  <c r="L39" i="40"/>
  <c r="K39" i="40"/>
  <c r="J39" i="40"/>
  <c r="I39" i="40"/>
  <c r="H39" i="40"/>
  <c r="G39" i="40"/>
  <c r="F39" i="40"/>
  <c r="E39" i="40"/>
  <c r="D39" i="40"/>
  <c r="N39" i="40" s="1"/>
  <c r="O39" i="40" s="1"/>
  <c r="N38" i="40"/>
  <c r="O38" i="40" s="1"/>
  <c r="N37" i="40"/>
  <c r="O37" i="40" s="1"/>
  <c r="N36" i="40"/>
  <c r="O36" i="40" s="1"/>
  <c r="N35" i="40"/>
  <c r="O35" i="40" s="1"/>
  <c r="N34" i="40"/>
  <c r="O34" i="40" s="1"/>
  <c r="N33" i="40"/>
  <c r="O33" i="40"/>
  <c r="M32" i="40"/>
  <c r="L32" i="40"/>
  <c r="K32" i="40"/>
  <c r="J32" i="40"/>
  <c r="I32" i="40"/>
  <c r="H32" i="40"/>
  <c r="G32" i="40"/>
  <c r="F32" i="40"/>
  <c r="E32" i="40"/>
  <c r="D32" i="40"/>
  <c r="N32" i="40" s="1"/>
  <c r="O32" i="40" s="1"/>
  <c r="N31" i="40"/>
  <c r="O31" i="40"/>
  <c r="M30" i="40"/>
  <c r="L30" i="40"/>
  <c r="K30" i="40"/>
  <c r="J30" i="40"/>
  <c r="I30" i="40"/>
  <c r="H30" i="40"/>
  <c r="G30" i="40"/>
  <c r="F30" i="40"/>
  <c r="E30" i="40"/>
  <c r="D30" i="40"/>
  <c r="N30" i="40" s="1"/>
  <c r="O30" i="40" s="1"/>
  <c r="N29" i="40"/>
  <c r="O29" i="40"/>
  <c r="N28" i="40"/>
  <c r="O28" i="40" s="1"/>
  <c r="N27" i="40"/>
  <c r="O27" i="40" s="1"/>
  <c r="N26" i="40"/>
  <c r="O26" i="40" s="1"/>
  <c r="N25" i="40"/>
  <c r="O25" i="40" s="1"/>
  <c r="N24" i="40"/>
  <c r="O24" i="40" s="1"/>
  <c r="N23" i="40"/>
  <c r="O23" i="40"/>
  <c r="N22" i="40"/>
  <c r="O22" i="40" s="1"/>
  <c r="M21" i="40"/>
  <c r="L21" i="40"/>
  <c r="K21" i="40"/>
  <c r="J21" i="40"/>
  <c r="I21" i="40"/>
  <c r="H21" i="40"/>
  <c r="G21" i="40"/>
  <c r="F21" i="40"/>
  <c r="E21" i="40"/>
  <c r="N21" i="40" s="1"/>
  <c r="O21" i="40" s="1"/>
  <c r="D21" i="40"/>
  <c r="N20" i="40"/>
  <c r="O20" i="40" s="1"/>
  <c r="N19" i="40"/>
  <c r="O19" i="40" s="1"/>
  <c r="N18" i="40"/>
  <c r="O18" i="40" s="1"/>
  <c r="N17" i="40"/>
  <c r="O17" i="40" s="1"/>
  <c r="N16" i="40"/>
  <c r="O16" i="40" s="1"/>
  <c r="N15" i="40"/>
  <c r="O15" i="40" s="1"/>
  <c r="N14" i="40"/>
  <c r="O14" i="40" s="1"/>
  <c r="M13" i="40"/>
  <c r="L13" i="40"/>
  <c r="K13" i="40"/>
  <c r="J13" i="40"/>
  <c r="I13" i="40"/>
  <c r="H13" i="40"/>
  <c r="G13" i="40"/>
  <c r="F13" i="40"/>
  <c r="E13" i="40"/>
  <c r="D13" i="40"/>
  <c r="N13" i="40" s="1"/>
  <c r="O13" i="40" s="1"/>
  <c r="N12" i="40"/>
  <c r="O12" i="40" s="1"/>
  <c r="N11" i="40"/>
  <c r="O11" i="40" s="1"/>
  <c r="N10" i="40"/>
  <c r="O10" i="40" s="1"/>
  <c r="N9" i="40"/>
  <c r="O9" i="40" s="1"/>
  <c r="N8" i="40"/>
  <c r="O8" i="40" s="1"/>
  <c r="N7" i="40"/>
  <c r="O7" i="40"/>
  <c r="N6" i="40"/>
  <c r="O6" i="40" s="1"/>
  <c r="M5" i="40"/>
  <c r="L5" i="40"/>
  <c r="K5" i="40"/>
  <c r="J5" i="40"/>
  <c r="I5" i="40"/>
  <c r="H5" i="40"/>
  <c r="G5" i="40"/>
  <c r="G42" i="40" s="1"/>
  <c r="F5" i="40"/>
  <c r="F42" i="40" s="1"/>
  <c r="E5" i="40"/>
  <c r="D5" i="40"/>
  <c r="N41" i="39"/>
  <c r="O41" i="39"/>
  <c r="N40" i="39"/>
  <c r="O40" i="39" s="1"/>
  <c r="M39" i="39"/>
  <c r="L39" i="39"/>
  <c r="K39" i="39"/>
  <c r="J39" i="39"/>
  <c r="I39" i="39"/>
  <c r="H39" i="39"/>
  <c r="G39" i="39"/>
  <c r="F39" i="39"/>
  <c r="E39" i="39"/>
  <c r="D39" i="39"/>
  <c r="N38" i="39"/>
  <c r="O38" i="39"/>
  <c r="N37" i="39"/>
  <c r="O37" i="39" s="1"/>
  <c r="N36" i="39"/>
  <c r="O36" i="39" s="1"/>
  <c r="N35" i="39"/>
  <c r="O35" i="39" s="1"/>
  <c r="N34" i="39"/>
  <c r="O34" i="39" s="1"/>
  <c r="N33" i="39"/>
  <c r="O33" i="39"/>
  <c r="M32" i="39"/>
  <c r="L32" i="39"/>
  <c r="K32" i="39"/>
  <c r="J32" i="39"/>
  <c r="I32" i="39"/>
  <c r="H32" i="39"/>
  <c r="G32" i="39"/>
  <c r="F32" i="39"/>
  <c r="E32" i="39"/>
  <c r="D32" i="39"/>
  <c r="N31" i="39"/>
  <c r="O31" i="39" s="1"/>
  <c r="M30" i="39"/>
  <c r="L30" i="39"/>
  <c r="K30" i="39"/>
  <c r="J30" i="39"/>
  <c r="I30" i="39"/>
  <c r="N30" i="39" s="1"/>
  <c r="O30" i="39" s="1"/>
  <c r="H30" i="39"/>
  <c r="G30" i="39"/>
  <c r="F30" i="39"/>
  <c r="E30" i="39"/>
  <c r="D30" i="39"/>
  <c r="N29" i="39"/>
  <c r="O29" i="39" s="1"/>
  <c r="N28" i="39"/>
  <c r="O28" i="39" s="1"/>
  <c r="N27" i="39"/>
  <c r="O27" i="39" s="1"/>
  <c r="N26" i="39"/>
  <c r="O26" i="39" s="1"/>
  <c r="N25" i="39"/>
  <c r="O25" i="39" s="1"/>
  <c r="N24" i="39"/>
  <c r="O24" i="39" s="1"/>
  <c r="N23" i="39"/>
  <c r="O23" i="39" s="1"/>
  <c r="N22" i="39"/>
  <c r="O22" i="39" s="1"/>
  <c r="M21" i="39"/>
  <c r="L21" i="39"/>
  <c r="L42" i="39" s="1"/>
  <c r="K21" i="39"/>
  <c r="J21" i="39"/>
  <c r="I21" i="39"/>
  <c r="H21" i="39"/>
  <c r="G21" i="39"/>
  <c r="F21" i="39"/>
  <c r="E21" i="39"/>
  <c r="D21" i="39"/>
  <c r="N20" i="39"/>
  <c r="O20" i="39" s="1"/>
  <c r="N19" i="39"/>
  <c r="O19" i="39" s="1"/>
  <c r="N18" i="39"/>
  <c r="O18" i="39" s="1"/>
  <c r="N17" i="39"/>
  <c r="O17" i="39" s="1"/>
  <c r="N16" i="39"/>
  <c r="O16" i="39" s="1"/>
  <c r="N15" i="39"/>
  <c r="O15" i="39" s="1"/>
  <c r="N14" i="39"/>
  <c r="O14" i="39" s="1"/>
  <c r="M13" i="39"/>
  <c r="L13" i="39"/>
  <c r="K13" i="39"/>
  <c r="J13" i="39"/>
  <c r="I13" i="39"/>
  <c r="H13" i="39"/>
  <c r="H42" i="39" s="1"/>
  <c r="G13" i="39"/>
  <c r="F13" i="39"/>
  <c r="E13" i="39"/>
  <c r="D13" i="39"/>
  <c r="N12" i="39"/>
  <c r="O12" i="39" s="1"/>
  <c r="N11" i="39"/>
  <c r="O11" i="39" s="1"/>
  <c r="N10" i="39"/>
  <c r="O10" i="39" s="1"/>
  <c r="N9" i="39"/>
  <c r="O9" i="39" s="1"/>
  <c r="N8" i="39"/>
  <c r="O8" i="39" s="1"/>
  <c r="N7" i="39"/>
  <c r="O7" i="39" s="1"/>
  <c r="N6" i="39"/>
  <c r="O6" i="39" s="1"/>
  <c r="M5" i="39"/>
  <c r="L5" i="39"/>
  <c r="K5" i="39"/>
  <c r="J5" i="39"/>
  <c r="I5" i="39"/>
  <c r="H5" i="39"/>
  <c r="G5" i="39"/>
  <c r="F5" i="39"/>
  <c r="E5" i="39"/>
  <c r="D5" i="39"/>
  <c r="N5" i="39" s="1"/>
  <c r="O5" i="39" s="1"/>
  <c r="D42" i="39"/>
  <c r="N40" i="38"/>
  <c r="O40" i="38" s="1"/>
  <c r="N39" i="38"/>
  <c r="O39" i="38" s="1"/>
  <c r="N38" i="38"/>
  <c r="O38" i="38"/>
  <c r="M37" i="38"/>
  <c r="L37" i="38"/>
  <c r="K37" i="38"/>
  <c r="J37" i="38"/>
  <c r="I37" i="38"/>
  <c r="H37" i="38"/>
  <c r="G37" i="38"/>
  <c r="F37" i="38"/>
  <c r="E37" i="38"/>
  <c r="D37" i="38"/>
  <c r="N36" i="38"/>
  <c r="O36" i="38" s="1"/>
  <c r="N35" i="38"/>
  <c r="O35" i="38" s="1"/>
  <c r="N34" i="38"/>
  <c r="O34" i="38"/>
  <c r="N33" i="38"/>
  <c r="O33" i="38" s="1"/>
  <c r="N32" i="38"/>
  <c r="O32" i="38" s="1"/>
  <c r="M31" i="38"/>
  <c r="L31" i="38"/>
  <c r="K31" i="38"/>
  <c r="J31" i="38"/>
  <c r="I31" i="38"/>
  <c r="H31" i="38"/>
  <c r="G31" i="38"/>
  <c r="F31" i="38"/>
  <c r="E31" i="38"/>
  <c r="D31" i="38"/>
  <c r="N30" i="38"/>
  <c r="O30" i="38" s="1"/>
  <c r="M29" i="38"/>
  <c r="L29" i="38"/>
  <c r="K29" i="38"/>
  <c r="J29" i="38"/>
  <c r="I29" i="38"/>
  <c r="H29" i="38"/>
  <c r="G29" i="38"/>
  <c r="F29" i="38"/>
  <c r="E29" i="38"/>
  <c r="D29" i="38"/>
  <c r="N28" i="38"/>
  <c r="O28" i="38" s="1"/>
  <c r="N27" i="38"/>
  <c r="O27" i="38" s="1"/>
  <c r="N26" i="38"/>
  <c r="O26" i="38" s="1"/>
  <c r="N25" i="38"/>
  <c r="O25" i="38" s="1"/>
  <c r="N24" i="38"/>
  <c r="O24" i="38"/>
  <c r="N23" i="38"/>
  <c r="O23" i="38" s="1"/>
  <c r="N22" i="38"/>
  <c r="O22" i="38" s="1"/>
  <c r="N21" i="38"/>
  <c r="O21" i="38"/>
  <c r="M20" i="38"/>
  <c r="L20" i="38"/>
  <c r="K20" i="38"/>
  <c r="J20" i="38"/>
  <c r="I20" i="38"/>
  <c r="H20" i="38"/>
  <c r="G20" i="38"/>
  <c r="F20" i="38"/>
  <c r="E20" i="38"/>
  <c r="D20" i="38"/>
  <c r="D41" i="38" s="1"/>
  <c r="N19" i="38"/>
  <c r="O19" i="38" s="1"/>
  <c r="N18" i="38"/>
  <c r="O18" i="38" s="1"/>
  <c r="N17" i="38"/>
  <c r="O17" i="38" s="1"/>
  <c r="N16" i="38"/>
  <c r="O16" i="38"/>
  <c r="N15" i="38"/>
  <c r="O15" i="38" s="1"/>
  <c r="N14" i="38"/>
  <c r="O14" i="38" s="1"/>
  <c r="M13" i="38"/>
  <c r="L13" i="38"/>
  <c r="K13" i="38"/>
  <c r="K41" i="38" s="1"/>
  <c r="J13" i="38"/>
  <c r="I13" i="38"/>
  <c r="H13" i="38"/>
  <c r="G13" i="38"/>
  <c r="F13" i="38"/>
  <c r="N13" i="38" s="1"/>
  <c r="O13" i="38" s="1"/>
  <c r="E13" i="38"/>
  <c r="D13" i="38"/>
  <c r="N12" i="38"/>
  <c r="O12" i="38" s="1"/>
  <c r="M11" i="38"/>
  <c r="L11" i="38"/>
  <c r="K11" i="38"/>
  <c r="J11" i="38"/>
  <c r="I11" i="38"/>
  <c r="H11" i="38"/>
  <c r="G11" i="38"/>
  <c r="F11" i="38"/>
  <c r="N11" i="38" s="1"/>
  <c r="O11" i="38" s="1"/>
  <c r="E11" i="38"/>
  <c r="D11" i="38"/>
  <c r="N10" i="38"/>
  <c r="O10" i="38" s="1"/>
  <c r="N9" i="38"/>
  <c r="O9" i="38" s="1"/>
  <c r="N8" i="38"/>
  <c r="O8" i="38"/>
  <c r="N7" i="38"/>
  <c r="O7" i="38" s="1"/>
  <c r="N6" i="38"/>
  <c r="O6" i="38" s="1"/>
  <c r="M5" i="38"/>
  <c r="L5" i="38"/>
  <c r="K5" i="38"/>
  <c r="J5" i="38"/>
  <c r="I5" i="38"/>
  <c r="H5" i="38"/>
  <c r="G5" i="38"/>
  <c r="F5" i="38"/>
  <c r="F41" i="38" s="1"/>
  <c r="E5" i="38"/>
  <c r="D5" i="38"/>
  <c r="N5" i="38" s="1"/>
  <c r="O5" i="38" s="1"/>
  <c r="N43" i="37"/>
  <c r="O43" i="37" s="1"/>
  <c r="N42" i="37"/>
  <c r="O42" i="37" s="1"/>
  <c r="M41" i="37"/>
  <c r="L41" i="37"/>
  <c r="K41" i="37"/>
  <c r="J41" i="37"/>
  <c r="I41" i="37"/>
  <c r="H41" i="37"/>
  <c r="G41" i="37"/>
  <c r="N41" i="37" s="1"/>
  <c r="O41" i="37" s="1"/>
  <c r="F41" i="37"/>
  <c r="E41" i="37"/>
  <c r="D41" i="37"/>
  <c r="N40" i="37"/>
  <c r="O40" i="37" s="1"/>
  <c r="N39" i="37"/>
  <c r="O39" i="37" s="1"/>
  <c r="N38" i="37"/>
  <c r="O38" i="37"/>
  <c r="N37" i="37"/>
  <c r="O37" i="37" s="1"/>
  <c r="N36" i="37"/>
  <c r="O36" i="37" s="1"/>
  <c r="N35" i="37"/>
  <c r="O35" i="37" s="1"/>
  <c r="N34" i="37"/>
  <c r="O34" i="37" s="1"/>
  <c r="M33" i="37"/>
  <c r="L33" i="37"/>
  <c r="K33" i="37"/>
  <c r="J33" i="37"/>
  <c r="I33" i="37"/>
  <c r="H33" i="37"/>
  <c r="G33" i="37"/>
  <c r="F33" i="37"/>
  <c r="N33" i="37" s="1"/>
  <c r="O33" i="37" s="1"/>
  <c r="E33" i="37"/>
  <c r="D33" i="37"/>
  <c r="N32" i="37"/>
  <c r="O32" i="37" s="1"/>
  <c r="M31" i="37"/>
  <c r="L31" i="37"/>
  <c r="K31" i="37"/>
  <c r="J31" i="37"/>
  <c r="I31" i="37"/>
  <c r="H31" i="37"/>
  <c r="G31" i="37"/>
  <c r="F31" i="37"/>
  <c r="E31" i="37"/>
  <c r="D31" i="37"/>
  <c r="N30" i="37"/>
  <c r="O30" i="37" s="1"/>
  <c r="N29" i="37"/>
  <c r="O29" i="37"/>
  <c r="N28" i="37"/>
  <c r="O28" i="37"/>
  <c r="N27" i="37"/>
  <c r="O27" i="37" s="1"/>
  <c r="N26" i="37"/>
  <c r="O26" i="37" s="1"/>
  <c r="N25" i="37"/>
  <c r="O25" i="37" s="1"/>
  <c r="N24" i="37"/>
  <c r="O24" i="37" s="1"/>
  <c r="N23" i="37"/>
  <c r="O23" i="37"/>
  <c r="M22" i="37"/>
  <c r="L22" i="37"/>
  <c r="K22" i="37"/>
  <c r="J22" i="37"/>
  <c r="I22" i="37"/>
  <c r="H22" i="37"/>
  <c r="G22" i="37"/>
  <c r="F22" i="37"/>
  <c r="E22" i="37"/>
  <c r="D22" i="37"/>
  <c r="N21" i="37"/>
  <c r="O21" i="37" s="1"/>
  <c r="N20" i="37"/>
  <c r="O20" i="37" s="1"/>
  <c r="N19" i="37"/>
  <c r="O19" i="37" s="1"/>
  <c r="N18" i="37"/>
  <c r="O18" i="37" s="1"/>
  <c r="N17" i="37"/>
  <c r="O17" i="37" s="1"/>
  <c r="N16" i="37"/>
  <c r="O16" i="37" s="1"/>
  <c r="N15" i="37"/>
  <c r="O15" i="37" s="1"/>
  <c r="M14" i="37"/>
  <c r="L14" i="37"/>
  <c r="K14" i="37"/>
  <c r="J14" i="37"/>
  <c r="I14" i="37"/>
  <c r="H14" i="37"/>
  <c r="G14" i="37"/>
  <c r="F14" i="37"/>
  <c r="E14" i="37"/>
  <c r="D14" i="37"/>
  <c r="N14" i="37" s="1"/>
  <c r="O14" i="37" s="1"/>
  <c r="N13" i="37"/>
  <c r="O13" i="37" s="1"/>
  <c r="M12" i="37"/>
  <c r="L12" i="37"/>
  <c r="K12" i="37"/>
  <c r="J12" i="37"/>
  <c r="I12" i="37"/>
  <c r="H12" i="37"/>
  <c r="G12" i="37"/>
  <c r="F12" i="37"/>
  <c r="N12" i="37" s="1"/>
  <c r="O12" i="37" s="1"/>
  <c r="E12" i="37"/>
  <c r="D12" i="37"/>
  <c r="N11" i="37"/>
  <c r="O11" i="37" s="1"/>
  <c r="N10" i="37"/>
  <c r="O10" i="37" s="1"/>
  <c r="N9" i="37"/>
  <c r="O9" i="37" s="1"/>
  <c r="N8" i="37"/>
  <c r="O8" i="37"/>
  <c r="N7" i="37"/>
  <c r="O7" i="37"/>
  <c r="N6" i="37"/>
  <c r="O6" i="37" s="1"/>
  <c r="M5" i="37"/>
  <c r="L5" i="37"/>
  <c r="K5" i="37"/>
  <c r="J5" i="37"/>
  <c r="I5" i="37"/>
  <c r="H5" i="37"/>
  <c r="G5" i="37"/>
  <c r="F5" i="37"/>
  <c r="N5" i="37" s="1"/>
  <c r="O5" i="37" s="1"/>
  <c r="E5" i="37"/>
  <c r="D5" i="37"/>
  <c r="N42" i="36"/>
  <c r="O42" i="36" s="1"/>
  <c r="M41" i="36"/>
  <c r="L41" i="36"/>
  <c r="K41" i="36"/>
  <c r="J41" i="36"/>
  <c r="I41" i="36"/>
  <c r="H41" i="36"/>
  <c r="G41" i="36"/>
  <c r="F41" i="36"/>
  <c r="E41" i="36"/>
  <c r="D41" i="36"/>
  <c r="N40" i="36"/>
  <c r="O40" i="36" s="1"/>
  <c r="N39" i="36"/>
  <c r="O39" i="36" s="1"/>
  <c r="N38" i="36"/>
  <c r="O38" i="36" s="1"/>
  <c r="N37" i="36"/>
  <c r="O37" i="36" s="1"/>
  <c r="N36" i="36"/>
  <c r="O36" i="36" s="1"/>
  <c r="N35" i="36"/>
  <c r="O35" i="36" s="1"/>
  <c r="N34" i="36"/>
  <c r="O34" i="36" s="1"/>
  <c r="M33" i="36"/>
  <c r="L33" i="36"/>
  <c r="K33" i="36"/>
  <c r="J33" i="36"/>
  <c r="I33" i="36"/>
  <c r="H33" i="36"/>
  <c r="G33" i="36"/>
  <c r="F33" i="36"/>
  <c r="N33" i="36" s="1"/>
  <c r="O33" i="36" s="1"/>
  <c r="E33" i="36"/>
  <c r="D33" i="36"/>
  <c r="N32" i="36"/>
  <c r="O32" i="36" s="1"/>
  <c r="M31" i="36"/>
  <c r="L31" i="36"/>
  <c r="K31" i="36"/>
  <c r="J31" i="36"/>
  <c r="I31" i="36"/>
  <c r="H31" i="36"/>
  <c r="G31" i="36"/>
  <c r="F31" i="36"/>
  <c r="E31" i="36"/>
  <c r="D31" i="36"/>
  <c r="N30" i="36"/>
  <c r="O30" i="36" s="1"/>
  <c r="N29" i="36"/>
  <c r="O29" i="36" s="1"/>
  <c r="N28" i="36"/>
  <c r="O28" i="36" s="1"/>
  <c r="N27" i="36"/>
  <c r="O27" i="36" s="1"/>
  <c r="N26" i="36"/>
  <c r="O26" i="36" s="1"/>
  <c r="N25" i="36"/>
  <c r="O25" i="36" s="1"/>
  <c r="N24" i="36"/>
  <c r="O24" i="36" s="1"/>
  <c r="N23" i="36"/>
  <c r="O23" i="36" s="1"/>
  <c r="M22" i="36"/>
  <c r="L22" i="36"/>
  <c r="K22" i="36"/>
  <c r="J22" i="36"/>
  <c r="I22" i="36"/>
  <c r="H22" i="36"/>
  <c r="G22" i="36"/>
  <c r="F22" i="36"/>
  <c r="E22" i="36"/>
  <c r="D22" i="36"/>
  <c r="N22" i="36" s="1"/>
  <c r="O22" i="36" s="1"/>
  <c r="N21" i="36"/>
  <c r="O21" i="36" s="1"/>
  <c r="N20" i="36"/>
  <c r="O20" i="36" s="1"/>
  <c r="N19" i="36"/>
  <c r="O19" i="36" s="1"/>
  <c r="N18" i="36"/>
  <c r="O18" i="36" s="1"/>
  <c r="N17" i="36"/>
  <c r="O17" i="36" s="1"/>
  <c r="N16" i="36"/>
  <c r="O16" i="36" s="1"/>
  <c r="N15" i="36"/>
  <c r="O15" i="36" s="1"/>
  <c r="N14" i="36"/>
  <c r="O14" i="36" s="1"/>
  <c r="M13" i="36"/>
  <c r="L13" i="36"/>
  <c r="K13" i="36"/>
  <c r="J13" i="36"/>
  <c r="I13" i="36"/>
  <c r="H13" i="36"/>
  <c r="G13" i="36"/>
  <c r="F13" i="36"/>
  <c r="E13" i="36"/>
  <c r="D13" i="36"/>
  <c r="N13" i="36" s="1"/>
  <c r="O13" i="36" s="1"/>
  <c r="N12" i="36"/>
  <c r="O12" i="36" s="1"/>
  <c r="M11" i="36"/>
  <c r="L11" i="36"/>
  <c r="K11" i="36"/>
  <c r="J11" i="36"/>
  <c r="I11" i="36"/>
  <c r="H11" i="36"/>
  <c r="H43" i="36" s="1"/>
  <c r="G11" i="36"/>
  <c r="F11" i="36"/>
  <c r="E11" i="36"/>
  <c r="D11" i="36"/>
  <c r="N10" i="36"/>
  <c r="O10" i="36" s="1"/>
  <c r="N9" i="36"/>
  <c r="O9" i="36" s="1"/>
  <c r="N8" i="36"/>
  <c r="O8" i="36" s="1"/>
  <c r="N7" i="36"/>
  <c r="O7" i="36" s="1"/>
  <c r="N6" i="36"/>
  <c r="O6" i="36" s="1"/>
  <c r="M5" i="36"/>
  <c r="L5" i="36"/>
  <c r="L43" i="36" s="1"/>
  <c r="K5" i="36"/>
  <c r="K43" i="36" s="1"/>
  <c r="J5" i="36"/>
  <c r="J43" i="36" s="1"/>
  <c r="I5" i="36"/>
  <c r="I43" i="36" s="1"/>
  <c r="H5" i="36"/>
  <c r="G5" i="36"/>
  <c r="F5" i="36"/>
  <c r="F43" i="36" s="1"/>
  <c r="E5" i="36"/>
  <c r="D5" i="36"/>
  <c r="D43" i="36" s="1"/>
  <c r="N44" i="35"/>
  <c r="O44" i="35" s="1"/>
  <c r="N43" i="35"/>
  <c r="O43" i="35" s="1"/>
  <c r="M42" i="35"/>
  <c r="L42" i="35"/>
  <c r="K42" i="35"/>
  <c r="J42" i="35"/>
  <c r="I42" i="35"/>
  <c r="H42" i="35"/>
  <c r="G42" i="35"/>
  <c r="F42" i="35"/>
  <c r="E42" i="35"/>
  <c r="D42" i="35"/>
  <c r="N42" i="35" s="1"/>
  <c r="O42" i="35" s="1"/>
  <c r="N41" i="35"/>
  <c r="O41" i="35" s="1"/>
  <c r="N40" i="35"/>
  <c r="O40" i="35"/>
  <c r="N39" i="35"/>
  <c r="O39" i="35" s="1"/>
  <c r="N38" i="35"/>
  <c r="O38" i="35" s="1"/>
  <c r="N37" i="35"/>
  <c r="O37" i="35" s="1"/>
  <c r="N36" i="35"/>
  <c r="O36" i="35" s="1"/>
  <c r="M35" i="35"/>
  <c r="L35" i="35"/>
  <c r="K35" i="35"/>
  <c r="J35" i="35"/>
  <c r="I35" i="35"/>
  <c r="H35" i="35"/>
  <c r="G35" i="35"/>
  <c r="F35" i="35"/>
  <c r="E35" i="35"/>
  <c r="D35" i="35"/>
  <c r="N35" i="35" s="1"/>
  <c r="O35" i="35" s="1"/>
  <c r="N34" i="35"/>
  <c r="O34" i="35" s="1"/>
  <c r="M33" i="35"/>
  <c r="L33" i="35"/>
  <c r="K33" i="35"/>
  <c r="J33" i="35"/>
  <c r="I33" i="35"/>
  <c r="H33" i="35"/>
  <c r="G33" i="35"/>
  <c r="F33" i="35"/>
  <c r="E33" i="35"/>
  <c r="D33" i="35"/>
  <c r="N32" i="35"/>
  <c r="O32" i="35" s="1"/>
  <c r="N31" i="35"/>
  <c r="O31" i="35" s="1"/>
  <c r="N30" i="35"/>
  <c r="O30" i="35" s="1"/>
  <c r="N29" i="35"/>
  <c r="O29" i="35" s="1"/>
  <c r="N28" i="35"/>
  <c r="O28" i="35" s="1"/>
  <c r="N27" i="35"/>
  <c r="O27" i="35" s="1"/>
  <c r="N26" i="35"/>
  <c r="O26" i="35" s="1"/>
  <c r="N25" i="35"/>
  <c r="O25" i="35" s="1"/>
  <c r="M24" i="35"/>
  <c r="L24" i="35"/>
  <c r="K24" i="35"/>
  <c r="J24" i="35"/>
  <c r="I24" i="35"/>
  <c r="I45" i="35" s="1"/>
  <c r="H24" i="35"/>
  <c r="G24" i="35"/>
  <c r="N24" i="35" s="1"/>
  <c r="O24" i="35" s="1"/>
  <c r="F24" i="35"/>
  <c r="E24" i="35"/>
  <c r="D24" i="35"/>
  <c r="N23" i="35"/>
  <c r="O23" i="35"/>
  <c r="N22" i="35"/>
  <c r="O22" i="35" s="1"/>
  <c r="N21" i="35"/>
  <c r="O21" i="35" s="1"/>
  <c r="N20" i="35"/>
  <c r="O20" i="35" s="1"/>
  <c r="N19" i="35"/>
  <c r="O19" i="35"/>
  <c r="N18" i="35"/>
  <c r="O18" i="35" s="1"/>
  <c r="N17" i="35"/>
  <c r="O17" i="35"/>
  <c r="N16" i="35"/>
  <c r="O16" i="35" s="1"/>
  <c r="N15" i="35"/>
  <c r="O15" i="35" s="1"/>
  <c r="N14" i="35"/>
  <c r="O14" i="35" s="1"/>
  <c r="M13" i="35"/>
  <c r="M45" i="35" s="1"/>
  <c r="L13" i="35"/>
  <c r="K13" i="35"/>
  <c r="J13" i="35"/>
  <c r="I13" i="35"/>
  <c r="H13" i="35"/>
  <c r="G13" i="35"/>
  <c r="F13" i="35"/>
  <c r="E13" i="35"/>
  <c r="D13" i="35"/>
  <c r="N12" i="35"/>
  <c r="O12" i="35" s="1"/>
  <c r="M11" i="35"/>
  <c r="L11" i="35"/>
  <c r="K11" i="35"/>
  <c r="J11" i="35"/>
  <c r="I11" i="35"/>
  <c r="H11" i="35"/>
  <c r="G11" i="35"/>
  <c r="F11" i="35"/>
  <c r="E11" i="35"/>
  <c r="D11" i="35"/>
  <c r="D45" i="35" s="1"/>
  <c r="N10" i="35"/>
  <c r="O10" i="35"/>
  <c r="N9" i="35"/>
  <c r="O9" i="35" s="1"/>
  <c r="N8" i="35"/>
  <c r="O8" i="35" s="1"/>
  <c r="N7" i="35"/>
  <c r="O7" i="35" s="1"/>
  <c r="N6" i="35"/>
  <c r="O6" i="35" s="1"/>
  <c r="M5" i="35"/>
  <c r="L5" i="35"/>
  <c r="L45" i="35" s="1"/>
  <c r="K5" i="35"/>
  <c r="J5" i="35"/>
  <c r="I5" i="35"/>
  <c r="H5" i="35"/>
  <c r="G5" i="35"/>
  <c r="F5" i="35"/>
  <c r="E5" i="35"/>
  <c r="D5" i="35"/>
  <c r="N43" i="34"/>
  <c r="O43" i="34" s="1"/>
  <c r="N42" i="34"/>
  <c r="O42" i="34"/>
  <c r="M41" i="34"/>
  <c r="L41" i="34"/>
  <c r="K41" i="34"/>
  <c r="J41" i="34"/>
  <c r="I41" i="34"/>
  <c r="H41" i="34"/>
  <c r="G41" i="34"/>
  <c r="F41" i="34"/>
  <c r="E41" i="34"/>
  <c r="D41" i="34"/>
  <c r="N40" i="34"/>
  <c r="O40" i="34"/>
  <c r="N39" i="34"/>
  <c r="O39" i="34" s="1"/>
  <c r="N38" i="34"/>
  <c r="O38" i="34" s="1"/>
  <c r="N37" i="34"/>
  <c r="O37" i="34" s="1"/>
  <c r="N36" i="34"/>
  <c r="O36" i="34" s="1"/>
  <c r="N35" i="34"/>
  <c r="O35" i="34"/>
  <c r="M34" i="34"/>
  <c r="L34" i="34"/>
  <c r="K34" i="34"/>
  <c r="J34" i="34"/>
  <c r="I34" i="34"/>
  <c r="H34" i="34"/>
  <c r="G34" i="34"/>
  <c r="F34" i="34"/>
  <c r="E34" i="34"/>
  <c r="D34" i="34"/>
  <c r="N33" i="34"/>
  <c r="O33" i="34"/>
  <c r="M32" i="34"/>
  <c r="L32" i="34"/>
  <c r="K32" i="34"/>
  <c r="J32" i="34"/>
  <c r="I32" i="34"/>
  <c r="H32" i="34"/>
  <c r="G32" i="34"/>
  <c r="F32" i="34"/>
  <c r="E32" i="34"/>
  <c r="D32" i="34"/>
  <c r="N32" i="34" s="1"/>
  <c r="O32" i="34" s="1"/>
  <c r="N31" i="34"/>
  <c r="O31" i="34"/>
  <c r="N30" i="34"/>
  <c r="O30" i="34" s="1"/>
  <c r="N29" i="34"/>
  <c r="O29" i="34" s="1"/>
  <c r="N28" i="34"/>
  <c r="O28" i="34" s="1"/>
  <c r="N27" i="34"/>
  <c r="O27" i="34" s="1"/>
  <c r="N26" i="34"/>
  <c r="O26" i="34" s="1"/>
  <c r="N25" i="34"/>
  <c r="O25" i="34"/>
  <c r="N24" i="34"/>
  <c r="O24" i="34" s="1"/>
  <c r="M23" i="34"/>
  <c r="L23" i="34"/>
  <c r="K23" i="34"/>
  <c r="J23" i="34"/>
  <c r="I23" i="34"/>
  <c r="H23" i="34"/>
  <c r="G23" i="34"/>
  <c r="F23" i="34"/>
  <c r="E23" i="34"/>
  <c r="D23" i="34"/>
  <c r="N22" i="34"/>
  <c r="O22" i="34" s="1"/>
  <c r="N21" i="34"/>
  <c r="O21" i="34" s="1"/>
  <c r="N20" i="34"/>
  <c r="O20" i="34" s="1"/>
  <c r="N19" i="34"/>
  <c r="O19" i="34" s="1"/>
  <c r="N18" i="34"/>
  <c r="O18" i="34"/>
  <c r="N17" i="34"/>
  <c r="O17" i="34"/>
  <c r="N16" i="34"/>
  <c r="O16" i="34" s="1"/>
  <c r="N15" i="34"/>
  <c r="O15" i="34" s="1"/>
  <c r="N14" i="34"/>
  <c r="O14" i="34" s="1"/>
  <c r="M13" i="34"/>
  <c r="L13" i="34"/>
  <c r="K13" i="34"/>
  <c r="J13" i="34"/>
  <c r="I13" i="34"/>
  <c r="H13" i="34"/>
  <c r="G13" i="34"/>
  <c r="F13" i="34"/>
  <c r="E13" i="34"/>
  <c r="N13" i="34"/>
  <c r="O13" i="34" s="1"/>
  <c r="D13" i="34"/>
  <c r="N12" i="34"/>
  <c r="O12" i="34"/>
  <c r="M11" i="34"/>
  <c r="L11" i="34"/>
  <c r="L44" i="34" s="1"/>
  <c r="K11" i="34"/>
  <c r="J11" i="34"/>
  <c r="I11" i="34"/>
  <c r="H11" i="34"/>
  <c r="G11" i="34"/>
  <c r="F11" i="34"/>
  <c r="E11" i="34"/>
  <c r="D11" i="34"/>
  <c r="N10" i="34"/>
  <c r="O10" i="34"/>
  <c r="N9" i="34"/>
  <c r="O9" i="34" s="1"/>
  <c r="N8" i="34"/>
  <c r="O8" i="34" s="1"/>
  <c r="N7" i="34"/>
  <c r="O7" i="34"/>
  <c r="N6" i="34"/>
  <c r="O6" i="34" s="1"/>
  <c r="M5" i="34"/>
  <c r="L5" i="34"/>
  <c r="K5" i="34"/>
  <c r="J5" i="34"/>
  <c r="I5" i="34"/>
  <c r="H5" i="34"/>
  <c r="G5" i="34"/>
  <c r="F5" i="34"/>
  <c r="E5" i="34"/>
  <c r="D5" i="34"/>
  <c r="N42" i="33"/>
  <c r="O42" i="33" s="1"/>
  <c r="N24" i="33"/>
  <c r="O24" i="33"/>
  <c r="N25" i="33"/>
  <c r="O25" i="33"/>
  <c r="N26" i="33"/>
  <c r="O26" i="33" s="1"/>
  <c r="N27" i="33"/>
  <c r="O27" i="33" s="1"/>
  <c r="N28" i="33"/>
  <c r="O28" i="33" s="1"/>
  <c r="N29" i="33"/>
  <c r="O29" i="33" s="1"/>
  <c r="N30" i="33"/>
  <c r="O30" i="33" s="1"/>
  <c r="N31" i="33"/>
  <c r="O31" i="33"/>
  <c r="N14" i="33"/>
  <c r="O14" i="33" s="1"/>
  <c r="N15" i="33"/>
  <c r="O15" i="33" s="1"/>
  <c r="N16" i="33"/>
  <c r="O16" i="33" s="1"/>
  <c r="N17" i="33"/>
  <c r="O17" i="33" s="1"/>
  <c r="N18" i="33"/>
  <c r="O18" i="33"/>
  <c r="N19" i="33"/>
  <c r="O19" i="33" s="1"/>
  <c r="N20" i="33"/>
  <c r="O20" i="33" s="1"/>
  <c r="N21" i="33"/>
  <c r="O21" i="33" s="1"/>
  <c r="N22" i="33"/>
  <c r="O22" i="33" s="1"/>
  <c r="E23" i="33"/>
  <c r="F23" i="33"/>
  <c r="G23" i="33"/>
  <c r="H23" i="33"/>
  <c r="I23" i="33"/>
  <c r="J23" i="33"/>
  <c r="K23" i="33"/>
  <c r="L23" i="33"/>
  <c r="M23" i="33"/>
  <c r="D23" i="33"/>
  <c r="E13" i="33"/>
  <c r="F13" i="33"/>
  <c r="G13" i="33"/>
  <c r="H13" i="33"/>
  <c r="I13" i="33"/>
  <c r="J13" i="33"/>
  <c r="K13" i="33"/>
  <c r="L13" i="33"/>
  <c r="M13" i="33"/>
  <c r="D13" i="33"/>
  <c r="N13" i="33"/>
  <c r="O13" i="33" s="1"/>
  <c r="E11" i="33"/>
  <c r="N11" i="33" s="1"/>
  <c r="O11" i="33" s="1"/>
  <c r="F11" i="33"/>
  <c r="F43" i="33" s="1"/>
  <c r="G11" i="33"/>
  <c r="H11" i="33"/>
  <c r="I11" i="33"/>
  <c r="J11" i="33"/>
  <c r="K11" i="33"/>
  <c r="L11" i="33"/>
  <c r="M11" i="33"/>
  <c r="M43" i="33" s="1"/>
  <c r="D11" i="33"/>
  <c r="E5" i="33"/>
  <c r="F5" i="33"/>
  <c r="G5" i="33"/>
  <c r="H5" i="33"/>
  <c r="I5" i="33"/>
  <c r="I43" i="33" s="1"/>
  <c r="J5" i="33"/>
  <c r="K5" i="33"/>
  <c r="L5" i="33"/>
  <c r="M5" i="33"/>
  <c r="D5" i="33"/>
  <c r="N5" i="33" s="1"/>
  <c r="O5" i="33" s="1"/>
  <c r="E40" i="33"/>
  <c r="F40" i="33"/>
  <c r="G40" i="33"/>
  <c r="H40" i="33"/>
  <c r="I40" i="33"/>
  <c r="J40" i="33"/>
  <c r="K40" i="33"/>
  <c r="L40" i="33"/>
  <c r="M40" i="33"/>
  <c r="D40" i="33"/>
  <c r="N41" i="33"/>
  <c r="O41" i="33" s="1"/>
  <c r="N36" i="33"/>
  <c r="O36" i="33" s="1"/>
  <c r="N37" i="33"/>
  <c r="O37" i="33"/>
  <c r="N38" i="33"/>
  <c r="O38" i="33" s="1"/>
  <c r="N39" i="33"/>
  <c r="O39" i="33" s="1"/>
  <c r="N35" i="33"/>
  <c r="O35" i="33" s="1"/>
  <c r="E34" i="33"/>
  <c r="F34" i="33"/>
  <c r="G34" i="33"/>
  <c r="H34" i="33"/>
  <c r="I34" i="33"/>
  <c r="J34" i="33"/>
  <c r="K34" i="33"/>
  <c r="L34" i="33"/>
  <c r="M34" i="33"/>
  <c r="D34" i="33"/>
  <c r="E32" i="33"/>
  <c r="F32" i="33"/>
  <c r="G32" i="33"/>
  <c r="H32" i="33"/>
  <c r="I32" i="33"/>
  <c r="J32" i="33"/>
  <c r="K32" i="33"/>
  <c r="L32" i="33"/>
  <c r="M32" i="33"/>
  <c r="D32" i="33"/>
  <c r="N33" i="33"/>
  <c r="O33" i="33"/>
  <c r="N12" i="33"/>
  <c r="O12" i="33"/>
  <c r="N7" i="33"/>
  <c r="O7" i="33" s="1"/>
  <c r="N8" i="33"/>
  <c r="O8" i="33" s="1"/>
  <c r="N9" i="33"/>
  <c r="O9" i="33" s="1"/>
  <c r="N10" i="33"/>
  <c r="O10" i="33"/>
  <c r="N6" i="33"/>
  <c r="O6" i="33" s="1"/>
  <c r="M44" i="37"/>
  <c r="J44" i="37"/>
  <c r="E44" i="37"/>
  <c r="D44" i="37"/>
  <c r="E41" i="38"/>
  <c r="N32" i="39"/>
  <c r="O32" i="39" s="1"/>
  <c r="N21" i="39"/>
  <c r="O21" i="39" s="1"/>
  <c r="K42" i="39"/>
  <c r="G40" i="41"/>
  <c r="L40" i="41"/>
  <c r="N5" i="41"/>
  <c r="O5" i="41" s="1"/>
  <c r="N14" i="41"/>
  <c r="O14" i="41"/>
  <c r="N14" i="42"/>
  <c r="O14" i="42" s="1"/>
  <c r="N5" i="43"/>
  <c r="O5" i="43" s="1"/>
  <c r="H42" i="43"/>
  <c r="I42" i="43"/>
  <c r="D42" i="43"/>
  <c r="N12" i="43"/>
  <c r="O12" i="43" s="1"/>
  <c r="N32" i="44"/>
  <c r="O32" i="44"/>
  <c r="F40" i="44"/>
  <c r="I41" i="45"/>
  <c r="N12" i="45"/>
  <c r="O12" i="45" s="1"/>
  <c r="P39" i="48" l="1"/>
  <c r="N40" i="41"/>
  <c r="O40" i="41" s="1"/>
  <c r="N41" i="45"/>
  <c r="O41" i="45" s="1"/>
  <c r="N42" i="43"/>
  <c r="O42" i="43" s="1"/>
  <c r="F42" i="39"/>
  <c r="N5" i="44"/>
  <c r="O5" i="44" s="1"/>
  <c r="N40" i="33"/>
  <c r="O40" i="33" s="1"/>
  <c r="N23" i="34"/>
  <c r="O23" i="34" s="1"/>
  <c r="J42" i="40"/>
  <c r="K44" i="37"/>
  <c r="N32" i="33"/>
  <c r="O32" i="33" s="1"/>
  <c r="L43" i="33"/>
  <c r="I44" i="34"/>
  <c r="N5" i="35"/>
  <c r="O5" i="35" s="1"/>
  <c r="L44" i="37"/>
  <c r="L42" i="40"/>
  <c r="N11" i="34"/>
  <c r="O11" i="34" s="1"/>
  <c r="N39" i="39"/>
  <c r="O39" i="39" s="1"/>
  <c r="M42" i="40"/>
  <c r="K42" i="42"/>
  <c r="N40" i="43"/>
  <c r="O40" i="43" s="1"/>
  <c r="K42" i="40"/>
  <c r="I42" i="42"/>
  <c r="N20" i="38"/>
  <c r="O20" i="38" s="1"/>
  <c r="J43" i="33"/>
  <c r="K44" i="34"/>
  <c r="G45" i="35"/>
  <c r="N31" i="38"/>
  <c r="O31" i="38" s="1"/>
  <c r="J42" i="39"/>
  <c r="F44" i="37"/>
  <c r="N44" i="37" s="1"/>
  <c r="O44" i="37" s="1"/>
  <c r="H44" i="37"/>
  <c r="E42" i="39"/>
  <c r="N42" i="39" s="1"/>
  <c r="O42" i="39" s="1"/>
  <c r="H42" i="40"/>
  <c r="N29" i="38"/>
  <c r="O29" i="38" s="1"/>
  <c r="I42" i="40"/>
  <c r="M43" i="36"/>
  <c r="N5" i="40"/>
  <c r="O5" i="40" s="1"/>
  <c r="F44" i="34"/>
  <c r="H45" i="35"/>
  <c r="H43" i="33"/>
  <c r="E44" i="34"/>
  <c r="M44" i="34"/>
  <c r="G44" i="37"/>
  <c r="J45" i="35"/>
  <c r="N22" i="37"/>
  <c r="O22" i="37" s="1"/>
  <c r="N24" i="42"/>
  <c r="O24" i="42" s="1"/>
  <c r="N11" i="35"/>
  <c r="O11" i="35" s="1"/>
  <c r="N5" i="45"/>
  <c r="O5" i="45" s="1"/>
  <c r="N5" i="42"/>
  <c r="O5" i="42" s="1"/>
  <c r="K45" i="35"/>
  <c r="M42" i="39"/>
  <c r="G43" i="33"/>
  <c r="E43" i="33"/>
  <c r="H44" i="34"/>
  <c r="N41" i="34"/>
  <c r="O41" i="34" s="1"/>
  <c r="G41" i="38"/>
  <c r="N10" i="45"/>
  <c r="O10" i="45" s="1"/>
  <c r="I44" i="37"/>
  <c r="N34" i="34"/>
  <c r="O34" i="34" s="1"/>
  <c r="N5" i="36"/>
  <c r="O5" i="36" s="1"/>
  <c r="I41" i="38"/>
  <c r="N34" i="33"/>
  <c r="O34" i="33" s="1"/>
  <c r="E43" i="36"/>
  <c r="K43" i="33"/>
  <c r="G43" i="36"/>
  <c r="N23" i="33"/>
  <c r="O23" i="33" s="1"/>
  <c r="J44" i="34"/>
  <c r="N33" i="35"/>
  <c r="O33" i="35" s="1"/>
  <c r="J41" i="38"/>
  <c r="G44" i="34"/>
  <c r="N13" i="35"/>
  <c r="O13" i="35" s="1"/>
  <c r="N11" i="36"/>
  <c r="O11" i="36" s="1"/>
  <c r="N31" i="36"/>
  <c r="O31" i="36" s="1"/>
  <c r="M41" i="38"/>
  <c r="E42" i="40"/>
  <c r="O33" i="47"/>
  <c r="P33" i="47" s="1"/>
  <c r="O28" i="46"/>
  <c r="P28" i="46" s="1"/>
  <c r="O36" i="46"/>
  <c r="P36" i="46" s="1"/>
  <c r="O30" i="46"/>
  <c r="P30" i="46" s="1"/>
  <c r="D38" i="46"/>
  <c r="E38" i="46"/>
  <c r="G38" i="46"/>
  <c r="K38" i="46"/>
  <c r="J38" i="46"/>
  <c r="M38" i="46"/>
  <c r="N38" i="46"/>
  <c r="F38" i="46"/>
  <c r="L38" i="46"/>
  <c r="G42" i="39"/>
  <c r="E45" i="35"/>
  <c r="D43" i="33"/>
  <c r="D42" i="40"/>
  <c r="F42" i="42"/>
  <c r="N43" i="36"/>
  <c r="O43" i="36" s="1"/>
  <c r="F45" i="35"/>
  <c r="D44" i="34"/>
  <c r="N41" i="36"/>
  <c r="O41" i="36" s="1"/>
  <c r="L41" i="38"/>
  <c r="N5" i="34"/>
  <c r="O5" i="34" s="1"/>
  <c r="I42" i="39"/>
  <c r="O5" i="46"/>
  <c r="P5" i="46" s="1"/>
  <c r="O10" i="46"/>
  <c r="P10" i="46" s="1"/>
  <c r="H41" i="38"/>
  <c r="N13" i="39"/>
  <c r="O13" i="39" s="1"/>
  <c r="L42" i="42"/>
  <c r="N37" i="38"/>
  <c r="O37" i="38" s="1"/>
  <c r="O12" i="46"/>
  <c r="P12" i="46" s="1"/>
  <c r="N31" i="37"/>
  <c r="O31" i="37" s="1"/>
  <c r="O20" i="46"/>
  <c r="P20" i="46" s="1"/>
  <c r="H38" i="46"/>
  <c r="D40" i="44"/>
  <c r="N40" i="44" s="1"/>
  <c r="O40" i="44" s="1"/>
  <c r="I38" i="46"/>
  <c r="N44" i="34" l="1"/>
  <c r="O44" i="34" s="1"/>
  <c r="N42" i="40"/>
  <c r="O42" i="40" s="1"/>
  <c r="N45" i="35"/>
  <c r="O45" i="35" s="1"/>
  <c r="N43" i="33"/>
  <c r="O43" i="33" s="1"/>
  <c r="N41" i="38"/>
  <c r="O41" i="38" s="1"/>
  <c r="O38" i="46"/>
  <c r="P38" i="46" s="1"/>
  <c r="N42" i="42"/>
  <c r="O42" i="42" s="1"/>
</calcChain>
</file>

<file path=xl/sharedStrings.xml><?xml version="1.0" encoding="utf-8"?>
<sst xmlns="http://schemas.openxmlformats.org/spreadsheetml/2006/main" count="918" uniqueCount="141">
  <si>
    <t>Taxes</t>
  </si>
  <si>
    <t>Ad Valorem Taxes</t>
  </si>
  <si>
    <t>Miscellaneous Revenues</t>
  </si>
  <si>
    <t>General</t>
  </si>
  <si>
    <t>Permanent</t>
  </si>
  <si>
    <t>Enterprise</t>
  </si>
  <si>
    <t>Pension</t>
  </si>
  <si>
    <t>Trust</t>
  </si>
  <si>
    <t>Component Units</t>
  </si>
  <si>
    <t>Local Option Taxes</t>
  </si>
  <si>
    <t>Discretionary Sales Surtaxes</t>
  </si>
  <si>
    <t>Communications Services Taxes</t>
  </si>
  <si>
    <t>Local Business Tax</t>
  </si>
  <si>
    <t>Permits, Fees, and Special Assessments</t>
  </si>
  <si>
    <t>Other Permits, Fees, and Special Assessments</t>
  </si>
  <si>
    <t>Federal Grant - Public Safety</t>
  </si>
  <si>
    <t>Intergovernmental Revenue</t>
  </si>
  <si>
    <t>Federal Grant - Economic Environment</t>
  </si>
  <si>
    <t>State Grant - Physical Environment - Water Supply System</t>
  </si>
  <si>
    <t>State Grant - Culture / Recreation</t>
  </si>
  <si>
    <t>State Shared Revenues - General Gov't - Revenue Sharing Proceeds</t>
  </si>
  <si>
    <t>State Shared Revenues - General Gov't - Mobile Home License Tax</t>
  </si>
  <si>
    <t>State Shared Revenues - General Gov't - Alcoholic Beverage License Tax</t>
  </si>
  <si>
    <t>State Shared Revenues - General Gov't - Local Gov't Half-Cent Sales Tax</t>
  </si>
  <si>
    <t>Shared Revenue from Other Local Units</t>
  </si>
  <si>
    <t>Governmental Funds</t>
  </si>
  <si>
    <t>Proprietary Funds</t>
  </si>
  <si>
    <t>Account Total</t>
  </si>
  <si>
    <t>Fiduciary Funds</t>
  </si>
  <si>
    <t>Charges for Services</t>
  </si>
  <si>
    <t>Judgments, Fines, and Forfeits</t>
  </si>
  <si>
    <t>Other Sources</t>
  </si>
  <si>
    <t>Physical Environment - Electric Utility</t>
  </si>
  <si>
    <t>Physical Environment - Gas Utility</t>
  </si>
  <si>
    <t>Physical Environment - Water Utility</t>
  </si>
  <si>
    <t>Physical Environment - Garbage / Solid Waste</t>
  </si>
  <si>
    <t>Physical Environment - Sewer / Wastewater Utility</t>
  </si>
  <si>
    <t>Physical Environment - Cemetary</t>
  </si>
  <si>
    <t>Transportation (User Fees) - Other Transportation Charges</t>
  </si>
  <si>
    <t>Culture / Recreation - Parks and Recreation</t>
  </si>
  <si>
    <t>Total - All Account Codes</t>
  </si>
  <si>
    <t>Local Fiscal Year Ended September 30, 2009</t>
  </si>
  <si>
    <t>Court-Ordered Judgments and Fines - As Decided by County Court Criminal</t>
  </si>
  <si>
    <t>Interest and Other Earnings - Interest</t>
  </si>
  <si>
    <t>Interest and Other Earnings - Net Increase (Decrease) in Fair Value of Investments</t>
  </si>
  <si>
    <t>Rents and Royalties</t>
  </si>
  <si>
    <t>Pension Fund Contributions</t>
  </si>
  <si>
    <t>Other Miscellaneous Revenues - Other</t>
  </si>
  <si>
    <t>Non-Operating - Inter-Fund Group Transfers In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</si>
  <si>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</si>
  <si>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</si>
  <si>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</si>
  <si>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</si>
  <si>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</si>
  <si>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</si>
  <si>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2009 Municipal Population:</t>
  </si>
  <si>
    <t>Contributions from Enterprise Operations</t>
  </si>
  <si>
    <t>Havana Revenues Reported by Account Code and Fund Type</t>
  </si>
  <si>
    <t>Local Fiscal Year Ended September 30, 2010</t>
  </si>
  <si>
    <t>Physical Environment - Other Physical Environment Charges</t>
  </si>
  <si>
    <t>Court-Ordered Judgments and Fines - As Decided by Traffic Court</t>
  </si>
  <si>
    <t>Disposition of Fixed Assets</t>
  </si>
  <si>
    <t>2010 Municipal Census Population:</t>
  </si>
  <si>
    <t>Local Fiscal Year Ended September 30, 2011</t>
  </si>
  <si>
    <t>Franchise Fee - Other</t>
  </si>
  <si>
    <t>Federal Grant - General Government</t>
  </si>
  <si>
    <t>Federal Grant - Physical Environment - Water Supply System</t>
  </si>
  <si>
    <t>Federal Grant - Physical Environment - Other Physical Environment</t>
  </si>
  <si>
    <t>Federal Grant - Human Services - Health or Hospitals</t>
  </si>
  <si>
    <t>Interest and Other Earnings - Gain or Loss on Sale of Investments</t>
  </si>
  <si>
    <t>2011 Municipal Population:</t>
  </si>
  <si>
    <t>Compiled from data obtained from the Florida Department of Financial Services, Division of Accounting and Auditing, Bureau of Local Government.</t>
  </si>
  <si>
    <t>Local Fiscal Year Ended September 30, 2012</t>
  </si>
  <si>
    <t>First Local Option Fuel Tax (1 to 6 Cents)</t>
  </si>
  <si>
    <t>State Shared Revenues - Public Safety - Firefighter Supplemental Compensation</t>
  </si>
  <si>
    <t>Other Charges for Services</t>
  </si>
  <si>
    <t>Interest and Other Earnings - Dividends</t>
  </si>
  <si>
    <t>2012 Municipal Population:</t>
  </si>
  <si>
    <t>Local Fiscal Year Ended September 30, 2013</t>
  </si>
  <si>
    <t>Insurance Premium Tax for Firefighters' Pension</t>
  </si>
  <si>
    <t>Communications Services Taxes (Chapter 202, F.S.)</t>
  </si>
  <si>
    <t>Local Business Tax (Chapter 205, F.S.)</t>
  </si>
  <si>
    <t>State Shared Revenues - General Government - Revenue Sharing Proceeds</t>
  </si>
  <si>
    <t>State Shared Revenues - General Government - Mobile Home License Tax</t>
  </si>
  <si>
    <t>State Shared Revenues - General Government - Alcoholic Beverage License Tax</t>
  </si>
  <si>
    <t>State Shared Revenues - General Government - Local Government Half-Cent Sales Tax</t>
  </si>
  <si>
    <t>Sales - Disposition of Fixed Assets</t>
  </si>
  <si>
    <t>Proceeds - Debt Proceeds</t>
  </si>
  <si>
    <t>2013 Municipal Population:</t>
  </si>
  <si>
    <t>Local Fiscal Year Ended September 30, 2008</t>
  </si>
  <si>
    <t>Permits and Franchise Fees</t>
  </si>
  <si>
    <t>Other Permits and Fees</t>
  </si>
  <si>
    <t>Proprietary Non-Operating Sources - Interest</t>
  </si>
  <si>
    <t>2008 Municipal Population:</t>
  </si>
  <si>
    <t>Local Fiscal Year Ended September 30, 2014</t>
  </si>
  <si>
    <t>Other General Taxes</t>
  </si>
  <si>
    <t>2014 Municipal Population:</t>
  </si>
  <si>
    <t>Local Fiscal Year Ended September 30, 2015</t>
  </si>
  <si>
    <t>State Grant - Physical Environment - Other Physical Environment</t>
  </si>
  <si>
    <t>2015 Municipal Population:</t>
  </si>
  <si>
    <t>Local Fiscal Year Ended September 30, 2016</t>
  </si>
  <si>
    <t>State Grant - Physical Environment - Sewer / Wastewater</t>
  </si>
  <si>
    <t>General Government - Recording Fees</t>
  </si>
  <si>
    <t>2016 Municipal Population:</t>
  </si>
  <si>
    <t>Local Fiscal Year Ended September 30, 2017</t>
  </si>
  <si>
    <t>Federal Grant - Physical Environment - Sewer / Wastewater</t>
  </si>
  <si>
    <t>State Grant - Public Safety</t>
  </si>
  <si>
    <t>State Grant - Transportation - Other Transportation</t>
  </si>
  <si>
    <t>2017 Municipal Population:</t>
  </si>
  <si>
    <t>Local Fiscal Year Ended September 30, 2018</t>
  </si>
  <si>
    <t>State Grant - Economic Environment</t>
  </si>
  <si>
    <t>Other Judgments, Fines, and Forfeits</t>
  </si>
  <si>
    <t>2018 Municipal Population:</t>
  </si>
  <si>
    <t>Local Fiscal Year Ended September 30, 2019</t>
  </si>
  <si>
    <t>2019 Municipal Population:</t>
  </si>
  <si>
    <t>Local Fiscal Year Ended September 30, 2020</t>
  </si>
  <si>
    <t>State Shared Revenues - Other</t>
  </si>
  <si>
    <t>2020 Municipal Population:</t>
  </si>
  <si>
    <t>Local Fiscal Year Ended September 30, 2021</t>
  </si>
  <si>
    <t>Per Capita Account</t>
  </si>
  <si>
    <t>Custodial</t>
  </si>
  <si>
    <t>Total Account</t>
  </si>
  <si>
    <t>General Government Taxes</t>
  </si>
  <si>
    <t>First Local Option Fuel Tax (1 to 6 Cents Local Option Fuel Tax)</t>
  </si>
  <si>
    <t>State Communications Services Taxes</t>
  </si>
  <si>
    <t>Other Fees and Special Assessments</t>
  </si>
  <si>
    <t>Intergovernmental Revenues</t>
  </si>
  <si>
    <t>State Shared Revenues - General Government - Local Government Half-Cent Sales Tax Program</t>
  </si>
  <si>
    <t>Other Charges for Services (Not Court-Related)</t>
  </si>
  <si>
    <t>2021 Municipal Population:</t>
  </si>
  <si>
    <t>Local Fiscal Year Ended September 30, 2022</t>
  </si>
  <si>
    <t>2022 Municipal Population:</t>
  </si>
  <si>
    <t>Local Fiscal Year Ended September 30, 2023</t>
  </si>
  <si>
    <t>Local Government Infrastructure Surtax</t>
  </si>
  <si>
    <t>Utility Service Tax - Gas</t>
  </si>
  <si>
    <t>Local Communications Services Taxes</t>
  </si>
  <si>
    <t>Federal Grant - Transportation - Other Transportation</t>
  </si>
  <si>
    <t>Federal Grant - Other Federal Grants</t>
  </si>
  <si>
    <t>State Shared Revenues - General Government - Other General Government</t>
  </si>
  <si>
    <t>Transportation - Other Transportation Charges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</si>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</sst>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11">
    <font>
      <sz val="12"/>
      <name val="Arial MT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2">
    <xf numFmtId="0" fontId="0" fillId="0" borderId="0" xfId="0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3" fillId="0" borderId="0" xfId="0" applyFont="1" applyProtection="1"/>
    <xf numFmtId="37" fontId="3" fillId="0" borderId="0" xfId="0" applyNumberFormat="1" applyFont="1" applyProtection="1"/>
    <xf numFmtId="0" fontId="1" fillId="0" borderId="0" xfId="0" applyFont="1" applyProtection="1"/>
    <xf numFmtId="44" fontId="6" fillId="0" borderId="0" xfId="0" applyNumberFormat="1" applyFont="1" applyProtection="1"/>
    <xf numFmtId="0" fontId="5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right"/>
    </xf>
    <xf numFmtId="43" fontId="3" fillId="0" borderId="0" xfId="0" applyNumberFormat="1" applyFont="1" applyProtection="1"/>
    <xf numFmtId="43" fontId="6" fillId="0" borderId="0" xfId="0" applyNumberFormat="1" applyFont="1" applyProtection="1"/>
    <xf numFmtId="0" fontId="1" fillId="0" borderId="0" xfId="0" applyFont="1" applyAlignment="1" applyProtection="1"/>
    <xf numFmtId="0" fontId="3" fillId="0" borderId="1" xfId="0" applyFont="1" applyBorder="1" applyAlignment="1" applyProtection="1">
      <alignment vertical="center"/>
    </xf>
    <xf numFmtId="0" fontId="7" fillId="0" borderId="1" xfId="0" applyFont="1" applyBorder="1" applyAlignment="1" applyProtection="1">
      <alignment vertical="center"/>
    </xf>
    <xf numFmtId="0" fontId="1" fillId="2" borderId="2" xfId="0" applyFont="1" applyFill="1" applyBorder="1" applyAlignment="1" applyProtection="1">
      <alignment vertical="center"/>
    </xf>
    <xf numFmtId="42" fontId="1" fillId="2" borderId="3" xfId="0" applyNumberFormat="1" applyFont="1" applyFill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37" fontId="3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7" fillId="0" borderId="6" xfId="0" applyFont="1" applyBorder="1" applyAlignment="1" applyProtection="1">
      <alignment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  <xf numFmtId="0" fontId="1" fillId="2" borderId="4" xfId="0" applyFont="1" applyFill="1" applyBorder="1" applyAlignment="1" applyProtection="1">
      <alignment vertical="center"/>
    </xf>
    <xf numFmtId="164" fontId="3" fillId="0" borderId="8" xfId="0" applyNumberFormat="1" applyFont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vertical="center"/>
    </xf>
    <xf numFmtId="42" fontId="1" fillId="2" borderId="10" xfId="0" applyNumberFormat="1" applyFont="1" applyFill="1" applyBorder="1" applyAlignment="1" applyProtection="1">
      <alignment vertical="center"/>
    </xf>
    <xf numFmtId="42" fontId="1" fillId="2" borderId="11" xfId="0" applyNumberFormat="1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0" fontId="1" fillId="2" borderId="12" xfId="0" applyFont="1" applyFill="1" applyBorder="1" applyAlignment="1" applyProtection="1">
      <alignment vertical="center"/>
    </xf>
    <xf numFmtId="0" fontId="1" fillId="2" borderId="6" xfId="0" applyFont="1" applyFill="1" applyBorder="1" applyAlignment="1" applyProtection="1">
      <alignment vertical="center"/>
    </xf>
    <xf numFmtId="42" fontId="1" fillId="2" borderId="12" xfId="0" applyNumberFormat="1" applyFont="1" applyFill="1" applyBorder="1" applyAlignment="1" applyProtection="1">
      <alignment vertical="center"/>
    </xf>
    <xf numFmtId="44" fontId="1" fillId="2" borderId="5" xfId="0" applyNumberFormat="1" applyFont="1" applyFill="1" applyBorder="1" applyAlignment="1" applyProtection="1">
      <alignment vertical="center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37" fontId="8" fillId="2" borderId="14" xfId="0" applyNumberFormat="1" applyFont="1" applyFill="1" applyBorder="1" applyAlignment="1" applyProtection="1">
      <alignment horizontal="center" vertical="center" wrapText="1"/>
    </xf>
    <xf numFmtId="0" fontId="9" fillId="2" borderId="15" xfId="0" applyFont="1" applyFill="1" applyBorder="1" applyAlignment="1" applyProtection="1">
      <alignment horizontal="center" vertical="center"/>
    </xf>
    <xf numFmtId="0" fontId="9" fillId="2" borderId="16" xfId="0" applyFont="1" applyFill="1" applyBorder="1" applyAlignment="1" applyProtection="1">
      <alignment horizontal="center" vertical="center"/>
    </xf>
    <xf numFmtId="44" fontId="1" fillId="2" borderId="17" xfId="0" applyNumberFormat="1" applyFont="1" applyFill="1" applyBorder="1" applyAlignment="1" applyProtection="1">
      <alignment vertical="center"/>
    </xf>
    <xf numFmtId="164" fontId="7" fillId="0" borderId="8" xfId="0" applyNumberFormat="1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vertical="center"/>
    </xf>
    <xf numFmtId="0" fontId="3" fillId="0" borderId="19" xfId="0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vertical="center"/>
    </xf>
    <xf numFmtId="41" fontId="3" fillId="0" borderId="20" xfId="0" applyNumberFormat="1" applyFont="1" applyBorder="1" applyAlignment="1" applyProtection="1">
      <alignment vertical="center"/>
    </xf>
    <xf numFmtId="42" fontId="1" fillId="2" borderId="8" xfId="0" applyNumberFormat="1" applyFont="1" applyFill="1" applyBorder="1" applyAlignment="1" applyProtection="1">
      <alignment vertical="center"/>
    </xf>
    <xf numFmtId="44" fontId="1" fillId="2" borderId="21" xfId="0" applyNumberFormat="1" applyFont="1" applyFill="1" applyBorder="1" applyAlignment="1" applyProtection="1">
      <alignment vertical="center"/>
    </xf>
    <xf numFmtId="42" fontId="3" fillId="0" borderId="12" xfId="0" applyNumberFormat="1" applyFont="1" applyBorder="1" applyAlignment="1" applyProtection="1">
      <alignment vertical="center"/>
    </xf>
    <xf numFmtId="44" fontId="3" fillId="0" borderId="21" xfId="0" applyNumberFormat="1" applyFont="1" applyBorder="1" applyAlignment="1" applyProtection="1">
      <alignment vertical="center"/>
    </xf>
    <xf numFmtId="0" fontId="5" fillId="0" borderId="0" xfId="0" applyFont="1" applyAlignment="1">
      <alignment horizontal="center"/>
    </xf>
    <xf numFmtId="0" fontId="9" fillId="2" borderId="15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1" fillId="0" borderId="0" xfId="0" applyFont="1"/>
    <xf numFmtId="37" fontId="8" fillId="2" borderId="13" xfId="0" applyNumberFormat="1" applyFont="1" applyFill="1" applyBorder="1" applyAlignment="1">
      <alignment horizontal="center" vertical="center" wrapText="1"/>
    </xf>
    <xf numFmtId="37" fontId="8" fillId="2" borderId="14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2" borderId="4" xfId="0" applyFont="1" applyFill="1" applyBorder="1" applyAlignment="1">
      <alignment vertical="center"/>
    </xf>
    <xf numFmtId="0" fontId="1" fillId="2" borderId="9" xfId="0" applyFont="1" applyFill="1" applyBorder="1" applyAlignment="1">
      <alignment vertical="center"/>
    </xf>
    <xf numFmtId="42" fontId="1" fillId="2" borderId="10" xfId="0" applyNumberFormat="1" applyFont="1" applyFill="1" applyBorder="1" applyAlignment="1">
      <alignment vertical="center"/>
    </xf>
    <xf numFmtId="42" fontId="1" fillId="2" borderId="11" xfId="0" applyNumberFormat="1" applyFont="1" applyFill="1" applyBorder="1" applyAlignment="1">
      <alignment vertical="center"/>
    </xf>
    <xf numFmtId="44" fontId="1" fillId="2" borderId="5" xfId="0" applyNumberFormat="1" applyFont="1" applyFill="1" applyBorder="1" applyAlignment="1">
      <alignment vertical="center"/>
    </xf>
    <xf numFmtId="44" fontId="6" fillId="0" borderId="0" xfId="0" applyNumberFormat="1" applyFont="1"/>
    <xf numFmtId="0" fontId="3" fillId="0" borderId="0" xfId="0" applyFont="1"/>
    <xf numFmtId="0" fontId="3" fillId="0" borderId="1" xfId="0" applyFont="1" applyBorder="1" applyAlignment="1">
      <alignment vertical="center"/>
    </xf>
    <xf numFmtId="164" fontId="3" fillId="0" borderId="8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42" fontId="3" fillId="0" borderId="12" xfId="0" applyNumberFormat="1" applyFont="1" applyBorder="1" applyAlignment="1">
      <alignment vertical="center"/>
    </xf>
    <xf numFmtId="44" fontId="3" fillId="0" borderId="21" xfId="0" applyNumberFormat="1" applyFont="1" applyBorder="1" applyAlignment="1">
      <alignment vertical="center"/>
    </xf>
    <xf numFmtId="43" fontId="3" fillId="0" borderId="0" xfId="0" applyNumberFormat="1" applyFont="1"/>
    <xf numFmtId="0" fontId="1" fillId="2" borderId="1" xfId="0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42" fontId="1" fillId="2" borderId="12" xfId="0" applyNumberFormat="1" applyFont="1" applyFill="1" applyBorder="1" applyAlignment="1">
      <alignment vertical="center"/>
    </xf>
    <xf numFmtId="42" fontId="1" fillId="2" borderId="8" xfId="0" applyNumberFormat="1" applyFont="1" applyFill="1" applyBorder="1" applyAlignment="1">
      <alignment vertical="center"/>
    </xf>
    <xf numFmtId="44" fontId="1" fillId="2" borderId="21" xfId="0" applyNumberFormat="1" applyFont="1" applyFill="1" applyBorder="1" applyAlignment="1">
      <alignment vertical="center"/>
    </xf>
    <xf numFmtId="43" fontId="6" fillId="0" borderId="0" xfId="0" applyNumberFormat="1" applyFont="1"/>
    <xf numFmtId="0" fontId="7" fillId="0" borderId="1" xfId="0" applyFont="1" applyBorder="1" applyAlignment="1">
      <alignment vertical="center"/>
    </xf>
    <xf numFmtId="164" fontId="7" fillId="0" borderId="8" xfId="0" applyNumberFormat="1" applyFont="1" applyBorder="1" applyAlignment="1">
      <alignment horizontal="center" vertical="center"/>
    </xf>
    <xf numFmtId="0" fontId="7" fillId="0" borderId="6" xfId="0" applyFont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42" fontId="1" fillId="2" borderId="3" xfId="0" applyNumberFormat="1" applyFont="1" applyFill="1" applyBorder="1" applyAlignment="1">
      <alignment vertical="center"/>
    </xf>
    <xf numFmtId="44" fontId="1" fillId="2" borderId="17" xfId="0" applyNumberFormat="1" applyFont="1" applyFill="1" applyBorder="1" applyAlignment="1">
      <alignment vertical="center"/>
    </xf>
    <xf numFmtId="0" fontId="2" fillId="0" borderId="0" xfId="0" applyFont="1"/>
    <xf numFmtId="0" fontId="3" fillId="0" borderId="4" xfId="0" applyFont="1" applyBorder="1" applyAlignment="1">
      <alignment vertical="center"/>
    </xf>
    <xf numFmtId="0" fontId="3" fillId="0" borderId="0" xfId="0" applyFont="1" applyAlignment="1">
      <alignment vertical="center"/>
    </xf>
    <xf numFmtId="37" fontId="3" fillId="0" borderId="0" xfId="0" applyNumberFormat="1" applyFont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37" fontId="3" fillId="0" borderId="19" xfId="0" applyNumberFormat="1" applyFont="1" applyBorder="1" applyAlignment="1">
      <alignment vertical="center"/>
    </xf>
    <xf numFmtId="41" fontId="3" fillId="0" borderId="20" xfId="0" applyNumberFormat="1" applyFont="1" applyBorder="1" applyAlignment="1">
      <alignment vertical="center"/>
    </xf>
    <xf numFmtId="37" fontId="3" fillId="0" borderId="0" xfId="0" applyNumberFormat="1" applyFont="1"/>
    <xf numFmtId="37" fontId="3" fillId="0" borderId="19" xfId="0" applyNumberFormat="1" applyFont="1" applyBorder="1" applyAlignment="1">
      <alignment horizontal="right" vertical="center"/>
    </xf>
    <xf numFmtId="0" fontId="3" fillId="0" borderId="22" xfId="0" applyFont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3" fillId="0" borderId="25" xfId="0" applyFont="1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8" fillId="2" borderId="28" xfId="0" applyFont="1" applyFill="1" applyBorder="1" applyAlignment="1">
      <alignment horizontal="left" vertical="center" wrapText="1"/>
    </xf>
    <xf numFmtId="0" fontId="0" fillId="0" borderId="15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9" fillId="2" borderId="31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/>
    </xf>
    <xf numFmtId="37" fontId="8" fillId="2" borderId="33" xfId="0" applyNumberFormat="1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3" fillId="0" borderId="19" xfId="0" applyNumberFormat="1" applyFont="1" applyBorder="1" applyAlignment="1" applyProtection="1">
      <alignment horizontal="right" vertical="center"/>
    </xf>
    <xf numFmtId="0" fontId="3" fillId="0" borderId="22" xfId="0" applyFont="1" applyBorder="1" applyAlignment="1" applyProtection="1">
      <alignment vertical="center" wrapText="1"/>
    </xf>
    <xf numFmtId="0" fontId="3" fillId="0" borderId="25" xfId="0" applyFont="1" applyBorder="1" applyAlignment="1" applyProtection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5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9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96E11D-1A6E-405F-A42B-5F4515AA8747}">
  <sheetPr>
    <pageSetUpPr fitToPage="1"/>
  </sheetPr>
  <dimension ref="A1:ED43"/>
  <sheetViews>
    <sheetView tabSelected="1" workbookViewId="0">
      <selection sqref="A1:P1"/>
    </sheetView>
  </sheetViews>
  <sheetFormatPr defaultColWidth="9.77734375" defaultRowHeight="15"/>
  <cols>
    <col min="1" max="1" width="1.77734375" style="62" customWidth="1"/>
    <col min="2" max="2" width="6.77734375" style="62" customWidth="1"/>
    <col min="3" max="3" width="65.77734375" style="62" bestFit="1" customWidth="1"/>
    <col min="4" max="5" width="16.77734375" style="93" customWidth="1"/>
    <col min="6" max="7" width="15.77734375" style="93" customWidth="1"/>
    <col min="8" max="8" width="13.77734375" style="93" customWidth="1"/>
    <col min="9" max="10" width="15.77734375" style="93" customWidth="1"/>
    <col min="11" max="14" width="13.77734375" style="93" customWidth="1"/>
    <col min="15" max="15" width="16.77734375" style="93" customWidth="1"/>
    <col min="16" max="16" width="13.77734375" style="62" customWidth="1"/>
    <col min="17" max="18" width="9.77734375" style="62"/>
  </cols>
  <sheetData>
    <row r="1" spans="1:134" ht="27.75">
      <c r="A1" s="101" t="s">
        <v>57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3"/>
      <c r="Q1" s="48"/>
      <c r="R1"/>
    </row>
    <row r="2" spans="1:134" ht="24" thickBot="1">
      <c r="A2" s="104" t="s">
        <v>132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6"/>
      <c r="Q2" s="48"/>
      <c r="R2"/>
    </row>
    <row r="3" spans="1:134" ht="18" customHeight="1">
      <c r="A3" s="107" t="s">
        <v>49</v>
      </c>
      <c r="B3" s="108"/>
      <c r="C3" s="109"/>
      <c r="D3" s="113" t="s">
        <v>25</v>
      </c>
      <c r="E3" s="114"/>
      <c r="F3" s="114"/>
      <c r="G3" s="114"/>
      <c r="H3" s="115"/>
      <c r="I3" s="113" t="s">
        <v>26</v>
      </c>
      <c r="J3" s="115"/>
      <c r="K3" s="113" t="s">
        <v>28</v>
      </c>
      <c r="L3" s="114"/>
      <c r="M3" s="115"/>
      <c r="N3" s="49"/>
      <c r="O3" s="50"/>
      <c r="P3" s="116" t="s">
        <v>119</v>
      </c>
      <c r="Q3" s="51"/>
      <c r="R3"/>
    </row>
    <row r="4" spans="1:134" ht="32.25" customHeight="1" thickBot="1">
      <c r="A4" s="110"/>
      <c r="B4" s="111"/>
      <c r="C4" s="112"/>
      <c r="D4" s="52" t="s">
        <v>3</v>
      </c>
      <c r="E4" s="52" t="s">
        <v>50</v>
      </c>
      <c r="F4" s="52" t="s">
        <v>51</v>
      </c>
      <c r="G4" s="52" t="s">
        <v>52</v>
      </c>
      <c r="H4" s="52" t="s">
        <v>4</v>
      </c>
      <c r="I4" s="52" t="s">
        <v>5</v>
      </c>
      <c r="J4" s="53" t="s">
        <v>53</v>
      </c>
      <c r="K4" s="53" t="s">
        <v>6</v>
      </c>
      <c r="L4" s="53" t="s">
        <v>7</v>
      </c>
      <c r="M4" s="53" t="s">
        <v>120</v>
      </c>
      <c r="N4" s="53" t="s">
        <v>8</v>
      </c>
      <c r="O4" s="53" t="s">
        <v>121</v>
      </c>
      <c r="P4" s="117"/>
      <c r="Q4" s="54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55"/>
      <c r="AG4" s="55"/>
      <c r="AH4" s="55"/>
      <c r="AI4" s="55"/>
      <c r="AJ4" s="55"/>
      <c r="AK4" s="55"/>
      <c r="AL4" s="55"/>
      <c r="AM4" s="55"/>
      <c r="AN4" s="55"/>
      <c r="AO4" s="55"/>
      <c r="AP4" s="55"/>
      <c r="AQ4" s="55"/>
      <c r="AR4" s="55"/>
      <c r="AS4" s="55"/>
      <c r="AT4" s="55"/>
      <c r="AU4" s="55"/>
      <c r="AV4" s="55"/>
      <c r="AW4" s="55"/>
      <c r="AX4" s="55"/>
      <c r="AY4" s="55"/>
      <c r="AZ4" s="55"/>
      <c r="BA4" s="55"/>
      <c r="BB4" s="55"/>
      <c r="BC4" s="55"/>
      <c r="BD4" s="55"/>
      <c r="BE4" s="55"/>
      <c r="BF4" s="55"/>
      <c r="BG4" s="55"/>
      <c r="BH4" s="55"/>
      <c r="BI4" s="55"/>
      <c r="BJ4" s="55"/>
      <c r="BK4" s="55"/>
      <c r="BL4" s="55"/>
      <c r="BM4" s="55"/>
      <c r="BN4" s="55"/>
      <c r="BO4" s="55"/>
      <c r="BP4" s="55"/>
      <c r="BQ4" s="55"/>
      <c r="BR4" s="55"/>
      <c r="BS4" s="55"/>
      <c r="BT4" s="55"/>
      <c r="BU4" s="55"/>
      <c r="BV4" s="55"/>
      <c r="BW4" s="55"/>
      <c r="BX4" s="55"/>
      <c r="BY4" s="55"/>
      <c r="BZ4" s="55"/>
      <c r="CA4" s="55"/>
      <c r="CB4" s="55"/>
      <c r="CC4" s="55"/>
      <c r="CD4" s="55"/>
      <c r="CE4" s="55"/>
      <c r="CF4" s="55"/>
      <c r="CG4" s="55"/>
      <c r="CH4" s="55"/>
      <c r="CI4" s="55"/>
      <c r="CJ4" s="55"/>
      <c r="CK4" s="55"/>
      <c r="CL4" s="55"/>
      <c r="CM4" s="55"/>
      <c r="CN4" s="55"/>
      <c r="CO4" s="55"/>
      <c r="CP4" s="55"/>
      <c r="CQ4" s="55"/>
      <c r="CR4" s="55"/>
      <c r="CS4" s="55"/>
      <c r="CT4" s="55"/>
      <c r="CU4" s="55"/>
      <c r="CV4" s="55"/>
      <c r="CW4" s="55"/>
      <c r="CX4" s="55"/>
      <c r="CY4" s="55"/>
      <c r="CZ4" s="55"/>
      <c r="DA4" s="55"/>
      <c r="DB4" s="55"/>
      <c r="DC4" s="55"/>
      <c r="DD4" s="55"/>
      <c r="DE4" s="55"/>
      <c r="DF4" s="55"/>
      <c r="DG4" s="55"/>
      <c r="DH4" s="55"/>
      <c r="DI4" s="55"/>
      <c r="DJ4" s="55"/>
      <c r="DK4" s="55"/>
      <c r="DL4" s="55"/>
      <c r="DM4" s="55"/>
      <c r="DN4" s="55"/>
      <c r="DO4" s="55"/>
      <c r="DP4" s="55"/>
      <c r="DQ4" s="55"/>
      <c r="DR4" s="55"/>
      <c r="DS4" s="55"/>
      <c r="DT4" s="55"/>
      <c r="DU4" s="55"/>
      <c r="DV4" s="55"/>
      <c r="DW4" s="55"/>
      <c r="DX4" s="55"/>
      <c r="DY4" s="55"/>
      <c r="DZ4" s="55"/>
      <c r="EA4" s="55"/>
      <c r="EB4" s="55"/>
      <c r="EC4" s="55"/>
      <c r="ED4" s="55"/>
    </row>
    <row r="5" spans="1:134" ht="15.75">
      <c r="A5" s="56" t="s">
        <v>122</v>
      </c>
      <c r="B5" s="57"/>
      <c r="C5" s="57"/>
      <c r="D5" s="58">
        <f t="shared" ref="D5:N5" si="0">SUM(D6:D10)</f>
        <v>528333</v>
      </c>
      <c r="E5" s="58">
        <f t="shared" si="0"/>
        <v>32437</v>
      </c>
      <c r="F5" s="58">
        <f t="shared" si="0"/>
        <v>0</v>
      </c>
      <c r="G5" s="58">
        <f t="shared" si="0"/>
        <v>0</v>
      </c>
      <c r="H5" s="58">
        <f t="shared" si="0"/>
        <v>0</v>
      </c>
      <c r="I5" s="58">
        <f t="shared" si="0"/>
        <v>0</v>
      </c>
      <c r="J5" s="58">
        <f t="shared" si="0"/>
        <v>0</v>
      </c>
      <c r="K5" s="58">
        <f t="shared" si="0"/>
        <v>0</v>
      </c>
      <c r="L5" s="58">
        <f t="shared" si="0"/>
        <v>0</v>
      </c>
      <c r="M5" s="58">
        <f t="shared" si="0"/>
        <v>0</v>
      </c>
      <c r="N5" s="58">
        <f t="shared" si="0"/>
        <v>0</v>
      </c>
      <c r="O5" s="59">
        <f>SUM(D5:N5)</f>
        <v>560770</v>
      </c>
      <c r="P5" s="60">
        <f t="shared" ref="P5:P39" si="1">(O5/P$41)</f>
        <v>320.62321326472272</v>
      </c>
      <c r="Q5" s="61"/>
    </row>
    <row r="6" spans="1:134">
      <c r="A6" s="63"/>
      <c r="B6" s="64">
        <v>311</v>
      </c>
      <c r="C6" s="65" t="s">
        <v>1</v>
      </c>
      <c r="D6" s="66">
        <v>181954</v>
      </c>
      <c r="E6" s="66">
        <v>25907</v>
      </c>
      <c r="F6" s="66">
        <v>0</v>
      </c>
      <c r="G6" s="66">
        <v>0</v>
      </c>
      <c r="H6" s="66">
        <v>0</v>
      </c>
      <c r="I6" s="66">
        <v>0</v>
      </c>
      <c r="J6" s="66">
        <v>0</v>
      </c>
      <c r="K6" s="66">
        <v>0</v>
      </c>
      <c r="L6" s="66">
        <v>0</v>
      </c>
      <c r="M6" s="66">
        <v>0</v>
      </c>
      <c r="N6" s="66">
        <v>0</v>
      </c>
      <c r="O6" s="66">
        <f>SUM(D6:N6)</f>
        <v>207861</v>
      </c>
      <c r="P6" s="67">
        <f t="shared" si="1"/>
        <v>118.84562607204117</v>
      </c>
      <c r="Q6" s="68"/>
    </row>
    <row r="7" spans="1:134">
      <c r="A7" s="63"/>
      <c r="B7" s="64">
        <v>312.63</v>
      </c>
      <c r="C7" s="65" t="s">
        <v>133</v>
      </c>
      <c r="D7" s="66">
        <v>186054</v>
      </c>
      <c r="E7" s="66">
        <v>0</v>
      </c>
      <c r="F7" s="66">
        <v>0</v>
      </c>
      <c r="G7" s="66">
        <v>0</v>
      </c>
      <c r="H7" s="66">
        <v>0</v>
      </c>
      <c r="I7" s="66">
        <v>0</v>
      </c>
      <c r="J7" s="66">
        <v>0</v>
      </c>
      <c r="K7" s="66">
        <v>0</v>
      </c>
      <c r="L7" s="66">
        <v>0</v>
      </c>
      <c r="M7" s="66">
        <v>0</v>
      </c>
      <c r="N7" s="66">
        <v>0</v>
      </c>
      <c r="O7" s="66">
        <f t="shared" ref="O7:O9" si="2">SUM(D7:N7)</f>
        <v>186054</v>
      </c>
      <c r="P7" s="67">
        <f t="shared" si="1"/>
        <v>106.37735849056604</v>
      </c>
      <c r="Q7" s="68"/>
    </row>
    <row r="8" spans="1:134">
      <c r="A8" s="63"/>
      <c r="B8" s="64">
        <v>314.39999999999998</v>
      </c>
      <c r="C8" s="65" t="s">
        <v>134</v>
      </c>
      <c r="D8" s="66">
        <v>87252</v>
      </c>
      <c r="E8" s="66">
        <v>0</v>
      </c>
      <c r="F8" s="66">
        <v>0</v>
      </c>
      <c r="G8" s="66">
        <v>0</v>
      </c>
      <c r="H8" s="66">
        <v>0</v>
      </c>
      <c r="I8" s="66">
        <v>0</v>
      </c>
      <c r="J8" s="66">
        <v>0</v>
      </c>
      <c r="K8" s="66">
        <v>0</v>
      </c>
      <c r="L8" s="66">
        <v>0</v>
      </c>
      <c r="M8" s="66">
        <v>0</v>
      </c>
      <c r="N8" s="66">
        <v>0</v>
      </c>
      <c r="O8" s="66">
        <f t="shared" si="2"/>
        <v>87252</v>
      </c>
      <c r="P8" s="67">
        <f t="shared" si="1"/>
        <v>49.886792452830186</v>
      </c>
      <c r="Q8" s="68"/>
    </row>
    <row r="9" spans="1:134">
      <c r="A9" s="63"/>
      <c r="B9" s="64">
        <v>315.2</v>
      </c>
      <c r="C9" s="65" t="s">
        <v>135</v>
      </c>
      <c r="D9" s="66">
        <v>65405</v>
      </c>
      <c r="E9" s="66">
        <v>0</v>
      </c>
      <c r="F9" s="66">
        <v>0</v>
      </c>
      <c r="G9" s="66">
        <v>0</v>
      </c>
      <c r="H9" s="66">
        <v>0</v>
      </c>
      <c r="I9" s="66">
        <v>0</v>
      </c>
      <c r="J9" s="66">
        <v>0</v>
      </c>
      <c r="K9" s="66">
        <v>0</v>
      </c>
      <c r="L9" s="66">
        <v>0</v>
      </c>
      <c r="M9" s="66">
        <v>0</v>
      </c>
      <c r="N9" s="66">
        <v>0</v>
      </c>
      <c r="O9" s="66">
        <f t="shared" si="2"/>
        <v>65405</v>
      </c>
      <c r="P9" s="67">
        <f t="shared" si="1"/>
        <v>37.395654659805601</v>
      </c>
      <c r="Q9" s="68"/>
    </row>
    <row r="10" spans="1:134">
      <c r="A10" s="63"/>
      <c r="B10" s="64">
        <v>319.89999999999998</v>
      </c>
      <c r="C10" s="65" t="s">
        <v>95</v>
      </c>
      <c r="D10" s="66">
        <v>7668</v>
      </c>
      <c r="E10" s="66">
        <v>6530</v>
      </c>
      <c r="F10" s="66">
        <v>0</v>
      </c>
      <c r="G10" s="66">
        <v>0</v>
      </c>
      <c r="H10" s="66">
        <v>0</v>
      </c>
      <c r="I10" s="66">
        <v>0</v>
      </c>
      <c r="J10" s="66">
        <v>0</v>
      </c>
      <c r="K10" s="66">
        <v>0</v>
      </c>
      <c r="L10" s="66">
        <v>0</v>
      </c>
      <c r="M10" s="66">
        <v>0</v>
      </c>
      <c r="N10" s="66">
        <v>0</v>
      </c>
      <c r="O10" s="66">
        <f>SUM(D10:N10)</f>
        <v>14198</v>
      </c>
      <c r="P10" s="67">
        <f t="shared" si="1"/>
        <v>8.1177815894797032</v>
      </c>
      <c r="Q10" s="68"/>
    </row>
    <row r="11" spans="1:134" ht="15.75">
      <c r="A11" s="69" t="s">
        <v>126</v>
      </c>
      <c r="B11" s="70"/>
      <c r="C11" s="71"/>
      <c r="D11" s="72">
        <f t="shared" ref="D11:N11" si="3">SUM(D12:D20)</f>
        <v>466955</v>
      </c>
      <c r="E11" s="72">
        <f t="shared" si="3"/>
        <v>374929</v>
      </c>
      <c r="F11" s="72">
        <f t="shared" si="3"/>
        <v>0</v>
      </c>
      <c r="G11" s="72">
        <f t="shared" si="3"/>
        <v>0</v>
      </c>
      <c r="H11" s="72">
        <f t="shared" si="3"/>
        <v>0</v>
      </c>
      <c r="I11" s="72">
        <f t="shared" si="3"/>
        <v>64699</v>
      </c>
      <c r="J11" s="72">
        <f t="shared" si="3"/>
        <v>0</v>
      </c>
      <c r="K11" s="72">
        <f t="shared" si="3"/>
        <v>0</v>
      </c>
      <c r="L11" s="72">
        <f t="shared" si="3"/>
        <v>0</v>
      </c>
      <c r="M11" s="72">
        <f t="shared" si="3"/>
        <v>0</v>
      </c>
      <c r="N11" s="72">
        <f t="shared" si="3"/>
        <v>0</v>
      </c>
      <c r="O11" s="73">
        <f>SUM(D11:N11)</f>
        <v>906583</v>
      </c>
      <c r="P11" s="74">
        <f t="shared" si="1"/>
        <v>518.34362492853063</v>
      </c>
      <c r="Q11" s="75"/>
    </row>
    <row r="12" spans="1:134">
      <c r="A12" s="63"/>
      <c r="B12" s="64">
        <v>331.49</v>
      </c>
      <c r="C12" s="65" t="s">
        <v>136</v>
      </c>
      <c r="D12" s="66">
        <v>117919</v>
      </c>
      <c r="E12" s="66">
        <v>288010</v>
      </c>
      <c r="F12" s="66">
        <v>0</v>
      </c>
      <c r="G12" s="66">
        <v>0</v>
      </c>
      <c r="H12" s="66">
        <v>0</v>
      </c>
      <c r="I12" s="66">
        <v>0</v>
      </c>
      <c r="J12" s="66">
        <v>0</v>
      </c>
      <c r="K12" s="66">
        <v>0</v>
      </c>
      <c r="L12" s="66">
        <v>0</v>
      </c>
      <c r="M12" s="66">
        <v>0</v>
      </c>
      <c r="N12" s="66">
        <v>0</v>
      </c>
      <c r="O12" s="66">
        <f t="shared" ref="O12:O19" si="4">SUM(D12:N12)</f>
        <v>405929</v>
      </c>
      <c r="P12" s="67">
        <f t="shared" si="1"/>
        <v>232.09205260148656</v>
      </c>
      <c r="Q12" s="68"/>
    </row>
    <row r="13" spans="1:134">
      <c r="A13" s="63"/>
      <c r="B13" s="64">
        <v>331.9</v>
      </c>
      <c r="C13" s="65" t="s">
        <v>137</v>
      </c>
      <c r="D13" s="66">
        <v>0</v>
      </c>
      <c r="E13" s="66">
        <v>12419</v>
      </c>
      <c r="F13" s="66">
        <v>0</v>
      </c>
      <c r="G13" s="66">
        <v>0</v>
      </c>
      <c r="H13" s="66">
        <v>0</v>
      </c>
      <c r="I13" s="66">
        <v>64699</v>
      </c>
      <c r="J13" s="66">
        <v>0</v>
      </c>
      <c r="K13" s="66">
        <v>0</v>
      </c>
      <c r="L13" s="66">
        <v>0</v>
      </c>
      <c r="M13" s="66">
        <v>0</v>
      </c>
      <c r="N13" s="66">
        <v>0</v>
      </c>
      <c r="O13" s="66">
        <f t="shared" si="4"/>
        <v>77118</v>
      </c>
      <c r="P13" s="67">
        <f t="shared" si="1"/>
        <v>44.092624356775303</v>
      </c>
      <c r="Q13" s="68"/>
    </row>
    <row r="14" spans="1:134">
      <c r="A14" s="63"/>
      <c r="B14" s="64">
        <v>334.39</v>
      </c>
      <c r="C14" s="65" t="s">
        <v>98</v>
      </c>
      <c r="D14" s="66">
        <v>0</v>
      </c>
      <c r="E14" s="66">
        <v>74500</v>
      </c>
      <c r="F14" s="66">
        <v>0</v>
      </c>
      <c r="G14" s="66">
        <v>0</v>
      </c>
      <c r="H14" s="66">
        <v>0</v>
      </c>
      <c r="I14" s="66">
        <v>0</v>
      </c>
      <c r="J14" s="66">
        <v>0</v>
      </c>
      <c r="K14" s="66">
        <v>0</v>
      </c>
      <c r="L14" s="66">
        <v>0</v>
      </c>
      <c r="M14" s="66">
        <v>0</v>
      </c>
      <c r="N14" s="66">
        <v>0</v>
      </c>
      <c r="O14" s="66">
        <f t="shared" si="4"/>
        <v>74500</v>
      </c>
      <c r="P14" s="67">
        <f t="shared" si="1"/>
        <v>42.59576901086335</v>
      </c>
      <c r="Q14" s="68"/>
    </row>
    <row r="15" spans="1:134">
      <c r="A15" s="63"/>
      <c r="B15" s="64">
        <v>334.5</v>
      </c>
      <c r="C15" s="65" t="s">
        <v>110</v>
      </c>
      <c r="D15" s="66">
        <v>101070</v>
      </c>
      <c r="E15" s="66">
        <v>0</v>
      </c>
      <c r="F15" s="66">
        <v>0</v>
      </c>
      <c r="G15" s="66">
        <v>0</v>
      </c>
      <c r="H15" s="66">
        <v>0</v>
      </c>
      <c r="I15" s="66">
        <v>0</v>
      </c>
      <c r="J15" s="66">
        <v>0</v>
      </c>
      <c r="K15" s="66">
        <v>0</v>
      </c>
      <c r="L15" s="66">
        <v>0</v>
      </c>
      <c r="M15" s="66">
        <v>0</v>
      </c>
      <c r="N15" s="66">
        <v>0</v>
      </c>
      <c r="O15" s="66">
        <f t="shared" si="4"/>
        <v>101070</v>
      </c>
      <c r="P15" s="67">
        <f t="shared" si="1"/>
        <v>57.78730703259005</v>
      </c>
      <c r="Q15" s="68"/>
    </row>
    <row r="16" spans="1:134">
      <c r="A16" s="63"/>
      <c r="B16" s="64">
        <v>335.14</v>
      </c>
      <c r="C16" s="65" t="s">
        <v>83</v>
      </c>
      <c r="D16" s="66">
        <v>1898</v>
      </c>
      <c r="E16" s="66">
        <v>0</v>
      </c>
      <c r="F16" s="66">
        <v>0</v>
      </c>
      <c r="G16" s="66">
        <v>0</v>
      </c>
      <c r="H16" s="66">
        <v>0</v>
      </c>
      <c r="I16" s="66">
        <v>0</v>
      </c>
      <c r="J16" s="66">
        <v>0</v>
      </c>
      <c r="K16" s="66">
        <v>0</v>
      </c>
      <c r="L16" s="66">
        <v>0</v>
      </c>
      <c r="M16" s="66">
        <v>0</v>
      </c>
      <c r="N16" s="66">
        <v>0</v>
      </c>
      <c r="O16" s="66">
        <f t="shared" si="4"/>
        <v>1898</v>
      </c>
      <c r="P16" s="67">
        <f t="shared" si="1"/>
        <v>1.0851915380217267</v>
      </c>
      <c r="Q16" s="68"/>
    </row>
    <row r="17" spans="1:17">
      <c r="A17" s="63"/>
      <c r="B17" s="64">
        <v>335.15</v>
      </c>
      <c r="C17" s="65" t="s">
        <v>84</v>
      </c>
      <c r="D17" s="66">
        <v>6724</v>
      </c>
      <c r="E17" s="66">
        <v>0</v>
      </c>
      <c r="F17" s="66">
        <v>0</v>
      </c>
      <c r="G17" s="66">
        <v>0</v>
      </c>
      <c r="H17" s="66">
        <v>0</v>
      </c>
      <c r="I17" s="66">
        <v>0</v>
      </c>
      <c r="J17" s="66">
        <v>0</v>
      </c>
      <c r="K17" s="66">
        <v>0</v>
      </c>
      <c r="L17" s="66">
        <v>0</v>
      </c>
      <c r="M17" s="66">
        <v>0</v>
      </c>
      <c r="N17" s="66">
        <v>0</v>
      </c>
      <c r="O17" s="66">
        <f t="shared" si="4"/>
        <v>6724</v>
      </c>
      <c r="P17" s="67">
        <f t="shared" si="1"/>
        <v>3.8444825614636935</v>
      </c>
      <c r="Q17" s="68"/>
    </row>
    <row r="18" spans="1:17">
      <c r="A18" s="63"/>
      <c r="B18" s="64">
        <v>335.18</v>
      </c>
      <c r="C18" s="65" t="s">
        <v>127</v>
      </c>
      <c r="D18" s="66">
        <v>101090</v>
      </c>
      <c r="E18" s="66">
        <v>0</v>
      </c>
      <c r="F18" s="66">
        <v>0</v>
      </c>
      <c r="G18" s="66">
        <v>0</v>
      </c>
      <c r="H18" s="66">
        <v>0</v>
      </c>
      <c r="I18" s="66">
        <v>0</v>
      </c>
      <c r="J18" s="66">
        <v>0</v>
      </c>
      <c r="K18" s="66">
        <v>0</v>
      </c>
      <c r="L18" s="66">
        <v>0</v>
      </c>
      <c r="M18" s="66">
        <v>0</v>
      </c>
      <c r="N18" s="66">
        <v>0</v>
      </c>
      <c r="O18" s="66">
        <f t="shared" si="4"/>
        <v>101090</v>
      </c>
      <c r="P18" s="67">
        <f t="shared" si="1"/>
        <v>57.79874213836478</v>
      </c>
      <c r="Q18" s="68"/>
    </row>
    <row r="19" spans="1:17">
      <c r="A19" s="63"/>
      <c r="B19" s="64">
        <v>335.19</v>
      </c>
      <c r="C19" s="65" t="s">
        <v>138</v>
      </c>
      <c r="D19" s="66">
        <v>101206</v>
      </c>
      <c r="E19" s="66">
        <v>0</v>
      </c>
      <c r="F19" s="66">
        <v>0</v>
      </c>
      <c r="G19" s="66">
        <v>0</v>
      </c>
      <c r="H19" s="66">
        <v>0</v>
      </c>
      <c r="I19" s="66">
        <v>0</v>
      </c>
      <c r="J19" s="66">
        <v>0</v>
      </c>
      <c r="K19" s="66">
        <v>0</v>
      </c>
      <c r="L19" s="66">
        <v>0</v>
      </c>
      <c r="M19" s="66">
        <v>0</v>
      </c>
      <c r="N19" s="66">
        <v>0</v>
      </c>
      <c r="O19" s="66">
        <f t="shared" si="4"/>
        <v>101206</v>
      </c>
      <c r="P19" s="67">
        <f t="shared" si="1"/>
        <v>57.865065751858204</v>
      </c>
      <c r="Q19" s="68"/>
    </row>
    <row r="20" spans="1:17">
      <c r="A20" s="63"/>
      <c r="B20" s="64">
        <v>338</v>
      </c>
      <c r="C20" s="65" t="s">
        <v>24</v>
      </c>
      <c r="D20" s="66">
        <v>37048</v>
      </c>
      <c r="E20" s="66">
        <v>0</v>
      </c>
      <c r="F20" s="66">
        <v>0</v>
      </c>
      <c r="G20" s="66">
        <v>0</v>
      </c>
      <c r="H20" s="66">
        <v>0</v>
      </c>
      <c r="I20" s="66">
        <v>0</v>
      </c>
      <c r="J20" s="66">
        <v>0</v>
      </c>
      <c r="K20" s="66">
        <v>0</v>
      </c>
      <c r="L20" s="66">
        <v>0</v>
      </c>
      <c r="M20" s="66">
        <v>0</v>
      </c>
      <c r="N20" s="66">
        <v>0</v>
      </c>
      <c r="O20" s="66">
        <f>SUM(D20:N20)</f>
        <v>37048</v>
      </c>
      <c r="P20" s="67">
        <f t="shared" si="1"/>
        <v>21.182389937106919</v>
      </c>
      <c r="Q20" s="68"/>
    </row>
    <row r="21" spans="1:17" ht="15.75">
      <c r="A21" s="69" t="s">
        <v>29</v>
      </c>
      <c r="B21" s="70"/>
      <c r="C21" s="71"/>
      <c r="D21" s="72">
        <f t="shared" ref="D21:N21" si="5">SUM(D22:D28)</f>
        <v>372795</v>
      </c>
      <c r="E21" s="72">
        <f t="shared" si="5"/>
        <v>0</v>
      </c>
      <c r="F21" s="72">
        <f t="shared" si="5"/>
        <v>0</v>
      </c>
      <c r="G21" s="72">
        <f t="shared" si="5"/>
        <v>0</v>
      </c>
      <c r="H21" s="72">
        <f t="shared" si="5"/>
        <v>0</v>
      </c>
      <c r="I21" s="72">
        <f t="shared" si="5"/>
        <v>4988216</v>
      </c>
      <c r="J21" s="72">
        <f t="shared" si="5"/>
        <v>0</v>
      </c>
      <c r="K21" s="72">
        <f t="shared" si="5"/>
        <v>0</v>
      </c>
      <c r="L21" s="72">
        <f t="shared" si="5"/>
        <v>0</v>
      </c>
      <c r="M21" s="72">
        <f t="shared" si="5"/>
        <v>0</v>
      </c>
      <c r="N21" s="72">
        <f t="shared" si="5"/>
        <v>0</v>
      </c>
      <c r="O21" s="72">
        <f>SUM(D21:N21)</f>
        <v>5361011</v>
      </c>
      <c r="P21" s="74">
        <f t="shared" si="1"/>
        <v>3065.1863922241282</v>
      </c>
      <c r="Q21" s="75"/>
    </row>
    <row r="22" spans="1:17">
      <c r="A22" s="63"/>
      <c r="B22" s="64">
        <v>343.1</v>
      </c>
      <c r="C22" s="65" t="s">
        <v>32</v>
      </c>
      <c r="D22" s="66">
        <v>0</v>
      </c>
      <c r="E22" s="66">
        <v>0</v>
      </c>
      <c r="F22" s="66">
        <v>0</v>
      </c>
      <c r="G22" s="66">
        <v>0</v>
      </c>
      <c r="H22" s="66">
        <v>0</v>
      </c>
      <c r="I22" s="66">
        <v>3521641</v>
      </c>
      <c r="J22" s="66">
        <v>0</v>
      </c>
      <c r="K22" s="66">
        <v>0</v>
      </c>
      <c r="L22" s="66">
        <v>0</v>
      </c>
      <c r="M22" s="66">
        <v>0</v>
      </c>
      <c r="N22" s="66">
        <v>0</v>
      </c>
      <c r="O22" s="66">
        <f t="shared" ref="O22:O28" si="6">SUM(D22:N22)</f>
        <v>3521641</v>
      </c>
      <c r="P22" s="67">
        <f t="shared" si="1"/>
        <v>2013.5168667810178</v>
      </c>
      <c r="Q22" s="68"/>
    </row>
    <row r="23" spans="1:17">
      <c r="A23" s="63"/>
      <c r="B23" s="64">
        <v>343.2</v>
      </c>
      <c r="C23" s="65" t="s">
        <v>33</v>
      </c>
      <c r="D23" s="66">
        <v>0</v>
      </c>
      <c r="E23" s="66">
        <v>0</v>
      </c>
      <c r="F23" s="66">
        <v>0</v>
      </c>
      <c r="G23" s="66">
        <v>0</v>
      </c>
      <c r="H23" s="66">
        <v>0</v>
      </c>
      <c r="I23" s="66">
        <v>374933</v>
      </c>
      <c r="J23" s="66">
        <v>0</v>
      </c>
      <c r="K23" s="66">
        <v>0</v>
      </c>
      <c r="L23" s="66">
        <v>0</v>
      </c>
      <c r="M23" s="66">
        <v>0</v>
      </c>
      <c r="N23" s="66">
        <v>0</v>
      </c>
      <c r="O23" s="66">
        <f t="shared" si="6"/>
        <v>374933</v>
      </c>
      <c r="P23" s="67">
        <f t="shared" si="1"/>
        <v>214.36992567181247</v>
      </c>
      <c r="Q23" s="68"/>
    </row>
    <row r="24" spans="1:17">
      <c r="A24" s="63"/>
      <c r="B24" s="64">
        <v>343.3</v>
      </c>
      <c r="C24" s="65" t="s">
        <v>34</v>
      </c>
      <c r="D24" s="66">
        <v>0</v>
      </c>
      <c r="E24" s="66">
        <v>0</v>
      </c>
      <c r="F24" s="66">
        <v>0</v>
      </c>
      <c r="G24" s="66">
        <v>0</v>
      </c>
      <c r="H24" s="66">
        <v>0</v>
      </c>
      <c r="I24" s="66">
        <v>667759</v>
      </c>
      <c r="J24" s="66">
        <v>0</v>
      </c>
      <c r="K24" s="66">
        <v>0</v>
      </c>
      <c r="L24" s="66">
        <v>0</v>
      </c>
      <c r="M24" s="66">
        <v>0</v>
      </c>
      <c r="N24" s="66">
        <v>0</v>
      </c>
      <c r="O24" s="66">
        <f t="shared" si="6"/>
        <v>667759</v>
      </c>
      <c r="P24" s="67">
        <f t="shared" si="1"/>
        <v>381.79473985134365</v>
      </c>
      <c r="Q24" s="68"/>
    </row>
    <row r="25" spans="1:17">
      <c r="A25" s="63"/>
      <c r="B25" s="64">
        <v>343.4</v>
      </c>
      <c r="C25" s="65" t="s">
        <v>35</v>
      </c>
      <c r="D25" s="66">
        <v>351102</v>
      </c>
      <c r="E25" s="66">
        <v>0</v>
      </c>
      <c r="F25" s="66">
        <v>0</v>
      </c>
      <c r="G25" s="66">
        <v>0</v>
      </c>
      <c r="H25" s="66">
        <v>0</v>
      </c>
      <c r="I25" s="66">
        <v>0</v>
      </c>
      <c r="J25" s="66">
        <v>0</v>
      </c>
      <c r="K25" s="66">
        <v>0</v>
      </c>
      <c r="L25" s="66">
        <v>0</v>
      </c>
      <c r="M25" s="66">
        <v>0</v>
      </c>
      <c r="N25" s="66">
        <v>0</v>
      </c>
      <c r="O25" s="66">
        <f t="shared" si="6"/>
        <v>351102</v>
      </c>
      <c r="P25" s="67">
        <f t="shared" si="1"/>
        <v>200.74442538593482</v>
      </c>
      <c r="Q25" s="68"/>
    </row>
    <row r="26" spans="1:17">
      <c r="A26" s="63"/>
      <c r="B26" s="64">
        <v>343.5</v>
      </c>
      <c r="C26" s="65" t="s">
        <v>36</v>
      </c>
      <c r="D26" s="66">
        <v>0</v>
      </c>
      <c r="E26" s="66">
        <v>0</v>
      </c>
      <c r="F26" s="66">
        <v>0</v>
      </c>
      <c r="G26" s="66">
        <v>0</v>
      </c>
      <c r="H26" s="66">
        <v>0</v>
      </c>
      <c r="I26" s="66">
        <v>423883</v>
      </c>
      <c r="J26" s="66">
        <v>0</v>
      </c>
      <c r="K26" s="66">
        <v>0</v>
      </c>
      <c r="L26" s="66">
        <v>0</v>
      </c>
      <c r="M26" s="66">
        <v>0</v>
      </c>
      <c r="N26" s="66">
        <v>0</v>
      </c>
      <c r="O26" s="66">
        <f t="shared" si="6"/>
        <v>423883</v>
      </c>
      <c r="P26" s="67">
        <f t="shared" si="1"/>
        <v>242.35734705546025</v>
      </c>
      <c r="Q26" s="68"/>
    </row>
    <row r="27" spans="1:17">
      <c r="A27" s="63"/>
      <c r="B27" s="64">
        <v>343.8</v>
      </c>
      <c r="C27" s="65" t="s">
        <v>37</v>
      </c>
      <c r="D27" s="66">
        <v>5025</v>
      </c>
      <c r="E27" s="66">
        <v>0</v>
      </c>
      <c r="F27" s="66">
        <v>0</v>
      </c>
      <c r="G27" s="66">
        <v>0</v>
      </c>
      <c r="H27" s="66">
        <v>0</v>
      </c>
      <c r="I27" s="66">
        <v>0</v>
      </c>
      <c r="J27" s="66">
        <v>0</v>
      </c>
      <c r="K27" s="66">
        <v>0</v>
      </c>
      <c r="L27" s="66">
        <v>0</v>
      </c>
      <c r="M27" s="66">
        <v>0</v>
      </c>
      <c r="N27" s="66">
        <v>0</v>
      </c>
      <c r="O27" s="66">
        <f t="shared" si="6"/>
        <v>5025</v>
      </c>
      <c r="P27" s="67">
        <f t="shared" si="1"/>
        <v>2.8730703259005144</v>
      </c>
      <c r="Q27" s="68"/>
    </row>
    <row r="28" spans="1:17">
      <c r="A28" s="63"/>
      <c r="B28" s="64">
        <v>344.9</v>
      </c>
      <c r="C28" s="65" t="s">
        <v>139</v>
      </c>
      <c r="D28" s="66">
        <v>16668</v>
      </c>
      <c r="E28" s="66">
        <v>0</v>
      </c>
      <c r="F28" s="66">
        <v>0</v>
      </c>
      <c r="G28" s="66">
        <v>0</v>
      </c>
      <c r="H28" s="66">
        <v>0</v>
      </c>
      <c r="I28" s="66">
        <v>0</v>
      </c>
      <c r="J28" s="66">
        <v>0</v>
      </c>
      <c r="K28" s="66">
        <v>0</v>
      </c>
      <c r="L28" s="66">
        <v>0</v>
      </c>
      <c r="M28" s="66">
        <v>0</v>
      </c>
      <c r="N28" s="66">
        <v>0</v>
      </c>
      <c r="O28" s="66">
        <f t="shared" si="6"/>
        <v>16668</v>
      </c>
      <c r="P28" s="67">
        <f t="shared" si="1"/>
        <v>9.5300171526586617</v>
      </c>
      <c r="Q28" s="68"/>
    </row>
    <row r="29" spans="1:17" ht="15.75">
      <c r="A29" s="69" t="s">
        <v>30</v>
      </c>
      <c r="B29" s="70"/>
      <c r="C29" s="71"/>
      <c r="D29" s="72">
        <f t="shared" ref="D29:N29" si="7">SUM(D30:D30)</f>
        <v>9862</v>
      </c>
      <c r="E29" s="72">
        <f t="shared" si="7"/>
        <v>0</v>
      </c>
      <c r="F29" s="72">
        <f t="shared" si="7"/>
        <v>0</v>
      </c>
      <c r="G29" s="72">
        <f t="shared" si="7"/>
        <v>0</v>
      </c>
      <c r="H29" s="72">
        <f t="shared" si="7"/>
        <v>0</v>
      </c>
      <c r="I29" s="72">
        <f t="shared" si="7"/>
        <v>0</v>
      </c>
      <c r="J29" s="72">
        <f t="shared" si="7"/>
        <v>0</v>
      </c>
      <c r="K29" s="72">
        <f t="shared" si="7"/>
        <v>0</v>
      </c>
      <c r="L29" s="72">
        <f t="shared" si="7"/>
        <v>0</v>
      </c>
      <c r="M29" s="72">
        <f t="shared" si="7"/>
        <v>0</v>
      </c>
      <c r="N29" s="72">
        <f t="shared" si="7"/>
        <v>0</v>
      </c>
      <c r="O29" s="72">
        <f>SUM(D29:N29)</f>
        <v>9862</v>
      </c>
      <c r="P29" s="74">
        <f t="shared" si="1"/>
        <v>5.638650657518582</v>
      </c>
      <c r="Q29" s="75"/>
    </row>
    <row r="30" spans="1:17">
      <c r="A30" s="76"/>
      <c r="B30" s="77">
        <v>351.1</v>
      </c>
      <c r="C30" s="78" t="s">
        <v>42</v>
      </c>
      <c r="D30" s="66">
        <v>9862</v>
      </c>
      <c r="E30" s="66">
        <v>0</v>
      </c>
      <c r="F30" s="66">
        <v>0</v>
      </c>
      <c r="G30" s="66">
        <v>0</v>
      </c>
      <c r="H30" s="66">
        <v>0</v>
      </c>
      <c r="I30" s="66">
        <v>0</v>
      </c>
      <c r="J30" s="66">
        <v>0</v>
      </c>
      <c r="K30" s="66">
        <v>0</v>
      </c>
      <c r="L30" s="66">
        <v>0</v>
      </c>
      <c r="M30" s="66">
        <v>0</v>
      </c>
      <c r="N30" s="66">
        <v>0</v>
      </c>
      <c r="O30" s="66">
        <f>SUM(D30:N30)</f>
        <v>9862</v>
      </c>
      <c r="P30" s="67">
        <f t="shared" si="1"/>
        <v>5.638650657518582</v>
      </c>
      <c r="Q30" s="68"/>
    </row>
    <row r="31" spans="1:17" ht="15.75">
      <c r="A31" s="69" t="s">
        <v>2</v>
      </c>
      <c r="B31" s="70"/>
      <c r="C31" s="71"/>
      <c r="D31" s="72">
        <f t="shared" ref="D31:N31" si="8">SUM(D32:D36)</f>
        <v>133628</v>
      </c>
      <c r="E31" s="72">
        <f t="shared" si="8"/>
        <v>538</v>
      </c>
      <c r="F31" s="72">
        <f t="shared" si="8"/>
        <v>0</v>
      </c>
      <c r="G31" s="72">
        <f t="shared" si="8"/>
        <v>0</v>
      </c>
      <c r="H31" s="72">
        <f t="shared" si="8"/>
        <v>0</v>
      </c>
      <c r="I31" s="72">
        <f t="shared" si="8"/>
        <v>73816</v>
      </c>
      <c r="J31" s="72">
        <f t="shared" si="8"/>
        <v>0</v>
      </c>
      <c r="K31" s="72">
        <f t="shared" si="8"/>
        <v>166950</v>
      </c>
      <c r="L31" s="72">
        <f t="shared" si="8"/>
        <v>0</v>
      </c>
      <c r="M31" s="72">
        <f t="shared" si="8"/>
        <v>0</v>
      </c>
      <c r="N31" s="72">
        <f t="shared" si="8"/>
        <v>0</v>
      </c>
      <c r="O31" s="72">
        <f>SUM(D31:N31)</f>
        <v>374932</v>
      </c>
      <c r="P31" s="74">
        <f t="shared" si="1"/>
        <v>214.36935391652372</v>
      </c>
      <c r="Q31" s="75"/>
    </row>
    <row r="32" spans="1:17">
      <c r="A32" s="63"/>
      <c r="B32" s="64">
        <v>361.1</v>
      </c>
      <c r="C32" s="65" t="s">
        <v>43</v>
      </c>
      <c r="D32" s="66">
        <v>0</v>
      </c>
      <c r="E32" s="66">
        <v>0</v>
      </c>
      <c r="F32" s="66">
        <v>0</v>
      </c>
      <c r="G32" s="66">
        <v>0</v>
      </c>
      <c r="H32" s="66">
        <v>0</v>
      </c>
      <c r="I32" s="66">
        <v>197</v>
      </c>
      <c r="J32" s="66">
        <v>0</v>
      </c>
      <c r="K32" s="66">
        <v>48312</v>
      </c>
      <c r="L32" s="66">
        <v>0</v>
      </c>
      <c r="M32" s="66">
        <v>0</v>
      </c>
      <c r="N32" s="66">
        <v>0</v>
      </c>
      <c r="O32" s="66">
        <f>SUM(D32:N32)</f>
        <v>48509</v>
      </c>
      <c r="P32" s="67">
        <f t="shared" si="1"/>
        <v>27.735277301315037</v>
      </c>
      <c r="Q32" s="68"/>
    </row>
    <row r="33" spans="1:120">
      <c r="A33" s="63"/>
      <c r="B33" s="64">
        <v>361.3</v>
      </c>
      <c r="C33" s="65" t="s">
        <v>44</v>
      </c>
      <c r="D33" s="66">
        <v>0</v>
      </c>
      <c r="E33" s="66">
        <v>0</v>
      </c>
      <c r="F33" s="66">
        <v>0</v>
      </c>
      <c r="G33" s="66">
        <v>0</v>
      </c>
      <c r="H33" s="66">
        <v>0</v>
      </c>
      <c r="I33" s="66">
        <v>0</v>
      </c>
      <c r="J33" s="66">
        <v>0</v>
      </c>
      <c r="K33" s="66">
        <v>118597</v>
      </c>
      <c r="L33" s="66">
        <v>0</v>
      </c>
      <c r="M33" s="66">
        <v>0</v>
      </c>
      <c r="N33" s="66">
        <v>0</v>
      </c>
      <c r="O33" s="66">
        <f t="shared" ref="O33:O38" si="9">SUM(D33:N33)</f>
        <v>118597</v>
      </c>
      <c r="P33" s="67">
        <f t="shared" si="1"/>
        <v>67.8084619782733</v>
      </c>
      <c r="Q33" s="68"/>
    </row>
    <row r="34" spans="1:120">
      <c r="A34" s="63"/>
      <c r="B34" s="64">
        <v>364</v>
      </c>
      <c r="C34" s="65" t="s">
        <v>86</v>
      </c>
      <c r="D34" s="66">
        <v>3780</v>
      </c>
      <c r="E34" s="66">
        <v>0</v>
      </c>
      <c r="F34" s="66">
        <v>0</v>
      </c>
      <c r="G34" s="66">
        <v>0</v>
      </c>
      <c r="H34" s="66">
        <v>0</v>
      </c>
      <c r="I34" s="66">
        <v>2543</v>
      </c>
      <c r="J34" s="66">
        <v>0</v>
      </c>
      <c r="K34" s="66">
        <v>0</v>
      </c>
      <c r="L34" s="66">
        <v>0</v>
      </c>
      <c r="M34" s="66">
        <v>0</v>
      </c>
      <c r="N34" s="66">
        <v>0</v>
      </c>
      <c r="O34" s="66">
        <f t="shared" si="9"/>
        <v>6323</v>
      </c>
      <c r="P34" s="67">
        <f t="shared" si="1"/>
        <v>3.6152086906803889</v>
      </c>
      <c r="Q34" s="68"/>
    </row>
    <row r="35" spans="1:120">
      <c r="A35" s="63"/>
      <c r="B35" s="64">
        <v>368</v>
      </c>
      <c r="C35" s="65" t="s">
        <v>46</v>
      </c>
      <c r="D35" s="66">
        <v>0</v>
      </c>
      <c r="E35" s="66">
        <v>0</v>
      </c>
      <c r="F35" s="66">
        <v>0</v>
      </c>
      <c r="G35" s="66">
        <v>0</v>
      </c>
      <c r="H35" s="66">
        <v>0</v>
      </c>
      <c r="I35" s="66">
        <v>0</v>
      </c>
      <c r="J35" s="66">
        <v>0</v>
      </c>
      <c r="K35" s="66">
        <v>41</v>
      </c>
      <c r="L35" s="66">
        <v>0</v>
      </c>
      <c r="M35" s="66">
        <v>0</v>
      </c>
      <c r="N35" s="66">
        <v>0</v>
      </c>
      <c r="O35" s="66">
        <f t="shared" si="9"/>
        <v>41</v>
      </c>
      <c r="P35" s="67">
        <f t="shared" si="1"/>
        <v>2.3441966838193252E-2</v>
      </c>
      <c r="Q35" s="68"/>
    </row>
    <row r="36" spans="1:120">
      <c r="A36" s="63"/>
      <c r="B36" s="64">
        <v>369.9</v>
      </c>
      <c r="C36" s="65" t="s">
        <v>47</v>
      </c>
      <c r="D36" s="66">
        <v>129848</v>
      </c>
      <c r="E36" s="66">
        <v>538</v>
      </c>
      <c r="F36" s="66">
        <v>0</v>
      </c>
      <c r="G36" s="66">
        <v>0</v>
      </c>
      <c r="H36" s="66">
        <v>0</v>
      </c>
      <c r="I36" s="66">
        <v>71076</v>
      </c>
      <c r="J36" s="66">
        <v>0</v>
      </c>
      <c r="K36" s="66">
        <v>0</v>
      </c>
      <c r="L36" s="66">
        <v>0</v>
      </c>
      <c r="M36" s="66">
        <v>0</v>
      </c>
      <c r="N36" s="66">
        <v>0</v>
      </c>
      <c r="O36" s="66">
        <f t="shared" si="9"/>
        <v>201462</v>
      </c>
      <c r="P36" s="67">
        <f t="shared" si="1"/>
        <v>115.18696397941682</v>
      </c>
      <c r="Q36" s="68"/>
    </row>
    <row r="37" spans="1:120" ht="15.75">
      <c r="A37" s="69" t="s">
        <v>31</v>
      </c>
      <c r="B37" s="70"/>
      <c r="C37" s="71"/>
      <c r="D37" s="72">
        <f t="shared" ref="D37:N37" si="10">SUM(D38:D38)</f>
        <v>714303</v>
      </c>
      <c r="E37" s="72">
        <f t="shared" si="10"/>
        <v>0</v>
      </c>
      <c r="F37" s="72">
        <f t="shared" si="10"/>
        <v>0</v>
      </c>
      <c r="G37" s="72">
        <f t="shared" si="10"/>
        <v>0</v>
      </c>
      <c r="H37" s="72">
        <f t="shared" si="10"/>
        <v>0</v>
      </c>
      <c r="I37" s="72">
        <f t="shared" si="10"/>
        <v>266811</v>
      </c>
      <c r="J37" s="72">
        <f t="shared" si="10"/>
        <v>0</v>
      </c>
      <c r="K37" s="72">
        <f t="shared" si="10"/>
        <v>0</v>
      </c>
      <c r="L37" s="72">
        <f t="shared" si="10"/>
        <v>0</v>
      </c>
      <c r="M37" s="72">
        <f t="shared" si="10"/>
        <v>0</v>
      </c>
      <c r="N37" s="72">
        <f t="shared" si="10"/>
        <v>0</v>
      </c>
      <c r="O37" s="72">
        <f t="shared" si="9"/>
        <v>981114</v>
      </c>
      <c r="P37" s="74">
        <f t="shared" si="1"/>
        <v>560.95711835334475</v>
      </c>
      <c r="Q37" s="68"/>
    </row>
    <row r="38" spans="1:120" ht="15.75" thickBot="1">
      <c r="A38" s="63"/>
      <c r="B38" s="64">
        <v>381</v>
      </c>
      <c r="C38" s="65" t="s">
        <v>48</v>
      </c>
      <c r="D38" s="66">
        <v>714303</v>
      </c>
      <c r="E38" s="66">
        <v>0</v>
      </c>
      <c r="F38" s="66">
        <v>0</v>
      </c>
      <c r="G38" s="66">
        <v>0</v>
      </c>
      <c r="H38" s="66">
        <v>0</v>
      </c>
      <c r="I38" s="66">
        <v>266811</v>
      </c>
      <c r="J38" s="66">
        <v>0</v>
      </c>
      <c r="K38" s="66">
        <v>0</v>
      </c>
      <c r="L38" s="66">
        <v>0</v>
      </c>
      <c r="M38" s="66">
        <v>0</v>
      </c>
      <c r="N38" s="66">
        <v>0</v>
      </c>
      <c r="O38" s="66">
        <f t="shared" si="9"/>
        <v>981114</v>
      </c>
      <c r="P38" s="67">
        <f t="shared" si="1"/>
        <v>560.95711835334475</v>
      </c>
      <c r="Q38" s="68"/>
    </row>
    <row r="39" spans="1:120" ht="16.5" thickBot="1">
      <c r="A39" s="79" t="s">
        <v>40</v>
      </c>
      <c r="B39" s="80"/>
      <c r="C39" s="81"/>
      <c r="D39" s="82">
        <f>SUM(D5,D11,D21,D29,D31,D37)</f>
        <v>2225876</v>
      </c>
      <c r="E39" s="82">
        <f t="shared" ref="E39:N39" si="11">SUM(E5,E11,E21,E29,E31,E37)</f>
        <v>407904</v>
      </c>
      <c r="F39" s="82">
        <f t="shared" si="11"/>
        <v>0</v>
      </c>
      <c r="G39" s="82">
        <f t="shared" si="11"/>
        <v>0</v>
      </c>
      <c r="H39" s="82">
        <f t="shared" si="11"/>
        <v>0</v>
      </c>
      <c r="I39" s="82">
        <f t="shared" si="11"/>
        <v>5393542</v>
      </c>
      <c r="J39" s="82">
        <f t="shared" si="11"/>
        <v>0</v>
      </c>
      <c r="K39" s="82">
        <f t="shared" si="11"/>
        <v>166950</v>
      </c>
      <c r="L39" s="82">
        <f t="shared" si="11"/>
        <v>0</v>
      </c>
      <c r="M39" s="82">
        <f t="shared" si="11"/>
        <v>0</v>
      </c>
      <c r="N39" s="82">
        <f t="shared" si="11"/>
        <v>0</v>
      </c>
      <c r="O39" s="82">
        <f>SUM(D39:N39)</f>
        <v>8194272</v>
      </c>
      <c r="P39" s="83">
        <f t="shared" si="1"/>
        <v>4685.1183533447684</v>
      </c>
      <c r="Q39" s="61"/>
      <c r="R39" s="84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  <c r="AR39" s="51"/>
      <c r="AS39" s="51"/>
      <c r="AT39" s="51"/>
      <c r="AU39" s="51"/>
      <c r="AV39" s="51"/>
      <c r="AW39" s="51"/>
      <c r="AX39" s="51"/>
      <c r="AY39" s="51"/>
      <c r="AZ39" s="51"/>
      <c r="BA39" s="51"/>
      <c r="BB39" s="51"/>
      <c r="BC39" s="51"/>
      <c r="BD39" s="51"/>
      <c r="BE39" s="51"/>
      <c r="BF39" s="51"/>
      <c r="BG39" s="51"/>
      <c r="BH39" s="51"/>
      <c r="BI39" s="51"/>
      <c r="BJ39" s="51"/>
      <c r="BK39" s="51"/>
      <c r="BL39" s="51"/>
      <c r="BM39" s="51"/>
      <c r="BN39" s="51"/>
      <c r="BO39" s="51"/>
      <c r="BP39" s="51"/>
      <c r="BQ39" s="51"/>
      <c r="BR39" s="51"/>
      <c r="BS39" s="51"/>
      <c r="BT39" s="51"/>
      <c r="BU39" s="51"/>
      <c r="BV39" s="51"/>
      <c r="BW39" s="51"/>
      <c r="BX39" s="51"/>
      <c r="BY39" s="51"/>
      <c r="BZ39" s="51"/>
      <c r="CA39" s="51"/>
      <c r="CB39" s="51"/>
      <c r="CC39" s="51"/>
      <c r="CD39" s="51"/>
      <c r="CE39" s="51"/>
      <c r="CF39" s="51"/>
      <c r="CG39" s="51"/>
      <c r="CH39" s="51"/>
      <c r="CI39" s="51"/>
      <c r="CJ39" s="51"/>
      <c r="CK39" s="51"/>
      <c r="CL39" s="51"/>
      <c r="CM39" s="51"/>
      <c r="CN39" s="51"/>
      <c r="CO39" s="51"/>
      <c r="CP39" s="51"/>
      <c r="CQ39" s="51"/>
      <c r="CR39" s="51"/>
      <c r="CS39" s="51"/>
      <c r="CT39" s="51"/>
      <c r="CU39" s="51"/>
      <c r="CV39" s="51"/>
      <c r="CW39" s="51"/>
      <c r="CX39" s="51"/>
      <c r="CY39" s="51"/>
      <c r="CZ39" s="51"/>
      <c r="DA39" s="51"/>
      <c r="DB39" s="51"/>
      <c r="DC39" s="51"/>
      <c r="DD39" s="51"/>
      <c r="DE39" s="51"/>
      <c r="DF39" s="51"/>
      <c r="DG39" s="51"/>
      <c r="DH39" s="51"/>
      <c r="DI39" s="51"/>
      <c r="DJ39" s="51"/>
      <c r="DK39" s="51"/>
      <c r="DL39" s="51"/>
      <c r="DM39" s="51"/>
      <c r="DN39" s="51"/>
      <c r="DO39" s="51"/>
      <c r="DP39" s="51"/>
    </row>
    <row r="40" spans="1:120">
      <c r="A40" s="85"/>
      <c r="B40" s="86"/>
      <c r="C40" s="86"/>
      <c r="D40" s="87"/>
      <c r="E40" s="87"/>
      <c r="F40" s="87"/>
      <c r="G40" s="87"/>
      <c r="H40" s="87"/>
      <c r="I40" s="87"/>
      <c r="J40" s="87"/>
      <c r="K40" s="87"/>
      <c r="L40" s="87"/>
      <c r="M40" s="87"/>
      <c r="N40" s="87"/>
      <c r="O40" s="87"/>
      <c r="P40" s="88"/>
    </row>
    <row r="41" spans="1:120">
      <c r="A41" s="89"/>
      <c r="B41" s="90"/>
      <c r="C41" s="90"/>
      <c r="D41" s="91"/>
      <c r="E41" s="91"/>
      <c r="F41" s="91"/>
      <c r="G41" s="91"/>
      <c r="H41" s="91"/>
      <c r="I41" s="91"/>
      <c r="J41" s="91"/>
      <c r="K41" s="91"/>
      <c r="L41" s="91"/>
      <c r="M41" s="94" t="s">
        <v>140</v>
      </c>
      <c r="N41" s="94"/>
      <c r="O41" s="94"/>
      <c r="P41" s="92">
        <v>1749</v>
      </c>
    </row>
    <row r="42" spans="1:120">
      <c r="A42" s="95"/>
      <c r="B42" s="96"/>
      <c r="C42" s="96"/>
      <c r="D42" s="96"/>
      <c r="E42" s="96"/>
      <c r="F42" s="96"/>
      <c r="G42" s="96"/>
      <c r="H42" s="96"/>
      <c r="I42" s="96"/>
      <c r="J42" s="96"/>
      <c r="K42" s="96"/>
      <c r="L42" s="96"/>
      <c r="M42" s="96"/>
      <c r="N42" s="96"/>
      <c r="O42" s="96"/>
      <c r="P42" s="97"/>
    </row>
    <row r="43" spans="1:120" ht="15.75" customHeight="1" thickBot="1">
      <c r="A43" s="98" t="s">
        <v>71</v>
      </c>
      <c r="B43" s="99"/>
      <c r="C43" s="99"/>
      <c r="D43" s="99"/>
      <c r="E43" s="99"/>
      <c r="F43" s="99"/>
      <c r="G43" s="99"/>
      <c r="H43" s="99"/>
      <c r="I43" s="99"/>
      <c r="J43" s="99"/>
      <c r="K43" s="99"/>
      <c r="L43" s="99"/>
      <c r="M43" s="99"/>
      <c r="N43" s="99"/>
      <c r="O43" s="99"/>
      <c r="P43" s="100"/>
    </row>
  </sheetData>
  <mergeCells count="10">
    <mergeCell ref="M41:O41"/>
    <mergeCell ref="A42:P42"/>
    <mergeCell ref="A43:P43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C4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57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94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49</v>
      </c>
      <c r="B3" s="108"/>
      <c r="C3" s="109"/>
      <c r="D3" s="128" t="s">
        <v>25</v>
      </c>
      <c r="E3" s="129"/>
      <c r="F3" s="129"/>
      <c r="G3" s="129"/>
      <c r="H3" s="130"/>
      <c r="I3" s="128" t="s">
        <v>26</v>
      </c>
      <c r="J3" s="130"/>
      <c r="K3" s="128" t="s">
        <v>28</v>
      </c>
      <c r="L3" s="130"/>
      <c r="M3" s="36"/>
      <c r="N3" s="37"/>
      <c r="O3" s="131" t="s">
        <v>54</v>
      </c>
      <c r="P3" s="11"/>
      <c r="Q3"/>
    </row>
    <row r="4" spans="1:133" ht="32.25" customHeight="1" thickBot="1">
      <c r="A4" s="110"/>
      <c r="B4" s="111"/>
      <c r="C4" s="112"/>
      <c r="D4" s="34" t="s">
        <v>3</v>
      </c>
      <c r="E4" s="34" t="s">
        <v>50</v>
      </c>
      <c r="F4" s="34" t="s">
        <v>51</v>
      </c>
      <c r="G4" s="34" t="s">
        <v>52</v>
      </c>
      <c r="H4" s="34" t="s">
        <v>4</v>
      </c>
      <c r="I4" s="34" t="s">
        <v>5</v>
      </c>
      <c r="J4" s="35" t="s">
        <v>53</v>
      </c>
      <c r="K4" s="35" t="s">
        <v>6</v>
      </c>
      <c r="L4" s="35" t="s">
        <v>7</v>
      </c>
      <c r="M4" s="35" t="s">
        <v>8</v>
      </c>
      <c r="N4" s="35" t="s">
        <v>27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SUM(D6:D12)</f>
        <v>390504</v>
      </c>
      <c r="E5" s="27">
        <f t="shared" si="0"/>
        <v>15851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8803</v>
      </c>
      <c r="L5" s="27">
        <f t="shared" si="0"/>
        <v>0</v>
      </c>
      <c r="M5" s="27">
        <f t="shared" si="0"/>
        <v>0</v>
      </c>
      <c r="N5" s="28">
        <f>SUM(D5:M5)</f>
        <v>415158</v>
      </c>
      <c r="O5" s="33">
        <f t="shared" ref="O5:O42" si="1">(N5/O$44)</f>
        <v>240.95066744051073</v>
      </c>
      <c r="P5" s="6"/>
    </row>
    <row r="6" spans="1:133">
      <c r="A6" s="12"/>
      <c r="B6" s="25">
        <v>311</v>
      </c>
      <c r="C6" s="20" t="s">
        <v>1</v>
      </c>
      <c r="D6" s="46">
        <v>107206</v>
      </c>
      <c r="E6" s="46">
        <v>15851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123057</v>
      </c>
      <c r="O6" s="47">
        <f t="shared" si="1"/>
        <v>71.420197330237954</v>
      </c>
      <c r="P6" s="9"/>
    </row>
    <row r="7" spans="1:133">
      <c r="A7" s="12"/>
      <c r="B7" s="25">
        <v>312.10000000000002</v>
      </c>
      <c r="C7" s="20" t="s">
        <v>9</v>
      </c>
      <c r="D7" s="46">
        <v>93427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93427</v>
      </c>
      <c r="O7" s="47">
        <f t="shared" si="1"/>
        <v>54.223447475333721</v>
      </c>
      <c r="P7" s="9"/>
    </row>
    <row r="8" spans="1:133">
      <c r="A8" s="12"/>
      <c r="B8" s="25">
        <v>312.51</v>
      </c>
      <c r="C8" s="20" t="s">
        <v>79</v>
      </c>
      <c r="D8" s="46">
        <v>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8803</v>
      </c>
      <c r="L8" s="46">
        <v>0</v>
      </c>
      <c r="M8" s="46">
        <v>0</v>
      </c>
      <c r="N8" s="46">
        <f>SUM(D8:M8)</f>
        <v>8803</v>
      </c>
      <c r="O8" s="47">
        <f t="shared" si="1"/>
        <v>5.1091120139291935</v>
      </c>
      <c r="P8" s="9"/>
    </row>
    <row r="9" spans="1:133">
      <c r="A9" s="12"/>
      <c r="B9" s="25">
        <v>312.60000000000002</v>
      </c>
      <c r="C9" s="20" t="s">
        <v>10</v>
      </c>
      <c r="D9" s="46">
        <v>96464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96464</v>
      </c>
      <c r="O9" s="47">
        <f t="shared" si="1"/>
        <v>55.986070806732442</v>
      </c>
      <c r="P9" s="9"/>
    </row>
    <row r="10" spans="1:133">
      <c r="A10" s="12"/>
      <c r="B10" s="25">
        <v>315</v>
      </c>
      <c r="C10" s="20" t="s">
        <v>80</v>
      </c>
      <c r="D10" s="46">
        <v>75965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75965</v>
      </c>
      <c r="O10" s="47">
        <f t="shared" si="1"/>
        <v>44.088798607080676</v>
      </c>
      <c r="P10" s="9"/>
    </row>
    <row r="11" spans="1:133">
      <c r="A11" s="12"/>
      <c r="B11" s="25">
        <v>316</v>
      </c>
      <c r="C11" s="20" t="s">
        <v>81</v>
      </c>
      <c r="D11" s="46">
        <v>15792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15792</v>
      </c>
      <c r="O11" s="47">
        <f t="shared" si="1"/>
        <v>9.165409170052234</v>
      </c>
      <c r="P11" s="9"/>
    </row>
    <row r="12" spans="1:133">
      <c r="A12" s="12"/>
      <c r="B12" s="25">
        <v>319</v>
      </c>
      <c r="C12" s="20" t="s">
        <v>95</v>
      </c>
      <c r="D12" s="46">
        <v>1650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1650</v>
      </c>
      <c r="O12" s="47">
        <f t="shared" si="1"/>
        <v>0.95763203714451539</v>
      </c>
      <c r="P12" s="9"/>
    </row>
    <row r="13" spans="1:133" ht="15.75">
      <c r="A13" s="29" t="s">
        <v>16</v>
      </c>
      <c r="B13" s="30"/>
      <c r="C13" s="31"/>
      <c r="D13" s="32">
        <f t="shared" ref="D13:M13" si="3">SUM(D14:D20)</f>
        <v>149319</v>
      </c>
      <c r="E13" s="32">
        <f t="shared" si="3"/>
        <v>17280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21" si="4">SUM(D13:M13)</f>
        <v>166599</v>
      </c>
      <c r="O13" s="45">
        <f t="shared" si="1"/>
        <v>96.691236215902492</v>
      </c>
      <c r="P13" s="10"/>
    </row>
    <row r="14" spans="1:133">
      <c r="A14" s="12"/>
      <c r="B14" s="25">
        <v>331.2</v>
      </c>
      <c r="C14" s="20" t="s">
        <v>15</v>
      </c>
      <c r="D14" s="46">
        <v>0</v>
      </c>
      <c r="E14" s="46">
        <v>1275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1275</v>
      </c>
      <c r="O14" s="47">
        <f t="shared" si="1"/>
        <v>0.73998839233894376</v>
      </c>
      <c r="P14" s="9"/>
    </row>
    <row r="15" spans="1:133">
      <c r="A15" s="12"/>
      <c r="B15" s="25">
        <v>331.39</v>
      </c>
      <c r="C15" s="20" t="s">
        <v>67</v>
      </c>
      <c r="D15" s="46">
        <v>0</v>
      </c>
      <c r="E15" s="46">
        <v>16005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16005</v>
      </c>
      <c r="O15" s="47">
        <f t="shared" si="1"/>
        <v>9.2890307603017988</v>
      </c>
      <c r="P15" s="9"/>
    </row>
    <row r="16" spans="1:133">
      <c r="A16" s="12"/>
      <c r="B16" s="25">
        <v>335.12</v>
      </c>
      <c r="C16" s="20" t="s">
        <v>82</v>
      </c>
      <c r="D16" s="46">
        <v>52623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52623</v>
      </c>
      <c r="O16" s="47">
        <f t="shared" si="1"/>
        <v>30.541497388276262</v>
      </c>
      <c r="P16" s="9"/>
    </row>
    <row r="17" spans="1:16">
      <c r="A17" s="12"/>
      <c r="B17" s="25">
        <v>335.14</v>
      </c>
      <c r="C17" s="20" t="s">
        <v>83</v>
      </c>
      <c r="D17" s="46">
        <v>1229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1229</v>
      </c>
      <c r="O17" s="47">
        <f t="shared" si="1"/>
        <v>0.71329077190946022</v>
      </c>
      <c r="P17" s="9"/>
    </row>
    <row r="18" spans="1:16">
      <c r="A18" s="12"/>
      <c r="B18" s="25">
        <v>335.15</v>
      </c>
      <c r="C18" s="20" t="s">
        <v>84</v>
      </c>
      <c r="D18" s="46">
        <v>2042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2042</v>
      </c>
      <c r="O18" s="47">
        <f t="shared" si="1"/>
        <v>1.1851421938479396</v>
      </c>
      <c r="P18" s="9"/>
    </row>
    <row r="19" spans="1:16">
      <c r="A19" s="12"/>
      <c r="B19" s="25">
        <v>335.18</v>
      </c>
      <c r="C19" s="20" t="s">
        <v>85</v>
      </c>
      <c r="D19" s="46">
        <v>51425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51425</v>
      </c>
      <c r="O19" s="47">
        <f t="shared" si="1"/>
        <v>29.846198491004063</v>
      </c>
      <c r="P19" s="9"/>
    </row>
    <row r="20" spans="1:16">
      <c r="A20" s="12"/>
      <c r="B20" s="25">
        <v>338</v>
      </c>
      <c r="C20" s="20" t="s">
        <v>24</v>
      </c>
      <c r="D20" s="46">
        <v>42000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42000</v>
      </c>
      <c r="O20" s="47">
        <f t="shared" si="1"/>
        <v>24.376088218224027</v>
      </c>
      <c r="P20" s="9"/>
    </row>
    <row r="21" spans="1:16" ht="15.75">
      <c r="A21" s="29" t="s">
        <v>29</v>
      </c>
      <c r="B21" s="30"/>
      <c r="C21" s="31"/>
      <c r="D21" s="32">
        <f t="shared" ref="D21:M21" si="5">SUM(D22:D29)</f>
        <v>60090</v>
      </c>
      <c r="E21" s="32">
        <f t="shared" si="5"/>
        <v>0</v>
      </c>
      <c r="F21" s="32">
        <f t="shared" si="5"/>
        <v>0</v>
      </c>
      <c r="G21" s="32">
        <f t="shared" si="5"/>
        <v>0</v>
      </c>
      <c r="H21" s="32">
        <f t="shared" si="5"/>
        <v>0</v>
      </c>
      <c r="I21" s="32">
        <f t="shared" si="5"/>
        <v>4120332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32">
        <f t="shared" si="4"/>
        <v>4180422</v>
      </c>
      <c r="O21" s="45">
        <f t="shared" si="1"/>
        <v>2426.2460824143936</v>
      </c>
      <c r="P21" s="10"/>
    </row>
    <row r="22" spans="1:16">
      <c r="A22" s="12"/>
      <c r="B22" s="25">
        <v>343.1</v>
      </c>
      <c r="C22" s="20" t="s">
        <v>32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3069500</v>
      </c>
      <c r="J22" s="46">
        <v>0</v>
      </c>
      <c r="K22" s="46">
        <v>0</v>
      </c>
      <c r="L22" s="46">
        <v>0</v>
      </c>
      <c r="M22" s="46">
        <v>0</v>
      </c>
      <c r="N22" s="46">
        <f t="shared" ref="N22:N29" si="6">SUM(D22:M22)</f>
        <v>3069500</v>
      </c>
      <c r="O22" s="47">
        <f t="shared" si="1"/>
        <v>1781.4857806152061</v>
      </c>
      <c r="P22" s="9"/>
    </row>
    <row r="23" spans="1:16">
      <c r="A23" s="12"/>
      <c r="B23" s="25">
        <v>343.2</v>
      </c>
      <c r="C23" s="20" t="s">
        <v>33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271459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271459</v>
      </c>
      <c r="O23" s="47">
        <f t="shared" si="1"/>
        <v>157.55020313406848</v>
      </c>
      <c r="P23" s="9"/>
    </row>
    <row r="24" spans="1:16">
      <c r="A24" s="12"/>
      <c r="B24" s="25">
        <v>343.3</v>
      </c>
      <c r="C24" s="20" t="s">
        <v>34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461814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461814</v>
      </c>
      <c r="O24" s="47">
        <f t="shared" si="1"/>
        <v>268.02901915264073</v>
      </c>
      <c r="P24" s="9"/>
    </row>
    <row r="25" spans="1:16">
      <c r="A25" s="12"/>
      <c r="B25" s="25">
        <v>343.4</v>
      </c>
      <c r="C25" s="20" t="s">
        <v>35</v>
      </c>
      <c r="D25" s="46">
        <v>10083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10083</v>
      </c>
      <c r="O25" s="47">
        <f t="shared" si="1"/>
        <v>5.8520023215322112</v>
      </c>
      <c r="P25" s="9"/>
    </row>
    <row r="26" spans="1:16">
      <c r="A26" s="12"/>
      <c r="B26" s="25">
        <v>343.5</v>
      </c>
      <c r="C26" s="20" t="s">
        <v>36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317559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317559</v>
      </c>
      <c r="O26" s="47">
        <f t="shared" si="1"/>
        <v>184.30586186883343</v>
      </c>
      <c r="P26" s="9"/>
    </row>
    <row r="27" spans="1:16">
      <c r="A27" s="12"/>
      <c r="B27" s="25">
        <v>343.8</v>
      </c>
      <c r="C27" s="20" t="s">
        <v>37</v>
      </c>
      <c r="D27" s="46">
        <v>4200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4200</v>
      </c>
      <c r="O27" s="47">
        <f t="shared" si="1"/>
        <v>2.4376088218224026</v>
      </c>
      <c r="P27" s="9"/>
    </row>
    <row r="28" spans="1:16">
      <c r="A28" s="12"/>
      <c r="B28" s="25">
        <v>347.2</v>
      </c>
      <c r="C28" s="20" t="s">
        <v>39</v>
      </c>
      <c r="D28" s="46">
        <v>255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255</v>
      </c>
      <c r="O28" s="47">
        <f t="shared" si="1"/>
        <v>0.14799767846778875</v>
      </c>
      <c r="P28" s="9"/>
    </row>
    <row r="29" spans="1:16">
      <c r="A29" s="12"/>
      <c r="B29" s="25">
        <v>349</v>
      </c>
      <c r="C29" s="20" t="s">
        <v>75</v>
      </c>
      <c r="D29" s="46">
        <v>45552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45552</v>
      </c>
      <c r="O29" s="47">
        <f t="shared" si="1"/>
        <v>26.437608821822401</v>
      </c>
      <c r="P29" s="9"/>
    </row>
    <row r="30" spans="1:16" ht="15.75">
      <c r="A30" s="29" t="s">
        <v>30</v>
      </c>
      <c r="B30" s="30"/>
      <c r="C30" s="31"/>
      <c r="D30" s="32">
        <f t="shared" ref="D30:M30" si="7">SUM(D31:D31)</f>
        <v>11670</v>
      </c>
      <c r="E30" s="32">
        <f t="shared" si="7"/>
        <v>0</v>
      </c>
      <c r="F30" s="32">
        <f t="shared" si="7"/>
        <v>0</v>
      </c>
      <c r="G30" s="32">
        <f t="shared" si="7"/>
        <v>0</v>
      </c>
      <c r="H30" s="32">
        <f t="shared" si="7"/>
        <v>0</v>
      </c>
      <c r="I30" s="32">
        <f t="shared" si="7"/>
        <v>0</v>
      </c>
      <c r="J30" s="32">
        <f t="shared" si="7"/>
        <v>0</v>
      </c>
      <c r="K30" s="32">
        <f t="shared" si="7"/>
        <v>0</v>
      </c>
      <c r="L30" s="32">
        <f t="shared" si="7"/>
        <v>0</v>
      </c>
      <c r="M30" s="32">
        <f t="shared" si="7"/>
        <v>0</v>
      </c>
      <c r="N30" s="32">
        <f t="shared" ref="N30:N42" si="8">SUM(D30:M30)</f>
        <v>11670</v>
      </c>
      <c r="O30" s="45">
        <f t="shared" si="1"/>
        <v>6.7730702263493905</v>
      </c>
      <c r="P30" s="10"/>
    </row>
    <row r="31" spans="1:16">
      <c r="A31" s="13"/>
      <c r="B31" s="39">
        <v>351.1</v>
      </c>
      <c r="C31" s="21" t="s">
        <v>42</v>
      </c>
      <c r="D31" s="46">
        <v>11670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11670</v>
      </c>
      <c r="O31" s="47">
        <f t="shared" si="1"/>
        <v>6.7730702263493905</v>
      </c>
      <c r="P31" s="9"/>
    </row>
    <row r="32" spans="1:16" ht="15.75">
      <c r="A32" s="29" t="s">
        <v>2</v>
      </c>
      <c r="B32" s="30"/>
      <c r="C32" s="31"/>
      <c r="D32" s="32">
        <f t="shared" ref="D32:M32" si="9">SUM(D33:D38)</f>
        <v>41949</v>
      </c>
      <c r="E32" s="32">
        <f t="shared" si="9"/>
        <v>3507</v>
      </c>
      <c r="F32" s="32">
        <f t="shared" si="9"/>
        <v>0</v>
      </c>
      <c r="G32" s="32">
        <f t="shared" si="9"/>
        <v>0</v>
      </c>
      <c r="H32" s="32">
        <f t="shared" si="9"/>
        <v>0</v>
      </c>
      <c r="I32" s="32">
        <f t="shared" si="9"/>
        <v>75263</v>
      </c>
      <c r="J32" s="32">
        <f t="shared" si="9"/>
        <v>0</v>
      </c>
      <c r="K32" s="32">
        <f t="shared" si="9"/>
        <v>68356</v>
      </c>
      <c r="L32" s="32">
        <f t="shared" si="9"/>
        <v>0</v>
      </c>
      <c r="M32" s="32">
        <f t="shared" si="9"/>
        <v>0</v>
      </c>
      <c r="N32" s="32">
        <f t="shared" si="8"/>
        <v>189075</v>
      </c>
      <c r="O32" s="45">
        <f t="shared" si="1"/>
        <v>109.73592571096924</v>
      </c>
      <c r="P32" s="10"/>
    </row>
    <row r="33" spans="1:119">
      <c r="A33" s="12"/>
      <c r="B33" s="25">
        <v>361.1</v>
      </c>
      <c r="C33" s="20" t="s">
        <v>43</v>
      </c>
      <c r="D33" s="46">
        <v>8183</v>
      </c>
      <c r="E33" s="46">
        <v>3507</v>
      </c>
      <c r="F33" s="46">
        <v>0</v>
      </c>
      <c r="G33" s="46">
        <v>0</v>
      </c>
      <c r="H33" s="46">
        <v>0</v>
      </c>
      <c r="I33" s="46">
        <v>11506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23196</v>
      </c>
      <c r="O33" s="47">
        <f t="shared" si="1"/>
        <v>13.462565293093443</v>
      </c>
      <c r="P33" s="9"/>
    </row>
    <row r="34" spans="1:119">
      <c r="A34" s="12"/>
      <c r="B34" s="25">
        <v>361.2</v>
      </c>
      <c r="C34" s="20" t="s">
        <v>76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11133</v>
      </c>
      <c r="L34" s="46">
        <v>0</v>
      </c>
      <c r="M34" s="46">
        <v>0</v>
      </c>
      <c r="N34" s="46">
        <f t="shared" si="8"/>
        <v>11133</v>
      </c>
      <c r="O34" s="47">
        <f t="shared" si="1"/>
        <v>6.4614045269878115</v>
      </c>
      <c r="P34" s="9"/>
    </row>
    <row r="35" spans="1:119">
      <c r="A35" s="12"/>
      <c r="B35" s="25">
        <v>361.3</v>
      </c>
      <c r="C35" s="20" t="s">
        <v>44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57186</v>
      </c>
      <c r="L35" s="46">
        <v>0</v>
      </c>
      <c r="M35" s="46">
        <v>0</v>
      </c>
      <c r="N35" s="46">
        <f t="shared" si="8"/>
        <v>57186</v>
      </c>
      <c r="O35" s="47">
        <f t="shared" si="1"/>
        <v>33.189785258270462</v>
      </c>
      <c r="P35" s="9"/>
    </row>
    <row r="36" spans="1:119">
      <c r="A36" s="12"/>
      <c r="B36" s="25">
        <v>362</v>
      </c>
      <c r="C36" s="20" t="s">
        <v>45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51435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51435</v>
      </c>
      <c r="O36" s="47">
        <f t="shared" si="1"/>
        <v>29.852002321532211</v>
      </c>
      <c r="P36" s="9"/>
    </row>
    <row r="37" spans="1:119">
      <c r="A37" s="12"/>
      <c r="B37" s="25">
        <v>368</v>
      </c>
      <c r="C37" s="20" t="s">
        <v>46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37</v>
      </c>
      <c r="L37" s="46">
        <v>0</v>
      </c>
      <c r="M37" s="46">
        <v>0</v>
      </c>
      <c r="N37" s="46">
        <f t="shared" si="8"/>
        <v>37</v>
      </c>
      <c r="O37" s="47">
        <f t="shared" si="1"/>
        <v>2.1474172954149738E-2</v>
      </c>
      <c r="P37" s="9"/>
    </row>
    <row r="38" spans="1:119">
      <c r="A38" s="12"/>
      <c r="B38" s="25">
        <v>369.9</v>
      </c>
      <c r="C38" s="20" t="s">
        <v>47</v>
      </c>
      <c r="D38" s="46">
        <v>33766</v>
      </c>
      <c r="E38" s="46">
        <v>0</v>
      </c>
      <c r="F38" s="46">
        <v>0</v>
      </c>
      <c r="G38" s="46">
        <v>0</v>
      </c>
      <c r="H38" s="46">
        <v>0</v>
      </c>
      <c r="I38" s="46">
        <v>12322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46088</v>
      </c>
      <c r="O38" s="47">
        <f t="shared" si="1"/>
        <v>26.748694138131167</v>
      </c>
      <c r="P38" s="9"/>
    </row>
    <row r="39" spans="1:119" ht="15.75">
      <c r="A39" s="29" t="s">
        <v>31</v>
      </c>
      <c r="B39" s="30"/>
      <c r="C39" s="31"/>
      <c r="D39" s="32">
        <f t="shared" ref="D39:M39" si="10">SUM(D40:D41)</f>
        <v>755165</v>
      </c>
      <c r="E39" s="32">
        <f t="shared" si="10"/>
        <v>0</v>
      </c>
      <c r="F39" s="32">
        <f t="shared" si="10"/>
        <v>0</v>
      </c>
      <c r="G39" s="32">
        <f t="shared" si="10"/>
        <v>0</v>
      </c>
      <c r="H39" s="32">
        <f t="shared" si="10"/>
        <v>0</v>
      </c>
      <c r="I39" s="32">
        <f t="shared" si="10"/>
        <v>30000</v>
      </c>
      <c r="J39" s="32">
        <f t="shared" si="10"/>
        <v>0</v>
      </c>
      <c r="K39" s="32">
        <f t="shared" si="10"/>
        <v>0</v>
      </c>
      <c r="L39" s="32">
        <f t="shared" si="10"/>
        <v>0</v>
      </c>
      <c r="M39" s="32">
        <f t="shared" si="10"/>
        <v>0</v>
      </c>
      <c r="N39" s="32">
        <f t="shared" si="8"/>
        <v>785165</v>
      </c>
      <c r="O39" s="45">
        <f t="shared" si="1"/>
        <v>455.69645966337782</v>
      </c>
      <c r="P39" s="9"/>
    </row>
    <row r="40" spans="1:119">
      <c r="A40" s="12"/>
      <c r="B40" s="25">
        <v>381</v>
      </c>
      <c r="C40" s="20" t="s">
        <v>48</v>
      </c>
      <c r="D40" s="46">
        <v>742800</v>
      </c>
      <c r="E40" s="46">
        <v>0</v>
      </c>
      <c r="F40" s="46">
        <v>0</v>
      </c>
      <c r="G40" s="46">
        <v>0</v>
      </c>
      <c r="H40" s="46">
        <v>0</v>
      </c>
      <c r="I40" s="46">
        <v>30000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772800</v>
      </c>
      <c r="O40" s="47">
        <f t="shared" si="1"/>
        <v>448.52002321532211</v>
      </c>
      <c r="P40" s="9"/>
    </row>
    <row r="41" spans="1:119" ht="15.75" thickBot="1">
      <c r="A41" s="12"/>
      <c r="B41" s="25">
        <v>384</v>
      </c>
      <c r="C41" s="20" t="s">
        <v>87</v>
      </c>
      <c r="D41" s="46">
        <v>12365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12365</v>
      </c>
      <c r="O41" s="47">
        <f t="shared" si="1"/>
        <v>7.1764364480557168</v>
      </c>
      <c r="P41" s="9"/>
    </row>
    <row r="42" spans="1:119" ht="16.5" thickBot="1">
      <c r="A42" s="14" t="s">
        <v>40</v>
      </c>
      <c r="B42" s="23"/>
      <c r="C42" s="22"/>
      <c r="D42" s="15">
        <f>SUM(D5,D13,D21,D30,D32,D39)</f>
        <v>1408697</v>
      </c>
      <c r="E42" s="15">
        <f t="shared" ref="E42:M42" si="11">SUM(E5,E13,E21,E30,E32,E39)</f>
        <v>36638</v>
      </c>
      <c r="F42" s="15">
        <f t="shared" si="11"/>
        <v>0</v>
      </c>
      <c r="G42" s="15">
        <f t="shared" si="11"/>
        <v>0</v>
      </c>
      <c r="H42" s="15">
        <f t="shared" si="11"/>
        <v>0</v>
      </c>
      <c r="I42" s="15">
        <f t="shared" si="11"/>
        <v>4225595</v>
      </c>
      <c r="J42" s="15">
        <f t="shared" si="11"/>
        <v>0</v>
      </c>
      <c r="K42" s="15">
        <f t="shared" si="11"/>
        <v>77159</v>
      </c>
      <c r="L42" s="15">
        <f t="shared" si="11"/>
        <v>0</v>
      </c>
      <c r="M42" s="15">
        <f t="shared" si="11"/>
        <v>0</v>
      </c>
      <c r="N42" s="15">
        <f t="shared" si="8"/>
        <v>5748089</v>
      </c>
      <c r="O42" s="38">
        <f t="shared" si="1"/>
        <v>3336.0934416715031</v>
      </c>
      <c r="P42" s="6"/>
      <c r="Q42" s="2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</row>
    <row r="43" spans="1:119">
      <c r="A43" s="16"/>
      <c r="B43" s="18"/>
      <c r="C43" s="18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9"/>
    </row>
    <row r="44" spans="1:119">
      <c r="A44" s="40"/>
      <c r="B44" s="41"/>
      <c r="C44" s="41"/>
      <c r="D44" s="42"/>
      <c r="E44" s="42"/>
      <c r="F44" s="42"/>
      <c r="G44" s="42"/>
      <c r="H44" s="42"/>
      <c r="I44" s="42"/>
      <c r="J44" s="42"/>
      <c r="K44" s="42"/>
      <c r="L44" s="118" t="s">
        <v>96</v>
      </c>
      <c r="M44" s="118"/>
      <c r="N44" s="118"/>
      <c r="O44" s="43">
        <v>1723</v>
      </c>
    </row>
    <row r="45" spans="1:119">
      <c r="A45" s="119"/>
      <c r="B45" s="96"/>
      <c r="C45" s="96"/>
      <c r="D45" s="96"/>
      <c r="E45" s="96"/>
      <c r="F45" s="96"/>
      <c r="G45" s="96"/>
      <c r="H45" s="96"/>
      <c r="I45" s="96"/>
      <c r="J45" s="96"/>
      <c r="K45" s="96"/>
      <c r="L45" s="96"/>
      <c r="M45" s="96"/>
      <c r="N45" s="96"/>
      <c r="O45" s="97"/>
    </row>
    <row r="46" spans="1:119" ht="15.75" customHeight="1" thickBot="1">
      <c r="A46" s="120" t="s">
        <v>71</v>
      </c>
      <c r="B46" s="99"/>
      <c r="C46" s="99"/>
      <c r="D46" s="99"/>
      <c r="E46" s="99"/>
      <c r="F46" s="99"/>
      <c r="G46" s="99"/>
      <c r="H46" s="99"/>
      <c r="I46" s="99"/>
      <c r="J46" s="99"/>
      <c r="K46" s="99"/>
      <c r="L46" s="99"/>
      <c r="M46" s="99"/>
      <c r="N46" s="99"/>
      <c r="O46" s="100"/>
    </row>
  </sheetData>
  <mergeCells count="10">
    <mergeCell ref="L44:N44"/>
    <mergeCell ref="A45:O45"/>
    <mergeCell ref="A46:O4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C4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57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78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49</v>
      </c>
      <c r="B3" s="108"/>
      <c r="C3" s="109"/>
      <c r="D3" s="128" t="s">
        <v>25</v>
      </c>
      <c r="E3" s="129"/>
      <c r="F3" s="129"/>
      <c r="G3" s="129"/>
      <c r="H3" s="130"/>
      <c r="I3" s="128" t="s">
        <v>26</v>
      </c>
      <c r="J3" s="130"/>
      <c r="K3" s="128" t="s">
        <v>28</v>
      </c>
      <c r="L3" s="130"/>
      <c r="M3" s="36"/>
      <c r="N3" s="37"/>
      <c r="O3" s="131" t="s">
        <v>54</v>
      </c>
      <c r="P3" s="11"/>
      <c r="Q3"/>
    </row>
    <row r="4" spans="1:133" ht="32.25" customHeight="1" thickBot="1">
      <c r="A4" s="110"/>
      <c r="B4" s="111"/>
      <c r="C4" s="112"/>
      <c r="D4" s="34" t="s">
        <v>3</v>
      </c>
      <c r="E4" s="34" t="s">
        <v>50</v>
      </c>
      <c r="F4" s="34" t="s">
        <v>51</v>
      </c>
      <c r="G4" s="34" t="s">
        <v>52</v>
      </c>
      <c r="H4" s="34" t="s">
        <v>4</v>
      </c>
      <c r="I4" s="34" t="s">
        <v>5</v>
      </c>
      <c r="J4" s="35" t="s">
        <v>53</v>
      </c>
      <c r="K4" s="35" t="s">
        <v>6</v>
      </c>
      <c r="L4" s="35" t="s">
        <v>7</v>
      </c>
      <c r="M4" s="35" t="s">
        <v>8</v>
      </c>
      <c r="N4" s="35" t="s">
        <v>27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SUM(D6:D11)</f>
        <v>387935</v>
      </c>
      <c r="E5" s="27">
        <f t="shared" si="0"/>
        <v>15608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15461</v>
      </c>
      <c r="L5" s="27">
        <f t="shared" si="0"/>
        <v>0</v>
      </c>
      <c r="M5" s="27">
        <f t="shared" si="0"/>
        <v>0</v>
      </c>
      <c r="N5" s="28">
        <f t="shared" ref="N5:N22" si="1">SUM(D5:M5)</f>
        <v>419004</v>
      </c>
      <c r="O5" s="33">
        <f t="shared" ref="O5:O44" si="2">(N5/O$46)</f>
        <v>241.91916859122401</v>
      </c>
      <c r="P5" s="6"/>
    </row>
    <row r="6" spans="1:133">
      <c r="A6" s="12"/>
      <c r="B6" s="25">
        <v>311</v>
      </c>
      <c r="C6" s="20" t="s">
        <v>1</v>
      </c>
      <c r="D6" s="46">
        <v>106661</v>
      </c>
      <c r="E6" s="46">
        <v>15608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122269</v>
      </c>
      <c r="O6" s="47">
        <f t="shared" si="2"/>
        <v>70.594110854503469</v>
      </c>
      <c r="P6" s="9"/>
    </row>
    <row r="7" spans="1:133">
      <c r="A7" s="12"/>
      <c r="B7" s="25">
        <v>312.10000000000002</v>
      </c>
      <c r="C7" s="20" t="s">
        <v>9</v>
      </c>
      <c r="D7" s="46">
        <v>92903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92903</v>
      </c>
      <c r="O7" s="47">
        <f t="shared" si="2"/>
        <v>53.639145496535797</v>
      </c>
      <c r="P7" s="9"/>
    </row>
    <row r="8" spans="1:133">
      <c r="A8" s="12"/>
      <c r="B8" s="25">
        <v>312.51</v>
      </c>
      <c r="C8" s="20" t="s">
        <v>79</v>
      </c>
      <c r="D8" s="46">
        <v>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15461</v>
      </c>
      <c r="L8" s="46">
        <v>0</v>
      </c>
      <c r="M8" s="46">
        <v>0</v>
      </c>
      <c r="N8" s="46">
        <f t="shared" si="1"/>
        <v>15461</v>
      </c>
      <c r="O8" s="47">
        <f t="shared" si="2"/>
        <v>8.9266743648960745</v>
      </c>
      <c r="P8" s="9"/>
    </row>
    <row r="9" spans="1:133">
      <c r="A9" s="12"/>
      <c r="B9" s="25">
        <v>312.60000000000002</v>
      </c>
      <c r="C9" s="20" t="s">
        <v>10</v>
      </c>
      <c r="D9" s="46">
        <v>93203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93203</v>
      </c>
      <c r="O9" s="47">
        <f t="shared" si="2"/>
        <v>53.812355658198612</v>
      </c>
      <c r="P9" s="9"/>
    </row>
    <row r="10" spans="1:133">
      <c r="A10" s="12"/>
      <c r="B10" s="25">
        <v>315</v>
      </c>
      <c r="C10" s="20" t="s">
        <v>80</v>
      </c>
      <c r="D10" s="46">
        <v>85934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85934</v>
      </c>
      <c r="O10" s="47">
        <f t="shared" si="2"/>
        <v>49.615473441108549</v>
      </c>
      <c r="P10" s="9"/>
    </row>
    <row r="11" spans="1:133">
      <c r="A11" s="12"/>
      <c r="B11" s="25">
        <v>316</v>
      </c>
      <c r="C11" s="20" t="s">
        <v>81</v>
      </c>
      <c r="D11" s="46">
        <v>9234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9234</v>
      </c>
      <c r="O11" s="47">
        <f t="shared" si="2"/>
        <v>5.3314087759815241</v>
      </c>
      <c r="P11" s="9"/>
    </row>
    <row r="12" spans="1:133" ht="15.75">
      <c r="A12" s="29" t="s">
        <v>13</v>
      </c>
      <c r="B12" s="30"/>
      <c r="C12" s="31"/>
      <c r="D12" s="32">
        <f t="shared" ref="D12:M12" si="3">SUM(D13:D13)</f>
        <v>900</v>
      </c>
      <c r="E12" s="32">
        <f t="shared" si="3"/>
        <v>0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4">
        <f t="shared" si="1"/>
        <v>900</v>
      </c>
      <c r="O12" s="45">
        <f t="shared" si="2"/>
        <v>0.51963048498845266</v>
      </c>
      <c r="P12" s="10"/>
    </row>
    <row r="13" spans="1:133">
      <c r="A13" s="12"/>
      <c r="B13" s="25">
        <v>329</v>
      </c>
      <c r="C13" s="20" t="s">
        <v>14</v>
      </c>
      <c r="D13" s="46">
        <v>900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900</v>
      </c>
      <c r="O13" s="47">
        <f t="shared" si="2"/>
        <v>0.51963048498845266</v>
      </c>
      <c r="P13" s="9"/>
    </row>
    <row r="14" spans="1:133" ht="15.75">
      <c r="A14" s="29" t="s">
        <v>16</v>
      </c>
      <c r="B14" s="30"/>
      <c r="C14" s="31"/>
      <c r="D14" s="32">
        <f t="shared" ref="D14:M14" si="4">SUM(D15:D21)</f>
        <v>146549</v>
      </c>
      <c r="E14" s="32">
        <f t="shared" si="4"/>
        <v>635708</v>
      </c>
      <c r="F14" s="32">
        <f t="shared" si="4"/>
        <v>0</v>
      </c>
      <c r="G14" s="32">
        <f t="shared" si="4"/>
        <v>0</v>
      </c>
      <c r="H14" s="32">
        <f t="shared" si="4"/>
        <v>0</v>
      </c>
      <c r="I14" s="32">
        <f t="shared" si="4"/>
        <v>0</v>
      </c>
      <c r="J14" s="32">
        <f t="shared" si="4"/>
        <v>0</v>
      </c>
      <c r="K14" s="32">
        <f t="shared" si="4"/>
        <v>0</v>
      </c>
      <c r="L14" s="32">
        <f t="shared" si="4"/>
        <v>0</v>
      </c>
      <c r="M14" s="32">
        <f t="shared" si="4"/>
        <v>0</v>
      </c>
      <c r="N14" s="44">
        <f t="shared" si="1"/>
        <v>782257</v>
      </c>
      <c r="O14" s="45">
        <f t="shared" si="2"/>
        <v>451.64953810623558</v>
      </c>
      <c r="P14" s="10"/>
    </row>
    <row r="15" spans="1:133">
      <c r="A15" s="12"/>
      <c r="B15" s="25">
        <v>331.2</v>
      </c>
      <c r="C15" s="20" t="s">
        <v>15</v>
      </c>
      <c r="D15" s="46">
        <v>0</v>
      </c>
      <c r="E15" s="46">
        <v>1713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1713</v>
      </c>
      <c r="O15" s="47">
        <f t="shared" si="2"/>
        <v>0.98903002309468824</v>
      </c>
      <c r="P15" s="9"/>
    </row>
    <row r="16" spans="1:133">
      <c r="A16" s="12"/>
      <c r="B16" s="25">
        <v>331.39</v>
      </c>
      <c r="C16" s="20" t="s">
        <v>67</v>
      </c>
      <c r="D16" s="46">
        <v>0</v>
      </c>
      <c r="E16" s="46">
        <v>633995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633995</v>
      </c>
      <c r="O16" s="47">
        <f t="shared" si="2"/>
        <v>366.04792147806006</v>
      </c>
      <c r="P16" s="9"/>
    </row>
    <row r="17" spans="1:16">
      <c r="A17" s="12"/>
      <c r="B17" s="25">
        <v>335.12</v>
      </c>
      <c r="C17" s="20" t="s">
        <v>82</v>
      </c>
      <c r="D17" s="46">
        <v>52383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52383</v>
      </c>
      <c r="O17" s="47">
        <f t="shared" si="2"/>
        <v>30.244226327944574</v>
      </c>
      <c r="P17" s="9"/>
    </row>
    <row r="18" spans="1:16">
      <c r="A18" s="12"/>
      <c r="B18" s="25">
        <v>335.14</v>
      </c>
      <c r="C18" s="20" t="s">
        <v>83</v>
      </c>
      <c r="D18" s="46">
        <v>1402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1402</v>
      </c>
      <c r="O18" s="47">
        <f t="shared" si="2"/>
        <v>0.80946882217090066</v>
      </c>
      <c r="P18" s="9"/>
    </row>
    <row r="19" spans="1:16">
      <c r="A19" s="12"/>
      <c r="B19" s="25">
        <v>335.15</v>
      </c>
      <c r="C19" s="20" t="s">
        <v>84</v>
      </c>
      <c r="D19" s="46">
        <v>168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168</v>
      </c>
      <c r="O19" s="47">
        <f t="shared" si="2"/>
        <v>9.6997690531177835E-2</v>
      </c>
      <c r="P19" s="9"/>
    </row>
    <row r="20" spans="1:16">
      <c r="A20" s="12"/>
      <c r="B20" s="25">
        <v>335.18</v>
      </c>
      <c r="C20" s="20" t="s">
        <v>85</v>
      </c>
      <c r="D20" s="46">
        <v>50596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50596</v>
      </c>
      <c r="O20" s="47">
        <f t="shared" si="2"/>
        <v>29.212471131639724</v>
      </c>
      <c r="P20" s="9"/>
    </row>
    <row r="21" spans="1:16">
      <c r="A21" s="12"/>
      <c r="B21" s="25">
        <v>338</v>
      </c>
      <c r="C21" s="20" t="s">
        <v>24</v>
      </c>
      <c r="D21" s="46">
        <v>42000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42000</v>
      </c>
      <c r="O21" s="47">
        <f t="shared" si="2"/>
        <v>24.249422632794456</v>
      </c>
      <c r="P21" s="9"/>
    </row>
    <row r="22" spans="1:16" ht="15.75">
      <c r="A22" s="29" t="s">
        <v>29</v>
      </c>
      <c r="B22" s="30"/>
      <c r="C22" s="31"/>
      <c r="D22" s="32">
        <f t="shared" ref="D22:M22" si="5">SUM(D23:D30)</f>
        <v>54056</v>
      </c>
      <c r="E22" s="32">
        <f t="shared" si="5"/>
        <v>0</v>
      </c>
      <c r="F22" s="32">
        <f t="shared" si="5"/>
        <v>0</v>
      </c>
      <c r="G22" s="32">
        <f t="shared" si="5"/>
        <v>0</v>
      </c>
      <c r="H22" s="32">
        <f t="shared" si="5"/>
        <v>0</v>
      </c>
      <c r="I22" s="32">
        <f t="shared" si="5"/>
        <v>3892132</v>
      </c>
      <c r="J22" s="32">
        <f t="shared" si="5"/>
        <v>0</v>
      </c>
      <c r="K22" s="32">
        <f t="shared" si="5"/>
        <v>0</v>
      </c>
      <c r="L22" s="32">
        <f t="shared" si="5"/>
        <v>0</v>
      </c>
      <c r="M22" s="32">
        <f t="shared" si="5"/>
        <v>0</v>
      </c>
      <c r="N22" s="32">
        <f t="shared" si="1"/>
        <v>3946188</v>
      </c>
      <c r="O22" s="45">
        <f t="shared" si="2"/>
        <v>2278.3995381062355</v>
      </c>
      <c r="P22" s="10"/>
    </row>
    <row r="23" spans="1:16">
      <c r="A23" s="12"/>
      <c r="B23" s="25">
        <v>343.1</v>
      </c>
      <c r="C23" s="20" t="s">
        <v>32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2896307</v>
      </c>
      <c r="J23" s="46">
        <v>0</v>
      </c>
      <c r="K23" s="46">
        <v>0</v>
      </c>
      <c r="L23" s="46">
        <v>0</v>
      </c>
      <c r="M23" s="46">
        <v>0</v>
      </c>
      <c r="N23" s="46">
        <f t="shared" ref="N23:N30" si="6">SUM(D23:M23)</f>
        <v>2896307</v>
      </c>
      <c r="O23" s="47">
        <f t="shared" si="2"/>
        <v>1672.2326789838337</v>
      </c>
      <c r="P23" s="9"/>
    </row>
    <row r="24" spans="1:16">
      <c r="A24" s="12"/>
      <c r="B24" s="25">
        <v>343.2</v>
      </c>
      <c r="C24" s="20" t="s">
        <v>33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271894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271894</v>
      </c>
      <c r="O24" s="47">
        <f t="shared" si="2"/>
        <v>156.98267898383372</v>
      </c>
      <c r="P24" s="9"/>
    </row>
    <row r="25" spans="1:16">
      <c r="A25" s="12"/>
      <c r="B25" s="25">
        <v>343.3</v>
      </c>
      <c r="C25" s="20" t="s">
        <v>34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419919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419919</v>
      </c>
      <c r="O25" s="47">
        <f t="shared" si="2"/>
        <v>242.44745958429561</v>
      </c>
      <c r="P25" s="9"/>
    </row>
    <row r="26" spans="1:16">
      <c r="A26" s="12"/>
      <c r="B26" s="25">
        <v>343.4</v>
      </c>
      <c r="C26" s="20" t="s">
        <v>35</v>
      </c>
      <c r="D26" s="46">
        <v>9596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9596</v>
      </c>
      <c r="O26" s="47">
        <f t="shared" si="2"/>
        <v>5.5404157043879909</v>
      </c>
      <c r="P26" s="9"/>
    </row>
    <row r="27" spans="1:16">
      <c r="A27" s="12"/>
      <c r="B27" s="25">
        <v>343.5</v>
      </c>
      <c r="C27" s="20" t="s">
        <v>36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304012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304012</v>
      </c>
      <c r="O27" s="47">
        <f t="shared" si="2"/>
        <v>175.52655889145495</v>
      </c>
      <c r="P27" s="9"/>
    </row>
    <row r="28" spans="1:16">
      <c r="A28" s="12"/>
      <c r="B28" s="25">
        <v>343.8</v>
      </c>
      <c r="C28" s="20" t="s">
        <v>37</v>
      </c>
      <c r="D28" s="46">
        <v>1425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1425</v>
      </c>
      <c r="O28" s="47">
        <f t="shared" si="2"/>
        <v>0.8227482678983834</v>
      </c>
      <c r="P28" s="9"/>
    </row>
    <row r="29" spans="1:16">
      <c r="A29" s="12"/>
      <c r="B29" s="25">
        <v>347.2</v>
      </c>
      <c r="C29" s="20" t="s">
        <v>39</v>
      </c>
      <c r="D29" s="46">
        <v>105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105</v>
      </c>
      <c r="O29" s="47">
        <f t="shared" si="2"/>
        <v>6.0623556581986142E-2</v>
      </c>
      <c r="P29" s="9"/>
    </row>
    <row r="30" spans="1:16">
      <c r="A30" s="12"/>
      <c r="B30" s="25">
        <v>349</v>
      </c>
      <c r="C30" s="20" t="s">
        <v>75</v>
      </c>
      <c r="D30" s="46">
        <v>42930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42930</v>
      </c>
      <c r="O30" s="47">
        <f t="shared" si="2"/>
        <v>24.786374133949192</v>
      </c>
      <c r="P30" s="9"/>
    </row>
    <row r="31" spans="1:16" ht="15.75">
      <c r="A31" s="29" t="s">
        <v>30</v>
      </c>
      <c r="B31" s="30"/>
      <c r="C31" s="31"/>
      <c r="D31" s="32">
        <f t="shared" ref="D31:M31" si="7">SUM(D32:D32)</f>
        <v>13572</v>
      </c>
      <c r="E31" s="32">
        <f t="shared" si="7"/>
        <v>0</v>
      </c>
      <c r="F31" s="32">
        <f t="shared" si="7"/>
        <v>0</v>
      </c>
      <c r="G31" s="32">
        <f t="shared" si="7"/>
        <v>0</v>
      </c>
      <c r="H31" s="32">
        <f t="shared" si="7"/>
        <v>0</v>
      </c>
      <c r="I31" s="32">
        <f t="shared" si="7"/>
        <v>0</v>
      </c>
      <c r="J31" s="32">
        <f t="shared" si="7"/>
        <v>0</v>
      </c>
      <c r="K31" s="32">
        <f t="shared" si="7"/>
        <v>0</v>
      </c>
      <c r="L31" s="32">
        <f t="shared" si="7"/>
        <v>0</v>
      </c>
      <c r="M31" s="32">
        <f t="shared" si="7"/>
        <v>0</v>
      </c>
      <c r="N31" s="32">
        <f>SUM(D31:M31)</f>
        <v>13572</v>
      </c>
      <c r="O31" s="45">
        <f t="shared" si="2"/>
        <v>7.8360277136258665</v>
      </c>
      <c r="P31" s="10"/>
    </row>
    <row r="32" spans="1:16">
      <c r="A32" s="13"/>
      <c r="B32" s="39">
        <v>351.1</v>
      </c>
      <c r="C32" s="21" t="s">
        <v>42</v>
      </c>
      <c r="D32" s="46">
        <v>13572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>SUM(D32:M32)</f>
        <v>13572</v>
      </c>
      <c r="O32" s="47">
        <f t="shared" si="2"/>
        <v>7.8360277136258665</v>
      </c>
      <c r="P32" s="9"/>
    </row>
    <row r="33" spans="1:119" ht="15.75">
      <c r="A33" s="29" t="s">
        <v>2</v>
      </c>
      <c r="B33" s="30"/>
      <c r="C33" s="31"/>
      <c r="D33" s="32">
        <f t="shared" ref="D33:M33" si="8">SUM(D34:D40)</f>
        <v>31040</v>
      </c>
      <c r="E33" s="32">
        <f t="shared" si="8"/>
        <v>3306</v>
      </c>
      <c r="F33" s="32">
        <f t="shared" si="8"/>
        <v>0</v>
      </c>
      <c r="G33" s="32">
        <f t="shared" si="8"/>
        <v>0</v>
      </c>
      <c r="H33" s="32">
        <f t="shared" si="8"/>
        <v>0</v>
      </c>
      <c r="I33" s="32">
        <f t="shared" si="8"/>
        <v>79373</v>
      </c>
      <c r="J33" s="32">
        <f t="shared" si="8"/>
        <v>0</v>
      </c>
      <c r="K33" s="32">
        <f t="shared" si="8"/>
        <v>79405</v>
      </c>
      <c r="L33" s="32">
        <f t="shared" si="8"/>
        <v>0</v>
      </c>
      <c r="M33" s="32">
        <f t="shared" si="8"/>
        <v>0</v>
      </c>
      <c r="N33" s="32">
        <f>SUM(D33:M33)</f>
        <v>193124</v>
      </c>
      <c r="O33" s="45">
        <f t="shared" si="2"/>
        <v>111.50346420323325</v>
      </c>
      <c r="P33" s="10"/>
    </row>
    <row r="34" spans="1:119">
      <c r="A34" s="12"/>
      <c r="B34" s="25">
        <v>361.1</v>
      </c>
      <c r="C34" s="20" t="s">
        <v>43</v>
      </c>
      <c r="D34" s="46">
        <v>9489</v>
      </c>
      <c r="E34" s="46">
        <v>3306</v>
      </c>
      <c r="F34" s="46">
        <v>0</v>
      </c>
      <c r="G34" s="46">
        <v>0</v>
      </c>
      <c r="H34" s="46">
        <v>0</v>
      </c>
      <c r="I34" s="46">
        <v>15352</v>
      </c>
      <c r="J34" s="46">
        <v>0</v>
      </c>
      <c r="K34" s="46">
        <v>0</v>
      </c>
      <c r="L34" s="46">
        <v>0</v>
      </c>
      <c r="M34" s="46">
        <v>0</v>
      </c>
      <c r="N34" s="46">
        <f>SUM(D34:M34)</f>
        <v>28147</v>
      </c>
      <c r="O34" s="47">
        <f t="shared" si="2"/>
        <v>16.251154734411084</v>
      </c>
      <c r="P34" s="9"/>
    </row>
    <row r="35" spans="1:119">
      <c r="A35" s="12"/>
      <c r="B35" s="25">
        <v>361.2</v>
      </c>
      <c r="C35" s="20" t="s">
        <v>76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53339</v>
      </c>
      <c r="L35" s="46">
        <v>0</v>
      </c>
      <c r="M35" s="46">
        <v>0</v>
      </c>
      <c r="N35" s="46">
        <f t="shared" ref="N35:N40" si="9">SUM(D35:M35)</f>
        <v>53339</v>
      </c>
      <c r="O35" s="47">
        <f t="shared" si="2"/>
        <v>30.796189376443419</v>
      </c>
      <c r="P35" s="9"/>
    </row>
    <row r="36" spans="1:119">
      <c r="A36" s="12"/>
      <c r="B36" s="25">
        <v>361.3</v>
      </c>
      <c r="C36" s="20" t="s">
        <v>44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26013</v>
      </c>
      <c r="L36" s="46">
        <v>0</v>
      </c>
      <c r="M36" s="46">
        <v>0</v>
      </c>
      <c r="N36" s="46">
        <f t="shared" si="9"/>
        <v>26013</v>
      </c>
      <c r="O36" s="47">
        <f t="shared" si="2"/>
        <v>15.01905311778291</v>
      </c>
      <c r="P36" s="9"/>
    </row>
    <row r="37" spans="1:119">
      <c r="A37" s="12"/>
      <c r="B37" s="25">
        <v>362</v>
      </c>
      <c r="C37" s="20" t="s">
        <v>45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46917</v>
      </c>
      <c r="J37" s="46">
        <v>0</v>
      </c>
      <c r="K37" s="46">
        <v>0</v>
      </c>
      <c r="L37" s="46">
        <v>0</v>
      </c>
      <c r="M37" s="46">
        <v>0</v>
      </c>
      <c r="N37" s="46">
        <f t="shared" si="9"/>
        <v>46917</v>
      </c>
      <c r="O37" s="47">
        <f t="shared" si="2"/>
        <v>27.088337182448036</v>
      </c>
      <c r="P37" s="9"/>
    </row>
    <row r="38" spans="1:119">
      <c r="A38" s="12"/>
      <c r="B38" s="25">
        <v>364</v>
      </c>
      <c r="C38" s="20" t="s">
        <v>86</v>
      </c>
      <c r="D38" s="46">
        <v>630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9"/>
        <v>630</v>
      </c>
      <c r="O38" s="47">
        <f t="shared" si="2"/>
        <v>0.36374133949191684</v>
      </c>
      <c r="P38" s="9"/>
    </row>
    <row r="39" spans="1:119">
      <c r="A39" s="12"/>
      <c r="B39" s="25">
        <v>368</v>
      </c>
      <c r="C39" s="20" t="s">
        <v>46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53</v>
      </c>
      <c r="L39" s="46">
        <v>0</v>
      </c>
      <c r="M39" s="46">
        <v>0</v>
      </c>
      <c r="N39" s="46">
        <f t="shared" si="9"/>
        <v>53</v>
      </c>
      <c r="O39" s="47">
        <f t="shared" si="2"/>
        <v>3.0600461893764433E-2</v>
      </c>
      <c r="P39" s="9"/>
    </row>
    <row r="40" spans="1:119">
      <c r="A40" s="12"/>
      <c r="B40" s="25">
        <v>369.9</v>
      </c>
      <c r="C40" s="20" t="s">
        <v>47</v>
      </c>
      <c r="D40" s="46">
        <v>20921</v>
      </c>
      <c r="E40" s="46">
        <v>0</v>
      </c>
      <c r="F40" s="46">
        <v>0</v>
      </c>
      <c r="G40" s="46">
        <v>0</v>
      </c>
      <c r="H40" s="46">
        <v>0</v>
      </c>
      <c r="I40" s="46">
        <v>17104</v>
      </c>
      <c r="J40" s="46">
        <v>0</v>
      </c>
      <c r="K40" s="46">
        <v>0</v>
      </c>
      <c r="L40" s="46">
        <v>0</v>
      </c>
      <c r="M40" s="46">
        <v>0</v>
      </c>
      <c r="N40" s="46">
        <f t="shared" si="9"/>
        <v>38025</v>
      </c>
      <c r="O40" s="47">
        <f t="shared" si="2"/>
        <v>21.954387990762125</v>
      </c>
      <c r="P40" s="9"/>
    </row>
    <row r="41" spans="1:119" ht="15.75">
      <c r="A41" s="29" t="s">
        <v>31</v>
      </c>
      <c r="B41" s="30"/>
      <c r="C41" s="31"/>
      <c r="D41" s="32">
        <f t="shared" ref="D41:M41" si="10">SUM(D42:D43)</f>
        <v>755222</v>
      </c>
      <c r="E41" s="32">
        <f t="shared" si="10"/>
        <v>0</v>
      </c>
      <c r="F41" s="32">
        <f t="shared" si="10"/>
        <v>0</v>
      </c>
      <c r="G41" s="32">
        <f t="shared" si="10"/>
        <v>0</v>
      </c>
      <c r="H41" s="32">
        <f t="shared" si="10"/>
        <v>0</v>
      </c>
      <c r="I41" s="32">
        <f t="shared" si="10"/>
        <v>36000</v>
      </c>
      <c r="J41" s="32">
        <f t="shared" si="10"/>
        <v>0</v>
      </c>
      <c r="K41" s="32">
        <f t="shared" si="10"/>
        <v>0</v>
      </c>
      <c r="L41" s="32">
        <f t="shared" si="10"/>
        <v>0</v>
      </c>
      <c r="M41" s="32">
        <f t="shared" si="10"/>
        <v>0</v>
      </c>
      <c r="N41" s="32">
        <f>SUM(D41:M41)</f>
        <v>791222</v>
      </c>
      <c r="O41" s="45">
        <f t="shared" si="2"/>
        <v>456.82563510392612</v>
      </c>
      <c r="P41" s="9"/>
    </row>
    <row r="42" spans="1:119">
      <c r="A42" s="12"/>
      <c r="B42" s="25">
        <v>381</v>
      </c>
      <c r="C42" s="20" t="s">
        <v>48</v>
      </c>
      <c r="D42" s="46">
        <v>712800</v>
      </c>
      <c r="E42" s="46">
        <v>0</v>
      </c>
      <c r="F42" s="46">
        <v>0</v>
      </c>
      <c r="G42" s="46">
        <v>0</v>
      </c>
      <c r="H42" s="46">
        <v>0</v>
      </c>
      <c r="I42" s="46">
        <v>36000</v>
      </c>
      <c r="J42" s="46">
        <v>0</v>
      </c>
      <c r="K42" s="46">
        <v>0</v>
      </c>
      <c r="L42" s="46">
        <v>0</v>
      </c>
      <c r="M42" s="46">
        <v>0</v>
      </c>
      <c r="N42" s="46">
        <f>SUM(D42:M42)</f>
        <v>748800</v>
      </c>
      <c r="O42" s="47">
        <f t="shared" si="2"/>
        <v>432.33256351039262</v>
      </c>
      <c r="P42" s="9"/>
    </row>
    <row r="43" spans="1:119" ht="15.75" thickBot="1">
      <c r="A43" s="12"/>
      <c r="B43" s="25">
        <v>384</v>
      </c>
      <c r="C43" s="20" t="s">
        <v>87</v>
      </c>
      <c r="D43" s="46">
        <v>42422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>SUM(D43:M43)</f>
        <v>42422</v>
      </c>
      <c r="O43" s="47">
        <f t="shared" si="2"/>
        <v>24.493071593533486</v>
      </c>
      <c r="P43" s="9"/>
    </row>
    <row r="44" spans="1:119" ht="16.5" thickBot="1">
      <c r="A44" s="14" t="s">
        <v>40</v>
      </c>
      <c r="B44" s="23"/>
      <c r="C44" s="22"/>
      <c r="D44" s="15">
        <f t="shared" ref="D44:M44" si="11">SUM(D5,D12,D14,D22,D31,D33,D41)</f>
        <v>1389274</v>
      </c>
      <c r="E44" s="15">
        <f t="shared" si="11"/>
        <v>654622</v>
      </c>
      <c r="F44" s="15">
        <f t="shared" si="11"/>
        <v>0</v>
      </c>
      <c r="G44" s="15">
        <f t="shared" si="11"/>
        <v>0</v>
      </c>
      <c r="H44" s="15">
        <f t="shared" si="11"/>
        <v>0</v>
      </c>
      <c r="I44" s="15">
        <f t="shared" si="11"/>
        <v>4007505</v>
      </c>
      <c r="J44" s="15">
        <f t="shared" si="11"/>
        <v>0</v>
      </c>
      <c r="K44" s="15">
        <f t="shared" si="11"/>
        <v>94866</v>
      </c>
      <c r="L44" s="15">
        <f t="shared" si="11"/>
        <v>0</v>
      </c>
      <c r="M44" s="15">
        <f t="shared" si="11"/>
        <v>0</v>
      </c>
      <c r="N44" s="15">
        <f>SUM(D44:M44)</f>
        <v>6146267</v>
      </c>
      <c r="O44" s="38">
        <f t="shared" si="2"/>
        <v>3548.6530023094688</v>
      </c>
      <c r="P44" s="6"/>
      <c r="Q44" s="2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</row>
    <row r="45" spans="1:119">
      <c r="A45" s="16"/>
      <c r="B45" s="18"/>
      <c r="C45" s="18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9"/>
    </row>
    <row r="46" spans="1:119">
      <c r="A46" s="40"/>
      <c r="B46" s="41"/>
      <c r="C46" s="41"/>
      <c r="D46" s="42"/>
      <c r="E46" s="42"/>
      <c r="F46" s="42"/>
      <c r="G46" s="42"/>
      <c r="H46" s="42"/>
      <c r="I46" s="42"/>
      <c r="J46" s="42"/>
      <c r="K46" s="42"/>
      <c r="L46" s="118" t="s">
        <v>88</v>
      </c>
      <c r="M46" s="118"/>
      <c r="N46" s="118"/>
      <c r="O46" s="43">
        <v>1732</v>
      </c>
    </row>
    <row r="47" spans="1:119">
      <c r="A47" s="119"/>
      <c r="B47" s="96"/>
      <c r="C47" s="96"/>
      <c r="D47" s="96"/>
      <c r="E47" s="96"/>
      <c r="F47" s="96"/>
      <c r="G47" s="96"/>
      <c r="H47" s="96"/>
      <c r="I47" s="96"/>
      <c r="J47" s="96"/>
      <c r="K47" s="96"/>
      <c r="L47" s="96"/>
      <c r="M47" s="96"/>
      <c r="N47" s="96"/>
      <c r="O47" s="97"/>
    </row>
    <row r="48" spans="1:119" ht="15.75" customHeight="1" thickBot="1">
      <c r="A48" s="120" t="s">
        <v>71</v>
      </c>
      <c r="B48" s="99"/>
      <c r="C48" s="99"/>
      <c r="D48" s="99"/>
      <c r="E48" s="99"/>
      <c r="F48" s="99"/>
      <c r="G48" s="99"/>
      <c r="H48" s="99"/>
      <c r="I48" s="99"/>
      <c r="J48" s="99"/>
      <c r="K48" s="99"/>
      <c r="L48" s="99"/>
      <c r="M48" s="99"/>
      <c r="N48" s="99"/>
      <c r="O48" s="100"/>
    </row>
  </sheetData>
  <mergeCells count="10">
    <mergeCell ref="L46:N46"/>
    <mergeCell ref="A47:O47"/>
    <mergeCell ref="A48:O4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C4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57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72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49</v>
      </c>
      <c r="B3" s="108"/>
      <c r="C3" s="109"/>
      <c r="D3" s="128" t="s">
        <v>25</v>
      </c>
      <c r="E3" s="129"/>
      <c r="F3" s="129"/>
      <c r="G3" s="129"/>
      <c r="H3" s="130"/>
      <c r="I3" s="128" t="s">
        <v>26</v>
      </c>
      <c r="J3" s="130"/>
      <c r="K3" s="128" t="s">
        <v>28</v>
      </c>
      <c r="L3" s="130"/>
      <c r="M3" s="36"/>
      <c r="N3" s="37"/>
      <c r="O3" s="131" t="s">
        <v>54</v>
      </c>
      <c r="P3" s="11"/>
      <c r="Q3"/>
    </row>
    <row r="4" spans="1:133" ht="32.25" customHeight="1" thickBot="1">
      <c r="A4" s="110"/>
      <c r="B4" s="111"/>
      <c r="C4" s="112"/>
      <c r="D4" s="34" t="s">
        <v>3</v>
      </c>
      <c r="E4" s="34" t="s">
        <v>50</v>
      </c>
      <c r="F4" s="34" t="s">
        <v>51</v>
      </c>
      <c r="G4" s="34" t="s">
        <v>52</v>
      </c>
      <c r="H4" s="34" t="s">
        <v>4</v>
      </c>
      <c r="I4" s="34" t="s">
        <v>5</v>
      </c>
      <c r="J4" s="35" t="s">
        <v>53</v>
      </c>
      <c r="K4" s="35" t="s">
        <v>6</v>
      </c>
      <c r="L4" s="35" t="s">
        <v>7</v>
      </c>
      <c r="M4" s="35" t="s">
        <v>8</v>
      </c>
      <c r="N4" s="35" t="s">
        <v>27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SUM(D6:D10)</f>
        <v>394275</v>
      </c>
      <c r="E5" s="27">
        <f t="shared" si="0"/>
        <v>23997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2" si="1">SUM(D5:M5)</f>
        <v>418272</v>
      </c>
      <c r="O5" s="33">
        <f t="shared" ref="O5:O43" si="2">(N5/O$45)</f>
        <v>242.05555555555554</v>
      </c>
      <c r="P5" s="6"/>
    </row>
    <row r="6" spans="1:133">
      <c r="A6" s="12"/>
      <c r="B6" s="25">
        <v>311</v>
      </c>
      <c r="C6" s="20" t="s">
        <v>1</v>
      </c>
      <c r="D6" s="46">
        <v>111268</v>
      </c>
      <c r="E6" s="46">
        <v>23997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135265</v>
      </c>
      <c r="O6" s="47">
        <f t="shared" si="2"/>
        <v>78.278356481481481</v>
      </c>
      <c r="P6" s="9"/>
    </row>
    <row r="7" spans="1:133">
      <c r="A7" s="12"/>
      <c r="B7" s="25">
        <v>312.41000000000003</v>
      </c>
      <c r="C7" s="20" t="s">
        <v>73</v>
      </c>
      <c r="D7" s="46">
        <v>95972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95972</v>
      </c>
      <c r="O7" s="47">
        <f t="shared" si="2"/>
        <v>55.539351851851855</v>
      </c>
      <c r="P7" s="9"/>
    </row>
    <row r="8" spans="1:133">
      <c r="A8" s="12"/>
      <c r="B8" s="25">
        <v>312.60000000000002</v>
      </c>
      <c r="C8" s="20" t="s">
        <v>10</v>
      </c>
      <c r="D8" s="46">
        <v>91532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91532</v>
      </c>
      <c r="O8" s="47">
        <f t="shared" si="2"/>
        <v>52.969907407407405</v>
      </c>
      <c r="P8" s="9"/>
    </row>
    <row r="9" spans="1:133">
      <c r="A9" s="12"/>
      <c r="B9" s="25">
        <v>315</v>
      </c>
      <c r="C9" s="20" t="s">
        <v>11</v>
      </c>
      <c r="D9" s="46">
        <v>85316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85316</v>
      </c>
      <c r="O9" s="47">
        <f t="shared" si="2"/>
        <v>49.372685185185183</v>
      </c>
      <c r="P9" s="9"/>
    </row>
    <row r="10" spans="1:133">
      <c r="A10" s="12"/>
      <c r="B10" s="25">
        <v>316</v>
      </c>
      <c r="C10" s="20" t="s">
        <v>12</v>
      </c>
      <c r="D10" s="46">
        <v>10187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10187</v>
      </c>
      <c r="O10" s="47">
        <f t="shared" si="2"/>
        <v>5.8952546296296298</v>
      </c>
      <c r="P10" s="9"/>
    </row>
    <row r="11" spans="1:133" ht="15.75">
      <c r="A11" s="29" t="s">
        <v>13</v>
      </c>
      <c r="B11" s="30"/>
      <c r="C11" s="31"/>
      <c r="D11" s="32">
        <f t="shared" ref="D11:M11" si="3">SUM(D12:D12)</f>
        <v>600</v>
      </c>
      <c r="E11" s="32">
        <f t="shared" si="3"/>
        <v>0</v>
      </c>
      <c r="F11" s="32">
        <f t="shared" si="3"/>
        <v>0</v>
      </c>
      <c r="G11" s="32">
        <f t="shared" si="3"/>
        <v>0</v>
      </c>
      <c r="H11" s="32">
        <f t="shared" si="3"/>
        <v>0</v>
      </c>
      <c r="I11" s="32">
        <f t="shared" si="3"/>
        <v>0</v>
      </c>
      <c r="J11" s="32">
        <f t="shared" si="3"/>
        <v>0</v>
      </c>
      <c r="K11" s="32">
        <f t="shared" si="3"/>
        <v>0</v>
      </c>
      <c r="L11" s="32">
        <f t="shared" si="3"/>
        <v>0</v>
      </c>
      <c r="M11" s="32">
        <f t="shared" si="3"/>
        <v>0</v>
      </c>
      <c r="N11" s="44">
        <f t="shared" si="1"/>
        <v>600</v>
      </c>
      <c r="O11" s="45">
        <f t="shared" si="2"/>
        <v>0.34722222222222221</v>
      </c>
      <c r="P11" s="10"/>
    </row>
    <row r="12" spans="1:133">
      <c r="A12" s="12"/>
      <c r="B12" s="25">
        <v>329</v>
      </c>
      <c r="C12" s="20" t="s">
        <v>14</v>
      </c>
      <c r="D12" s="46">
        <v>600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600</v>
      </c>
      <c r="O12" s="47">
        <f t="shared" si="2"/>
        <v>0.34722222222222221</v>
      </c>
      <c r="P12" s="9"/>
    </row>
    <row r="13" spans="1:133" ht="15.75">
      <c r="A13" s="29" t="s">
        <v>16</v>
      </c>
      <c r="B13" s="30"/>
      <c r="C13" s="31"/>
      <c r="D13" s="32">
        <f t="shared" ref="D13:M13" si="4">SUM(D14:D21)</f>
        <v>144811</v>
      </c>
      <c r="E13" s="32">
        <f t="shared" si="4"/>
        <v>1713</v>
      </c>
      <c r="F13" s="32">
        <f t="shared" si="4"/>
        <v>0</v>
      </c>
      <c r="G13" s="32">
        <f t="shared" si="4"/>
        <v>0</v>
      </c>
      <c r="H13" s="32">
        <f t="shared" si="4"/>
        <v>0</v>
      </c>
      <c r="I13" s="32">
        <f t="shared" si="4"/>
        <v>248525</v>
      </c>
      <c r="J13" s="32">
        <f t="shared" si="4"/>
        <v>0</v>
      </c>
      <c r="K13" s="32">
        <f t="shared" si="4"/>
        <v>12677</v>
      </c>
      <c r="L13" s="32">
        <f t="shared" si="4"/>
        <v>0</v>
      </c>
      <c r="M13" s="32">
        <f t="shared" si="4"/>
        <v>0</v>
      </c>
      <c r="N13" s="44">
        <f t="shared" si="1"/>
        <v>407726</v>
      </c>
      <c r="O13" s="45">
        <f t="shared" si="2"/>
        <v>235.9525462962963</v>
      </c>
      <c r="P13" s="10"/>
    </row>
    <row r="14" spans="1:133">
      <c r="A14" s="12"/>
      <c r="B14" s="25">
        <v>331.2</v>
      </c>
      <c r="C14" s="20" t="s">
        <v>15</v>
      </c>
      <c r="D14" s="46">
        <v>0</v>
      </c>
      <c r="E14" s="46">
        <v>1713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1713</v>
      </c>
      <c r="O14" s="47">
        <f t="shared" si="2"/>
        <v>0.99131944444444442</v>
      </c>
      <c r="P14" s="9"/>
    </row>
    <row r="15" spans="1:133">
      <c r="A15" s="12"/>
      <c r="B15" s="25">
        <v>331.31</v>
      </c>
      <c r="C15" s="20" t="s">
        <v>66</v>
      </c>
      <c r="D15" s="46">
        <v>0</v>
      </c>
      <c r="E15" s="46">
        <v>0</v>
      </c>
      <c r="F15" s="46">
        <v>0</v>
      </c>
      <c r="G15" s="46">
        <v>0</v>
      </c>
      <c r="H15" s="46">
        <v>0</v>
      </c>
      <c r="I15" s="46">
        <v>248525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248525</v>
      </c>
      <c r="O15" s="47">
        <f t="shared" si="2"/>
        <v>143.82233796296296</v>
      </c>
      <c r="P15" s="9"/>
    </row>
    <row r="16" spans="1:133">
      <c r="A16" s="12"/>
      <c r="B16" s="25">
        <v>335.12</v>
      </c>
      <c r="C16" s="20" t="s">
        <v>20</v>
      </c>
      <c r="D16" s="46">
        <v>52263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52263</v>
      </c>
      <c r="O16" s="47">
        <f t="shared" si="2"/>
        <v>30.244791666666668</v>
      </c>
      <c r="P16" s="9"/>
    </row>
    <row r="17" spans="1:16">
      <c r="A17" s="12"/>
      <c r="B17" s="25">
        <v>335.14</v>
      </c>
      <c r="C17" s="20" t="s">
        <v>21</v>
      </c>
      <c r="D17" s="46">
        <v>1402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1402</v>
      </c>
      <c r="O17" s="47">
        <f t="shared" si="2"/>
        <v>0.81134259259259256</v>
      </c>
      <c r="P17" s="9"/>
    </row>
    <row r="18" spans="1:16">
      <c r="A18" s="12"/>
      <c r="B18" s="25">
        <v>335.15</v>
      </c>
      <c r="C18" s="20" t="s">
        <v>22</v>
      </c>
      <c r="D18" s="46">
        <v>1218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1218</v>
      </c>
      <c r="O18" s="47">
        <f t="shared" si="2"/>
        <v>0.70486111111111116</v>
      </c>
      <c r="P18" s="9"/>
    </row>
    <row r="19" spans="1:16">
      <c r="A19" s="12"/>
      <c r="B19" s="25">
        <v>335.18</v>
      </c>
      <c r="C19" s="20" t="s">
        <v>23</v>
      </c>
      <c r="D19" s="46">
        <v>47928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47928</v>
      </c>
      <c r="O19" s="47">
        <f t="shared" si="2"/>
        <v>27.736111111111111</v>
      </c>
      <c r="P19" s="9"/>
    </row>
    <row r="20" spans="1:16">
      <c r="A20" s="12"/>
      <c r="B20" s="25">
        <v>335.21</v>
      </c>
      <c r="C20" s="20" t="s">
        <v>74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12677</v>
      </c>
      <c r="L20" s="46">
        <v>0</v>
      </c>
      <c r="M20" s="46">
        <v>0</v>
      </c>
      <c r="N20" s="46">
        <f t="shared" si="1"/>
        <v>12677</v>
      </c>
      <c r="O20" s="47">
        <f t="shared" si="2"/>
        <v>7.3362268518518521</v>
      </c>
      <c r="P20" s="9"/>
    </row>
    <row r="21" spans="1:16">
      <c r="A21" s="12"/>
      <c r="B21" s="25">
        <v>338</v>
      </c>
      <c r="C21" s="20" t="s">
        <v>24</v>
      </c>
      <c r="D21" s="46">
        <v>42000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42000</v>
      </c>
      <c r="O21" s="47">
        <f t="shared" si="2"/>
        <v>24.305555555555557</v>
      </c>
      <c r="P21" s="9"/>
    </row>
    <row r="22" spans="1:16" ht="15.75">
      <c r="A22" s="29" t="s">
        <v>29</v>
      </c>
      <c r="B22" s="30"/>
      <c r="C22" s="31"/>
      <c r="D22" s="32">
        <f t="shared" ref="D22:M22" si="5">SUM(D23:D30)</f>
        <v>65400</v>
      </c>
      <c r="E22" s="32">
        <f t="shared" si="5"/>
        <v>0</v>
      </c>
      <c r="F22" s="32">
        <f t="shared" si="5"/>
        <v>0</v>
      </c>
      <c r="G22" s="32">
        <f t="shared" si="5"/>
        <v>0</v>
      </c>
      <c r="H22" s="32">
        <f t="shared" si="5"/>
        <v>0</v>
      </c>
      <c r="I22" s="32">
        <f t="shared" si="5"/>
        <v>3677120</v>
      </c>
      <c r="J22" s="32">
        <f t="shared" si="5"/>
        <v>0</v>
      </c>
      <c r="K22" s="32">
        <f t="shared" si="5"/>
        <v>0</v>
      </c>
      <c r="L22" s="32">
        <f t="shared" si="5"/>
        <v>0</v>
      </c>
      <c r="M22" s="32">
        <f t="shared" si="5"/>
        <v>0</v>
      </c>
      <c r="N22" s="32">
        <f t="shared" si="1"/>
        <v>3742520</v>
      </c>
      <c r="O22" s="45">
        <f t="shared" si="2"/>
        <v>2165.8101851851852</v>
      </c>
      <c r="P22" s="10"/>
    </row>
    <row r="23" spans="1:16">
      <c r="A23" s="12"/>
      <c r="B23" s="25">
        <v>343.1</v>
      </c>
      <c r="C23" s="20" t="s">
        <v>32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2748844</v>
      </c>
      <c r="J23" s="46">
        <v>0</v>
      </c>
      <c r="K23" s="46">
        <v>0</v>
      </c>
      <c r="L23" s="46">
        <v>0</v>
      </c>
      <c r="M23" s="46">
        <v>0</v>
      </c>
      <c r="N23" s="46">
        <f t="shared" ref="N23:N30" si="6">SUM(D23:M23)</f>
        <v>2748844</v>
      </c>
      <c r="O23" s="47">
        <f t="shared" si="2"/>
        <v>1590.7662037037037</v>
      </c>
      <c r="P23" s="9"/>
    </row>
    <row r="24" spans="1:16">
      <c r="A24" s="12"/>
      <c r="B24" s="25">
        <v>343.2</v>
      </c>
      <c r="C24" s="20" t="s">
        <v>33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244018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244018</v>
      </c>
      <c r="O24" s="47">
        <f t="shared" si="2"/>
        <v>141.21412037037038</v>
      </c>
      <c r="P24" s="9"/>
    </row>
    <row r="25" spans="1:16">
      <c r="A25" s="12"/>
      <c r="B25" s="25">
        <v>343.3</v>
      </c>
      <c r="C25" s="20" t="s">
        <v>34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377623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377623</v>
      </c>
      <c r="O25" s="47">
        <f t="shared" si="2"/>
        <v>218.5318287037037</v>
      </c>
      <c r="P25" s="9"/>
    </row>
    <row r="26" spans="1:16">
      <c r="A26" s="12"/>
      <c r="B26" s="25">
        <v>343.4</v>
      </c>
      <c r="C26" s="20" t="s">
        <v>35</v>
      </c>
      <c r="D26" s="46">
        <v>9216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9216</v>
      </c>
      <c r="O26" s="47">
        <f t="shared" si="2"/>
        <v>5.333333333333333</v>
      </c>
      <c r="P26" s="9"/>
    </row>
    <row r="27" spans="1:16">
      <c r="A27" s="12"/>
      <c r="B27" s="25">
        <v>343.5</v>
      </c>
      <c r="C27" s="20" t="s">
        <v>36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306635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306635</v>
      </c>
      <c r="O27" s="47">
        <f t="shared" si="2"/>
        <v>177.45081018518519</v>
      </c>
      <c r="P27" s="9"/>
    </row>
    <row r="28" spans="1:16">
      <c r="A28" s="12"/>
      <c r="B28" s="25">
        <v>343.8</v>
      </c>
      <c r="C28" s="20" t="s">
        <v>37</v>
      </c>
      <c r="D28" s="46">
        <v>13600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13600</v>
      </c>
      <c r="O28" s="47">
        <f t="shared" si="2"/>
        <v>7.8703703703703702</v>
      </c>
      <c r="P28" s="9"/>
    </row>
    <row r="29" spans="1:16">
      <c r="A29" s="12"/>
      <c r="B29" s="25">
        <v>347.2</v>
      </c>
      <c r="C29" s="20" t="s">
        <v>39</v>
      </c>
      <c r="D29" s="46">
        <v>105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105</v>
      </c>
      <c r="O29" s="47">
        <f t="shared" si="2"/>
        <v>6.0763888888888888E-2</v>
      </c>
      <c r="P29" s="9"/>
    </row>
    <row r="30" spans="1:16">
      <c r="A30" s="12"/>
      <c r="B30" s="25">
        <v>349</v>
      </c>
      <c r="C30" s="20" t="s">
        <v>75</v>
      </c>
      <c r="D30" s="46">
        <v>42479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42479</v>
      </c>
      <c r="O30" s="47">
        <f t="shared" si="2"/>
        <v>24.58275462962963</v>
      </c>
      <c r="P30" s="9"/>
    </row>
    <row r="31" spans="1:16" ht="15.75">
      <c r="A31" s="29" t="s">
        <v>30</v>
      </c>
      <c r="B31" s="30"/>
      <c r="C31" s="31"/>
      <c r="D31" s="32">
        <f t="shared" ref="D31:M31" si="7">SUM(D32:D32)</f>
        <v>16317</v>
      </c>
      <c r="E31" s="32">
        <f t="shared" si="7"/>
        <v>0</v>
      </c>
      <c r="F31" s="32">
        <f t="shared" si="7"/>
        <v>0</v>
      </c>
      <c r="G31" s="32">
        <f t="shared" si="7"/>
        <v>0</v>
      </c>
      <c r="H31" s="32">
        <f t="shared" si="7"/>
        <v>0</v>
      </c>
      <c r="I31" s="32">
        <f t="shared" si="7"/>
        <v>0</v>
      </c>
      <c r="J31" s="32">
        <f t="shared" si="7"/>
        <v>0</v>
      </c>
      <c r="K31" s="32">
        <f t="shared" si="7"/>
        <v>0</v>
      </c>
      <c r="L31" s="32">
        <f t="shared" si="7"/>
        <v>0</v>
      </c>
      <c r="M31" s="32">
        <f t="shared" si="7"/>
        <v>0</v>
      </c>
      <c r="N31" s="32">
        <f>SUM(D31:M31)</f>
        <v>16317</v>
      </c>
      <c r="O31" s="45">
        <f t="shared" si="2"/>
        <v>9.4427083333333339</v>
      </c>
      <c r="P31" s="10"/>
    </row>
    <row r="32" spans="1:16">
      <c r="A32" s="13"/>
      <c r="B32" s="39">
        <v>351.1</v>
      </c>
      <c r="C32" s="21" t="s">
        <v>42</v>
      </c>
      <c r="D32" s="46">
        <v>16317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>SUM(D32:M32)</f>
        <v>16317</v>
      </c>
      <c r="O32" s="47">
        <f t="shared" si="2"/>
        <v>9.4427083333333339</v>
      </c>
      <c r="P32" s="9"/>
    </row>
    <row r="33" spans="1:119" ht="15.75">
      <c r="A33" s="29" t="s">
        <v>2</v>
      </c>
      <c r="B33" s="30"/>
      <c r="C33" s="31"/>
      <c r="D33" s="32">
        <f t="shared" ref="D33:M33" si="8">SUM(D34:D40)</f>
        <v>45123</v>
      </c>
      <c r="E33" s="32">
        <f t="shared" si="8"/>
        <v>3974</v>
      </c>
      <c r="F33" s="32">
        <f t="shared" si="8"/>
        <v>0</v>
      </c>
      <c r="G33" s="32">
        <f t="shared" si="8"/>
        <v>0</v>
      </c>
      <c r="H33" s="32">
        <f t="shared" si="8"/>
        <v>0</v>
      </c>
      <c r="I33" s="32">
        <f t="shared" si="8"/>
        <v>137006</v>
      </c>
      <c r="J33" s="32">
        <f t="shared" si="8"/>
        <v>0</v>
      </c>
      <c r="K33" s="32">
        <f t="shared" si="8"/>
        <v>90375</v>
      </c>
      <c r="L33" s="32">
        <f t="shared" si="8"/>
        <v>0</v>
      </c>
      <c r="M33" s="32">
        <f t="shared" si="8"/>
        <v>0</v>
      </c>
      <c r="N33" s="32">
        <f>SUM(D33:M33)</f>
        <v>276478</v>
      </c>
      <c r="O33" s="45">
        <f t="shared" si="2"/>
        <v>159.99884259259258</v>
      </c>
      <c r="P33" s="10"/>
    </row>
    <row r="34" spans="1:119">
      <c r="A34" s="12"/>
      <c r="B34" s="25">
        <v>361.1</v>
      </c>
      <c r="C34" s="20" t="s">
        <v>43</v>
      </c>
      <c r="D34" s="46">
        <v>12719</v>
      </c>
      <c r="E34" s="46">
        <v>3974</v>
      </c>
      <c r="F34" s="46">
        <v>0</v>
      </c>
      <c r="G34" s="46">
        <v>0</v>
      </c>
      <c r="H34" s="46">
        <v>0</v>
      </c>
      <c r="I34" s="46">
        <v>22523</v>
      </c>
      <c r="J34" s="46">
        <v>0</v>
      </c>
      <c r="K34" s="46">
        <v>0</v>
      </c>
      <c r="L34" s="46">
        <v>0</v>
      </c>
      <c r="M34" s="46">
        <v>0</v>
      </c>
      <c r="N34" s="46">
        <f>SUM(D34:M34)</f>
        <v>39216</v>
      </c>
      <c r="O34" s="47">
        <f t="shared" si="2"/>
        <v>22.694444444444443</v>
      </c>
      <c r="P34" s="9"/>
    </row>
    <row r="35" spans="1:119">
      <c r="A35" s="12"/>
      <c r="B35" s="25">
        <v>361.2</v>
      </c>
      <c r="C35" s="20" t="s">
        <v>76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14221</v>
      </c>
      <c r="L35" s="46">
        <v>0</v>
      </c>
      <c r="M35" s="46">
        <v>0</v>
      </c>
      <c r="N35" s="46">
        <f t="shared" ref="N35:N40" si="9">SUM(D35:M35)</f>
        <v>14221</v>
      </c>
      <c r="O35" s="47">
        <f t="shared" si="2"/>
        <v>8.2297453703703702</v>
      </c>
      <c r="P35" s="9"/>
    </row>
    <row r="36" spans="1:119">
      <c r="A36" s="12"/>
      <c r="B36" s="25">
        <v>361.3</v>
      </c>
      <c r="C36" s="20" t="s">
        <v>44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76104</v>
      </c>
      <c r="L36" s="46">
        <v>0</v>
      </c>
      <c r="M36" s="46">
        <v>0</v>
      </c>
      <c r="N36" s="46">
        <f t="shared" si="9"/>
        <v>76104</v>
      </c>
      <c r="O36" s="47">
        <f t="shared" si="2"/>
        <v>44.041666666666664</v>
      </c>
      <c r="P36" s="9"/>
    </row>
    <row r="37" spans="1:119">
      <c r="A37" s="12"/>
      <c r="B37" s="25">
        <v>362</v>
      </c>
      <c r="C37" s="20" t="s">
        <v>45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47908</v>
      </c>
      <c r="J37" s="46">
        <v>0</v>
      </c>
      <c r="K37" s="46">
        <v>0</v>
      </c>
      <c r="L37" s="46">
        <v>0</v>
      </c>
      <c r="M37" s="46">
        <v>0</v>
      </c>
      <c r="N37" s="46">
        <f t="shared" si="9"/>
        <v>47908</v>
      </c>
      <c r="O37" s="47">
        <f t="shared" si="2"/>
        <v>27.724537037037038</v>
      </c>
      <c r="P37" s="9"/>
    </row>
    <row r="38" spans="1:119">
      <c r="A38" s="12"/>
      <c r="B38" s="25">
        <v>364</v>
      </c>
      <c r="C38" s="20" t="s">
        <v>61</v>
      </c>
      <c r="D38" s="46">
        <v>500</v>
      </c>
      <c r="E38" s="46">
        <v>0</v>
      </c>
      <c r="F38" s="46">
        <v>0</v>
      </c>
      <c r="G38" s="46">
        <v>0</v>
      </c>
      <c r="H38" s="46">
        <v>0</v>
      </c>
      <c r="I38" s="46">
        <v>1500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9"/>
        <v>2000</v>
      </c>
      <c r="O38" s="47">
        <f t="shared" si="2"/>
        <v>1.1574074074074074</v>
      </c>
      <c r="P38" s="9"/>
    </row>
    <row r="39" spans="1:119">
      <c r="A39" s="12"/>
      <c r="B39" s="25">
        <v>368</v>
      </c>
      <c r="C39" s="20" t="s">
        <v>46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50</v>
      </c>
      <c r="L39" s="46">
        <v>0</v>
      </c>
      <c r="M39" s="46">
        <v>0</v>
      </c>
      <c r="N39" s="46">
        <f t="shared" si="9"/>
        <v>50</v>
      </c>
      <c r="O39" s="47">
        <f t="shared" si="2"/>
        <v>2.8935185185185185E-2</v>
      </c>
      <c r="P39" s="9"/>
    </row>
    <row r="40" spans="1:119">
      <c r="A40" s="12"/>
      <c r="B40" s="25">
        <v>369.9</v>
      </c>
      <c r="C40" s="20" t="s">
        <v>47</v>
      </c>
      <c r="D40" s="46">
        <v>31904</v>
      </c>
      <c r="E40" s="46">
        <v>0</v>
      </c>
      <c r="F40" s="46">
        <v>0</v>
      </c>
      <c r="G40" s="46">
        <v>0</v>
      </c>
      <c r="H40" s="46">
        <v>0</v>
      </c>
      <c r="I40" s="46">
        <v>65075</v>
      </c>
      <c r="J40" s="46">
        <v>0</v>
      </c>
      <c r="K40" s="46">
        <v>0</v>
      </c>
      <c r="L40" s="46">
        <v>0</v>
      </c>
      <c r="M40" s="46">
        <v>0</v>
      </c>
      <c r="N40" s="46">
        <f t="shared" si="9"/>
        <v>96979</v>
      </c>
      <c r="O40" s="47">
        <f t="shared" si="2"/>
        <v>56.122106481481481</v>
      </c>
      <c r="P40" s="9"/>
    </row>
    <row r="41" spans="1:119" ht="15.75">
      <c r="A41" s="29" t="s">
        <v>31</v>
      </c>
      <c r="B41" s="30"/>
      <c r="C41" s="31"/>
      <c r="D41" s="32">
        <f t="shared" ref="D41:M41" si="10">SUM(D42:D42)</f>
        <v>712800</v>
      </c>
      <c r="E41" s="32">
        <f t="shared" si="10"/>
        <v>790</v>
      </c>
      <c r="F41" s="32">
        <f t="shared" si="10"/>
        <v>0</v>
      </c>
      <c r="G41" s="32">
        <f t="shared" si="10"/>
        <v>0</v>
      </c>
      <c r="H41" s="32">
        <f t="shared" si="10"/>
        <v>0</v>
      </c>
      <c r="I41" s="32">
        <f t="shared" si="10"/>
        <v>36000</v>
      </c>
      <c r="J41" s="32">
        <f t="shared" si="10"/>
        <v>0</v>
      </c>
      <c r="K41" s="32">
        <f t="shared" si="10"/>
        <v>0</v>
      </c>
      <c r="L41" s="32">
        <f t="shared" si="10"/>
        <v>0</v>
      </c>
      <c r="M41" s="32">
        <f t="shared" si="10"/>
        <v>0</v>
      </c>
      <c r="N41" s="32">
        <f>SUM(D41:M41)</f>
        <v>749590</v>
      </c>
      <c r="O41" s="45">
        <f t="shared" si="2"/>
        <v>433.79050925925924</v>
      </c>
      <c r="P41" s="9"/>
    </row>
    <row r="42" spans="1:119" ht="15.75" thickBot="1">
      <c r="A42" s="12"/>
      <c r="B42" s="25">
        <v>381</v>
      </c>
      <c r="C42" s="20" t="s">
        <v>48</v>
      </c>
      <c r="D42" s="46">
        <v>712800</v>
      </c>
      <c r="E42" s="46">
        <v>790</v>
      </c>
      <c r="F42" s="46">
        <v>0</v>
      </c>
      <c r="G42" s="46">
        <v>0</v>
      </c>
      <c r="H42" s="46">
        <v>0</v>
      </c>
      <c r="I42" s="46">
        <v>36000</v>
      </c>
      <c r="J42" s="46">
        <v>0</v>
      </c>
      <c r="K42" s="46">
        <v>0</v>
      </c>
      <c r="L42" s="46">
        <v>0</v>
      </c>
      <c r="M42" s="46">
        <v>0</v>
      </c>
      <c r="N42" s="46">
        <f>SUM(D42:M42)</f>
        <v>749590</v>
      </c>
      <c r="O42" s="47">
        <f t="shared" si="2"/>
        <v>433.79050925925924</v>
      </c>
      <c r="P42" s="9"/>
    </row>
    <row r="43" spans="1:119" ht="16.5" thickBot="1">
      <c r="A43" s="14" t="s">
        <v>40</v>
      </c>
      <c r="B43" s="23"/>
      <c r="C43" s="22"/>
      <c r="D43" s="15">
        <f t="shared" ref="D43:M43" si="11">SUM(D5,D11,D13,D22,D31,D33,D41)</f>
        <v>1379326</v>
      </c>
      <c r="E43" s="15">
        <f t="shared" si="11"/>
        <v>30474</v>
      </c>
      <c r="F43" s="15">
        <f t="shared" si="11"/>
        <v>0</v>
      </c>
      <c r="G43" s="15">
        <f t="shared" si="11"/>
        <v>0</v>
      </c>
      <c r="H43" s="15">
        <f t="shared" si="11"/>
        <v>0</v>
      </c>
      <c r="I43" s="15">
        <f t="shared" si="11"/>
        <v>4098651</v>
      </c>
      <c r="J43" s="15">
        <f t="shared" si="11"/>
        <v>0</v>
      </c>
      <c r="K43" s="15">
        <f t="shared" si="11"/>
        <v>103052</v>
      </c>
      <c r="L43" s="15">
        <f t="shared" si="11"/>
        <v>0</v>
      </c>
      <c r="M43" s="15">
        <f t="shared" si="11"/>
        <v>0</v>
      </c>
      <c r="N43" s="15">
        <f>SUM(D43:M43)</f>
        <v>5611503</v>
      </c>
      <c r="O43" s="38">
        <f t="shared" si="2"/>
        <v>3247.3975694444443</v>
      </c>
      <c r="P43" s="6"/>
      <c r="Q43" s="2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</row>
    <row r="44" spans="1:119">
      <c r="A44" s="16"/>
      <c r="B44" s="18"/>
      <c r="C44" s="18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9"/>
    </row>
    <row r="45" spans="1:119">
      <c r="A45" s="40"/>
      <c r="B45" s="41"/>
      <c r="C45" s="41"/>
      <c r="D45" s="42"/>
      <c r="E45" s="42"/>
      <c r="F45" s="42"/>
      <c r="G45" s="42"/>
      <c r="H45" s="42"/>
      <c r="I45" s="42"/>
      <c r="J45" s="42"/>
      <c r="K45" s="42"/>
      <c r="L45" s="118" t="s">
        <v>77</v>
      </c>
      <c r="M45" s="118"/>
      <c r="N45" s="118"/>
      <c r="O45" s="43">
        <v>1728</v>
      </c>
    </row>
    <row r="46" spans="1:119">
      <c r="A46" s="119"/>
      <c r="B46" s="96"/>
      <c r="C46" s="96"/>
      <c r="D46" s="96"/>
      <c r="E46" s="96"/>
      <c r="F46" s="96"/>
      <c r="G46" s="96"/>
      <c r="H46" s="96"/>
      <c r="I46" s="96"/>
      <c r="J46" s="96"/>
      <c r="K46" s="96"/>
      <c r="L46" s="96"/>
      <c r="M46" s="96"/>
      <c r="N46" s="96"/>
      <c r="O46" s="97"/>
    </row>
    <row r="47" spans="1:119" ht="15.75" customHeight="1" thickBot="1">
      <c r="A47" s="120" t="s">
        <v>71</v>
      </c>
      <c r="B47" s="99"/>
      <c r="C47" s="99"/>
      <c r="D47" s="99"/>
      <c r="E47" s="99"/>
      <c r="F47" s="99"/>
      <c r="G47" s="99"/>
      <c r="H47" s="99"/>
      <c r="I47" s="99"/>
      <c r="J47" s="99"/>
      <c r="K47" s="99"/>
      <c r="L47" s="99"/>
      <c r="M47" s="99"/>
      <c r="N47" s="99"/>
      <c r="O47" s="100"/>
    </row>
  </sheetData>
  <mergeCells count="10">
    <mergeCell ref="L45:N45"/>
    <mergeCell ref="A46:O46"/>
    <mergeCell ref="A47:O4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C4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57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63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49</v>
      </c>
      <c r="B3" s="108"/>
      <c r="C3" s="109"/>
      <c r="D3" s="128" t="s">
        <v>25</v>
      </c>
      <c r="E3" s="129"/>
      <c r="F3" s="129"/>
      <c r="G3" s="129"/>
      <c r="H3" s="130"/>
      <c r="I3" s="128" t="s">
        <v>26</v>
      </c>
      <c r="J3" s="130"/>
      <c r="K3" s="128" t="s">
        <v>28</v>
      </c>
      <c r="L3" s="130"/>
      <c r="M3" s="36"/>
      <c r="N3" s="37"/>
      <c r="O3" s="131" t="s">
        <v>54</v>
      </c>
      <c r="P3" s="11"/>
      <c r="Q3"/>
    </row>
    <row r="4" spans="1:133" ht="32.25" customHeight="1" thickBot="1">
      <c r="A4" s="110"/>
      <c r="B4" s="111"/>
      <c r="C4" s="112"/>
      <c r="D4" s="34" t="s">
        <v>3</v>
      </c>
      <c r="E4" s="34" t="s">
        <v>50</v>
      </c>
      <c r="F4" s="34" t="s">
        <v>51</v>
      </c>
      <c r="G4" s="34" t="s">
        <v>52</v>
      </c>
      <c r="H4" s="34" t="s">
        <v>4</v>
      </c>
      <c r="I4" s="34" t="s">
        <v>5</v>
      </c>
      <c r="J4" s="35" t="s">
        <v>53</v>
      </c>
      <c r="K4" s="35" t="s">
        <v>6</v>
      </c>
      <c r="L4" s="35" t="s">
        <v>7</v>
      </c>
      <c r="M4" s="35" t="s">
        <v>8</v>
      </c>
      <c r="N4" s="35" t="s">
        <v>27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SUM(D6:D10)</f>
        <v>412206</v>
      </c>
      <c r="E5" s="27">
        <f t="shared" si="0"/>
        <v>25229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4" si="1">SUM(D5:M5)</f>
        <v>437435</v>
      </c>
      <c r="O5" s="33">
        <f t="shared" ref="O5:O45" si="2">(N5/O$47)</f>
        <v>247.83852691218129</v>
      </c>
      <c r="P5" s="6"/>
    </row>
    <row r="6" spans="1:133">
      <c r="A6" s="12"/>
      <c r="B6" s="25">
        <v>311</v>
      </c>
      <c r="C6" s="20" t="s">
        <v>1</v>
      </c>
      <c r="D6" s="46">
        <v>112640</v>
      </c>
      <c r="E6" s="46">
        <v>25229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137869</v>
      </c>
      <c r="O6" s="47">
        <f t="shared" si="2"/>
        <v>78.112747875354103</v>
      </c>
      <c r="P6" s="9"/>
    </row>
    <row r="7" spans="1:133">
      <c r="A7" s="12"/>
      <c r="B7" s="25">
        <v>312.10000000000002</v>
      </c>
      <c r="C7" s="20" t="s">
        <v>9</v>
      </c>
      <c r="D7" s="46">
        <v>105502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105502</v>
      </c>
      <c r="O7" s="47">
        <f t="shared" si="2"/>
        <v>59.774504249291788</v>
      </c>
      <c r="P7" s="9"/>
    </row>
    <row r="8" spans="1:133">
      <c r="A8" s="12"/>
      <c r="B8" s="25">
        <v>312.60000000000002</v>
      </c>
      <c r="C8" s="20" t="s">
        <v>10</v>
      </c>
      <c r="D8" s="46">
        <v>87689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87689</v>
      </c>
      <c r="O8" s="47">
        <f t="shared" si="2"/>
        <v>49.682152974504248</v>
      </c>
      <c r="P8" s="9"/>
    </row>
    <row r="9" spans="1:133">
      <c r="A9" s="12"/>
      <c r="B9" s="25">
        <v>315</v>
      </c>
      <c r="C9" s="20" t="s">
        <v>11</v>
      </c>
      <c r="D9" s="46">
        <v>95199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95199</v>
      </c>
      <c r="O9" s="47">
        <f t="shared" si="2"/>
        <v>53.937110481586402</v>
      </c>
      <c r="P9" s="9"/>
    </row>
    <row r="10" spans="1:133">
      <c r="A10" s="12"/>
      <c r="B10" s="25">
        <v>316</v>
      </c>
      <c r="C10" s="20" t="s">
        <v>12</v>
      </c>
      <c r="D10" s="46">
        <v>11176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11176</v>
      </c>
      <c r="O10" s="47">
        <f t="shared" si="2"/>
        <v>6.3320113314447593</v>
      </c>
      <c r="P10" s="9"/>
    </row>
    <row r="11" spans="1:133" ht="15.75">
      <c r="A11" s="29" t="s">
        <v>13</v>
      </c>
      <c r="B11" s="30"/>
      <c r="C11" s="31"/>
      <c r="D11" s="32">
        <f t="shared" ref="D11:M11" si="3">SUM(D12:D12)</f>
        <v>600</v>
      </c>
      <c r="E11" s="32">
        <f t="shared" si="3"/>
        <v>0</v>
      </c>
      <c r="F11" s="32">
        <f t="shared" si="3"/>
        <v>0</v>
      </c>
      <c r="G11" s="32">
        <f t="shared" si="3"/>
        <v>0</v>
      </c>
      <c r="H11" s="32">
        <f t="shared" si="3"/>
        <v>0</v>
      </c>
      <c r="I11" s="32">
        <f t="shared" si="3"/>
        <v>0</v>
      </c>
      <c r="J11" s="32">
        <f t="shared" si="3"/>
        <v>0</v>
      </c>
      <c r="K11" s="32">
        <f t="shared" si="3"/>
        <v>0</v>
      </c>
      <c r="L11" s="32">
        <f t="shared" si="3"/>
        <v>0</v>
      </c>
      <c r="M11" s="32">
        <f t="shared" si="3"/>
        <v>0</v>
      </c>
      <c r="N11" s="44">
        <f t="shared" si="1"/>
        <v>600</v>
      </c>
      <c r="O11" s="45">
        <f t="shared" si="2"/>
        <v>0.33994334277620397</v>
      </c>
      <c r="P11" s="10"/>
    </row>
    <row r="12" spans="1:133">
      <c r="A12" s="12"/>
      <c r="B12" s="25">
        <v>323.89999999999998</v>
      </c>
      <c r="C12" s="20" t="s">
        <v>64</v>
      </c>
      <c r="D12" s="46">
        <v>600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600</v>
      </c>
      <c r="O12" s="47">
        <f t="shared" si="2"/>
        <v>0.33994334277620397</v>
      </c>
      <c r="P12" s="9"/>
    </row>
    <row r="13" spans="1:133" ht="15.75">
      <c r="A13" s="29" t="s">
        <v>16</v>
      </c>
      <c r="B13" s="30"/>
      <c r="C13" s="31"/>
      <c r="D13" s="32">
        <f t="shared" ref="D13:M13" si="4">SUM(D14:D23)</f>
        <v>163070</v>
      </c>
      <c r="E13" s="32">
        <f t="shared" si="4"/>
        <v>92920</v>
      </c>
      <c r="F13" s="32">
        <f t="shared" si="4"/>
        <v>0</v>
      </c>
      <c r="G13" s="32">
        <f t="shared" si="4"/>
        <v>0</v>
      </c>
      <c r="H13" s="32">
        <f t="shared" si="4"/>
        <v>0</v>
      </c>
      <c r="I13" s="32">
        <f t="shared" si="4"/>
        <v>3000</v>
      </c>
      <c r="J13" s="32">
        <f t="shared" si="4"/>
        <v>0</v>
      </c>
      <c r="K13" s="32">
        <f t="shared" si="4"/>
        <v>0</v>
      </c>
      <c r="L13" s="32">
        <f t="shared" si="4"/>
        <v>0</v>
      </c>
      <c r="M13" s="32">
        <f t="shared" si="4"/>
        <v>0</v>
      </c>
      <c r="N13" s="44">
        <f t="shared" si="1"/>
        <v>258990</v>
      </c>
      <c r="O13" s="45">
        <f t="shared" si="2"/>
        <v>146.73654390934846</v>
      </c>
      <c r="P13" s="10"/>
    </row>
    <row r="14" spans="1:133">
      <c r="A14" s="12"/>
      <c r="B14" s="25">
        <v>331.1</v>
      </c>
      <c r="C14" s="20" t="s">
        <v>65</v>
      </c>
      <c r="D14" s="46">
        <v>0</v>
      </c>
      <c r="E14" s="46">
        <v>2744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2744</v>
      </c>
      <c r="O14" s="47">
        <f t="shared" si="2"/>
        <v>1.5546742209631728</v>
      </c>
      <c r="P14" s="9"/>
    </row>
    <row r="15" spans="1:133">
      <c r="A15" s="12"/>
      <c r="B15" s="25">
        <v>331.2</v>
      </c>
      <c r="C15" s="20" t="s">
        <v>15</v>
      </c>
      <c r="D15" s="46">
        <v>0</v>
      </c>
      <c r="E15" s="46">
        <v>1000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1000</v>
      </c>
      <c r="O15" s="47">
        <f t="shared" si="2"/>
        <v>0.56657223796033995</v>
      </c>
      <c r="P15" s="9"/>
    </row>
    <row r="16" spans="1:133">
      <c r="A16" s="12"/>
      <c r="B16" s="25">
        <v>331.31</v>
      </c>
      <c r="C16" s="20" t="s">
        <v>66</v>
      </c>
      <c r="D16" s="46">
        <v>0</v>
      </c>
      <c r="E16" s="46">
        <v>9758</v>
      </c>
      <c r="F16" s="46">
        <v>0</v>
      </c>
      <c r="G16" s="46">
        <v>0</v>
      </c>
      <c r="H16" s="46">
        <v>0</v>
      </c>
      <c r="I16" s="46">
        <v>3000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12758</v>
      </c>
      <c r="O16" s="47">
        <f t="shared" si="2"/>
        <v>7.228328611898017</v>
      </c>
      <c r="P16" s="9"/>
    </row>
    <row r="17" spans="1:16">
      <c r="A17" s="12"/>
      <c r="B17" s="25">
        <v>331.39</v>
      </c>
      <c r="C17" s="20" t="s">
        <v>67</v>
      </c>
      <c r="D17" s="46">
        <v>0</v>
      </c>
      <c r="E17" s="46">
        <v>18435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18435</v>
      </c>
      <c r="O17" s="47">
        <f t="shared" si="2"/>
        <v>10.444759206798867</v>
      </c>
      <c r="P17" s="9"/>
    </row>
    <row r="18" spans="1:16">
      <c r="A18" s="12"/>
      <c r="B18" s="25">
        <v>331.61</v>
      </c>
      <c r="C18" s="20" t="s">
        <v>68</v>
      </c>
      <c r="D18" s="46">
        <v>0</v>
      </c>
      <c r="E18" s="46">
        <v>60983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60983</v>
      </c>
      <c r="O18" s="47">
        <f t="shared" si="2"/>
        <v>34.551274787535412</v>
      </c>
      <c r="P18" s="9"/>
    </row>
    <row r="19" spans="1:16">
      <c r="A19" s="12"/>
      <c r="B19" s="25">
        <v>335.12</v>
      </c>
      <c r="C19" s="20" t="s">
        <v>20</v>
      </c>
      <c r="D19" s="46">
        <v>52254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52254</v>
      </c>
      <c r="O19" s="47">
        <f t="shared" si="2"/>
        <v>29.605665722379605</v>
      </c>
      <c r="P19" s="9"/>
    </row>
    <row r="20" spans="1:16">
      <c r="A20" s="12"/>
      <c r="B20" s="25">
        <v>335.14</v>
      </c>
      <c r="C20" s="20" t="s">
        <v>21</v>
      </c>
      <c r="D20" s="46">
        <v>1863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1863</v>
      </c>
      <c r="O20" s="47">
        <f t="shared" si="2"/>
        <v>1.0555240793201133</v>
      </c>
      <c r="P20" s="9"/>
    </row>
    <row r="21" spans="1:16">
      <c r="A21" s="12"/>
      <c r="B21" s="25">
        <v>335.15</v>
      </c>
      <c r="C21" s="20" t="s">
        <v>22</v>
      </c>
      <c r="D21" s="46">
        <v>795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795</v>
      </c>
      <c r="O21" s="47">
        <f t="shared" si="2"/>
        <v>0.45042492917847027</v>
      </c>
      <c r="P21" s="9"/>
    </row>
    <row r="22" spans="1:16">
      <c r="A22" s="12"/>
      <c r="B22" s="25">
        <v>335.18</v>
      </c>
      <c r="C22" s="20" t="s">
        <v>23</v>
      </c>
      <c r="D22" s="46">
        <v>48073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48073</v>
      </c>
      <c r="O22" s="47">
        <f t="shared" si="2"/>
        <v>27.236827195467423</v>
      </c>
      <c r="P22" s="9"/>
    </row>
    <row r="23" spans="1:16">
      <c r="A23" s="12"/>
      <c r="B23" s="25">
        <v>338</v>
      </c>
      <c r="C23" s="20" t="s">
        <v>24</v>
      </c>
      <c r="D23" s="46">
        <v>60085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60085</v>
      </c>
      <c r="O23" s="47">
        <f t="shared" si="2"/>
        <v>34.042492917847028</v>
      </c>
      <c r="P23" s="9"/>
    </row>
    <row r="24" spans="1:16" ht="15.75">
      <c r="A24" s="29" t="s">
        <v>29</v>
      </c>
      <c r="B24" s="30"/>
      <c r="C24" s="31"/>
      <c r="D24" s="32">
        <f t="shared" ref="D24:M24" si="5">SUM(D25:D32)</f>
        <v>54990</v>
      </c>
      <c r="E24" s="32">
        <f t="shared" si="5"/>
        <v>0</v>
      </c>
      <c r="F24" s="32">
        <f t="shared" si="5"/>
        <v>0</v>
      </c>
      <c r="G24" s="32">
        <f t="shared" si="5"/>
        <v>0</v>
      </c>
      <c r="H24" s="32">
        <f t="shared" si="5"/>
        <v>0</v>
      </c>
      <c r="I24" s="32">
        <f t="shared" si="5"/>
        <v>4342669</v>
      </c>
      <c r="J24" s="32">
        <f t="shared" si="5"/>
        <v>0</v>
      </c>
      <c r="K24" s="32">
        <f t="shared" si="5"/>
        <v>0</v>
      </c>
      <c r="L24" s="32">
        <f t="shared" si="5"/>
        <v>0</v>
      </c>
      <c r="M24" s="32">
        <f t="shared" si="5"/>
        <v>0</v>
      </c>
      <c r="N24" s="32">
        <f t="shared" si="1"/>
        <v>4397659</v>
      </c>
      <c r="O24" s="45">
        <f t="shared" si="2"/>
        <v>2491.5915014164307</v>
      </c>
      <c r="P24" s="10"/>
    </row>
    <row r="25" spans="1:16">
      <c r="A25" s="12"/>
      <c r="B25" s="25">
        <v>343.1</v>
      </c>
      <c r="C25" s="20" t="s">
        <v>32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3253862</v>
      </c>
      <c r="J25" s="46">
        <v>0</v>
      </c>
      <c r="K25" s="46">
        <v>0</v>
      </c>
      <c r="L25" s="46">
        <v>0</v>
      </c>
      <c r="M25" s="46">
        <v>0</v>
      </c>
      <c r="N25" s="46">
        <f t="shared" ref="N25:N32" si="6">SUM(D25:M25)</f>
        <v>3253862</v>
      </c>
      <c r="O25" s="47">
        <f t="shared" si="2"/>
        <v>1843.5478753541076</v>
      </c>
      <c r="P25" s="9"/>
    </row>
    <row r="26" spans="1:16">
      <c r="A26" s="12"/>
      <c r="B26" s="25">
        <v>343.2</v>
      </c>
      <c r="C26" s="20" t="s">
        <v>33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310918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310918</v>
      </c>
      <c r="O26" s="47">
        <f t="shared" si="2"/>
        <v>176.15750708215296</v>
      </c>
      <c r="P26" s="9"/>
    </row>
    <row r="27" spans="1:16">
      <c r="A27" s="12"/>
      <c r="B27" s="25">
        <v>343.3</v>
      </c>
      <c r="C27" s="20" t="s">
        <v>34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459079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459079</v>
      </c>
      <c r="O27" s="47">
        <f t="shared" si="2"/>
        <v>260.1014164305949</v>
      </c>
      <c r="P27" s="9"/>
    </row>
    <row r="28" spans="1:16">
      <c r="A28" s="12"/>
      <c r="B28" s="25">
        <v>343.4</v>
      </c>
      <c r="C28" s="20" t="s">
        <v>35</v>
      </c>
      <c r="D28" s="46">
        <v>9879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9879</v>
      </c>
      <c r="O28" s="47">
        <f t="shared" si="2"/>
        <v>5.5971671388101987</v>
      </c>
      <c r="P28" s="9"/>
    </row>
    <row r="29" spans="1:16">
      <c r="A29" s="12"/>
      <c r="B29" s="25">
        <v>343.5</v>
      </c>
      <c r="C29" s="20" t="s">
        <v>36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318810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318810</v>
      </c>
      <c r="O29" s="47">
        <f t="shared" si="2"/>
        <v>180.62889518413598</v>
      </c>
      <c r="P29" s="9"/>
    </row>
    <row r="30" spans="1:16">
      <c r="A30" s="12"/>
      <c r="B30" s="25">
        <v>343.8</v>
      </c>
      <c r="C30" s="20" t="s">
        <v>37</v>
      </c>
      <c r="D30" s="46">
        <v>5200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5200</v>
      </c>
      <c r="O30" s="47">
        <f t="shared" si="2"/>
        <v>2.9461756373937678</v>
      </c>
      <c r="P30" s="9"/>
    </row>
    <row r="31" spans="1:16">
      <c r="A31" s="12"/>
      <c r="B31" s="25">
        <v>344.9</v>
      </c>
      <c r="C31" s="20" t="s">
        <v>38</v>
      </c>
      <c r="D31" s="46">
        <v>39731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39731</v>
      </c>
      <c r="O31" s="47">
        <f t="shared" si="2"/>
        <v>22.510481586402268</v>
      </c>
      <c r="P31" s="9"/>
    </row>
    <row r="32" spans="1:16">
      <c r="A32" s="12"/>
      <c r="B32" s="25">
        <v>347.2</v>
      </c>
      <c r="C32" s="20" t="s">
        <v>39</v>
      </c>
      <c r="D32" s="46">
        <v>180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180</v>
      </c>
      <c r="O32" s="47">
        <f t="shared" si="2"/>
        <v>0.10198300283286119</v>
      </c>
      <c r="P32" s="9"/>
    </row>
    <row r="33" spans="1:119" ht="15.75">
      <c r="A33" s="29" t="s">
        <v>30</v>
      </c>
      <c r="B33" s="30"/>
      <c r="C33" s="31"/>
      <c r="D33" s="32">
        <f t="shared" ref="D33:M33" si="7">SUM(D34:D34)</f>
        <v>18732</v>
      </c>
      <c r="E33" s="32">
        <f t="shared" si="7"/>
        <v>0</v>
      </c>
      <c r="F33" s="32">
        <f t="shared" si="7"/>
        <v>0</v>
      </c>
      <c r="G33" s="32">
        <f t="shared" si="7"/>
        <v>0</v>
      </c>
      <c r="H33" s="32">
        <f t="shared" si="7"/>
        <v>0</v>
      </c>
      <c r="I33" s="32">
        <f t="shared" si="7"/>
        <v>0</v>
      </c>
      <c r="J33" s="32">
        <f t="shared" si="7"/>
        <v>0</v>
      </c>
      <c r="K33" s="32">
        <f t="shared" si="7"/>
        <v>0</v>
      </c>
      <c r="L33" s="32">
        <f t="shared" si="7"/>
        <v>0</v>
      </c>
      <c r="M33" s="32">
        <f t="shared" si="7"/>
        <v>0</v>
      </c>
      <c r="N33" s="32">
        <f t="shared" ref="N33:N45" si="8">SUM(D33:M33)</f>
        <v>18732</v>
      </c>
      <c r="O33" s="45">
        <f t="shared" si="2"/>
        <v>10.613031161473089</v>
      </c>
      <c r="P33" s="10"/>
    </row>
    <row r="34" spans="1:119">
      <c r="A34" s="13"/>
      <c r="B34" s="39">
        <v>351.5</v>
      </c>
      <c r="C34" s="21" t="s">
        <v>60</v>
      </c>
      <c r="D34" s="46">
        <v>18732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18732</v>
      </c>
      <c r="O34" s="47">
        <f t="shared" si="2"/>
        <v>10.613031161473089</v>
      </c>
      <c r="P34" s="9"/>
    </row>
    <row r="35" spans="1:119" ht="15.75">
      <c r="A35" s="29" t="s">
        <v>2</v>
      </c>
      <c r="B35" s="30"/>
      <c r="C35" s="31"/>
      <c r="D35" s="32">
        <f t="shared" ref="D35:M35" si="9">SUM(D36:D41)</f>
        <v>29847</v>
      </c>
      <c r="E35" s="32">
        <f t="shared" si="9"/>
        <v>4372</v>
      </c>
      <c r="F35" s="32">
        <f t="shared" si="9"/>
        <v>0</v>
      </c>
      <c r="G35" s="32">
        <f t="shared" si="9"/>
        <v>0</v>
      </c>
      <c r="H35" s="32">
        <f t="shared" si="9"/>
        <v>0</v>
      </c>
      <c r="I35" s="32">
        <f t="shared" si="9"/>
        <v>94849</v>
      </c>
      <c r="J35" s="32">
        <f t="shared" si="9"/>
        <v>0</v>
      </c>
      <c r="K35" s="32">
        <f t="shared" si="9"/>
        <v>21217</v>
      </c>
      <c r="L35" s="32">
        <f t="shared" si="9"/>
        <v>0</v>
      </c>
      <c r="M35" s="32">
        <f t="shared" si="9"/>
        <v>0</v>
      </c>
      <c r="N35" s="32">
        <f t="shared" si="8"/>
        <v>150285</v>
      </c>
      <c r="O35" s="45">
        <f t="shared" si="2"/>
        <v>85.147308781869683</v>
      </c>
      <c r="P35" s="10"/>
    </row>
    <row r="36" spans="1:119">
      <c r="A36" s="12"/>
      <c r="B36" s="25">
        <v>361.1</v>
      </c>
      <c r="C36" s="20" t="s">
        <v>43</v>
      </c>
      <c r="D36" s="46">
        <v>15794</v>
      </c>
      <c r="E36" s="46">
        <v>4372</v>
      </c>
      <c r="F36" s="46">
        <v>0</v>
      </c>
      <c r="G36" s="46">
        <v>0</v>
      </c>
      <c r="H36" s="46">
        <v>0</v>
      </c>
      <c r="I36" s="46">
        <v>30039</v>
      </c>
      <c r="J36" s="46">
        <v>0</v>
      </c>
      <c r="K36" s="46">
        <v>12295</v>
      </c>
      <c r="L36" s="46">
        <v>0</v>
      </c>
      <c r="M36" s="46">
        <v>0</v>
      </c>
      <c r="N36" s="46">
        <f t="shared" si="8"/>
        <v>62500</v>
      </c>
      <c r="O36" s="47">
        <f t="shared" si="2"/>
        <v>35.410764872521248</v>
      </c>
      <c r="P36" s="9"/>
    </row>
    <row r="37" spans="1:119">
      <c r="A37" s="12"/>
      <c r="B37" s="25">
        <v>361.3</v>
      </c>
      <c r="C37" s="20" t="s">
        <v>44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-30795</v>
      </c>
      <c r="L37" s="46">
        <v>0</v>
      </c>
      <c r="M37" s="46">
        <v>0</v>
      </c>
      <c r="N37" s="46">
        <f t="shared" si="8"/>
        <v>-30795</v>
      </c>
      <c r="O37" s="47">
        <f t="shared" si="2"/>
        <v>-17.447592067988669</v>
      </c>
      <c r="P37" s="9"/>
    </row>
    <row r="38" spans="1:119">
      <c r="A38" s="12"/>
      <c r="B38" s="25">
        <v>361.4</v>
      </c>
      <c r="C38" s="20" t="s">
        <v>69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29271</v>
      </c>
      <c r="L38" s="46">
        <v>0</v>
      </c>
      <c r="M38" s="46">
        <v>0</v>
      </c>
      <c r="N38" s="46">
        <f t="shared" si="8"/>
        <v>29271</v>
      </c>
      <c r="O38" s="47">
        <f t="shared" si="2"/>
        <v>16.584135977337109</v>
      </c>
      <c r="P38" s="9"/>
    </row>
    <row r="39" spans="1:119">
      <c r="A39" s="12"/>
      <c r="B39" s="25">
        <v>362</v>
      </c>
      <c r="C39" s="20" t="s">
        <v>45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44273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44273</v>
      </c>
      <c r="O39" s="47">
        <f t="shared" si="2"/>
        <v>25.08385269121813</v>
      </c>
      <c r="P39" s="9"/>
    </row>
    <row r="40" spans="1:119">
      <c r="A40" s="12"/>
      <c r="B40" s="25">
        <v>368</v>
      </c>
      <c r="C40" s="20" t="s">
        <v>46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10446</v>
      </c>
      <c r="L40" s="46">
        <v>0</v>
      </c>
      <c r="M40" s="46">
        <v>0</v>
      </c>
      <c r="N40" s="46">
        <f t="shared" si="8"/>
        <v>10446</v>
      </c>
      <c r="O40" s="47">
        <f t="shared" si="2"/>
        <v>5.9184135977337107</v>
      </c>
      <c r="P40" s="9"/>
    </row>
    <row r="41" spans="1:119">
      <c r="A41" s="12"/>
      <c r="B41" s="25">
        <v>369.9</v>
      </c>
      <c r="C41" s="20" t="s">
        <v>47</v>
      </c>
      <c r="D41" s="46">
        <v>14053</v>
      </c>
      <c r="E41" s="46">
        <v>0</v>
      </c>
      <c r="F41" s="46">
        <v>0</v>
      </c>
      <c r="G41" s="46">
        <v>0</v>
      </c>
      <c r="H41" s="46">
        <v>0</v>
      </c>
      <c r="I41" s="46">
        <v>20537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34590</v>
      </c>
      <c r="O41" s="47">
        <f t="shared" si="2"/>
        <v>19.597733711048157</v>
      </c>
      <c r="P41" s="9"/>
    </row>
    <row r="42" spans="1:119" ht="15.75">
      <c r="A42" s="29" t="s">
        <v>31</v>
      </c>
      <c r="B42" s="30"/>
      <c r="C42" s="31"/>
      <c r="D42" s="32">
        <f t="shared" ref="D42:M42" si="10">SUM(D43:D44)</f>
        <v>698400</v>
      </c>
      <c r="E42" s="32">
        <f t="shared" si="10"/>
        <v>12246</v>
      </c>
      <c r="F42" s="32">
        <f t="shared" si="10"/>
        <v>0</v>
      </c>
      <c r="G42" s="32">
        <f t="shared" si="10"/>
        <v>0</v>
      </c>
      <c r="H42" s="32">
        <f t="shared" si="10"/>
        <v>0</v>
      </c>
      <c r="I42" s="32">
        <f t="shared" si="10"/>
        <v>33000</v>
      </c>
      <c r="J42" s="32">
        <f t="shared" si="10"/>
        <v>0</v>
      </c>
      <c r="K42" s="32">
        <f t="shared" si="10"/>
        <v>0</v>
      </c>
      <c r="L42" s="32">
        <f t="shared" si="10"/>
        <v>0</v>
      </c>
      <c r="M42" s="32">
        <f t="shared" si="10"/>
        <v>0</v>
      </c>
      <c r="N42" s="32">
        <f t="shared" si="8"/>
        <v>743646</v>
      </c>
      <c r="O42" s="45">
        <f t="shared" si="2"/>
        <v>421.32917847025493</v>
      </c>
      <c r="P42" s="9"/>
    </row>
    <row r="43" spans="1:119">
      <c r="A43" s="12"/>
      <c r="B43" s="25">
        <v>381</v>
      </c>
      <c r="C43" s="20" t="s">
        <v>48</v>
      </c>
      <c r="D43" s="46">
        <v>0</v>
      </c>
      <c r="E43" s="46">
        <v>10810</v>
      </c>
      <c r="F43" s="46">
        <v>0</v>
      </c>
      <c r="G43" s="46">
        <v>0</v>
      </c>
      <c r="H43" s="46">
        <v>0</v>
      </c>
      <c r="I43" s="46">
        <v>33000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8"/>
        <v>43810</v>
      </c>
      <c r="O43" s="47">
        <f t="shared" si="2"/>
        <v>24.821529745042493</v>
      </c>
      <c r="P43" s="9"/>
    </row>
    <row r="44" spans="1:119" ht="15.75" thickBot="1">
      <c r="A44" s="12"/>
      <c r="B44" s="25">
        <v>382</v>
      </c>
      <c r="C44" s="20" t="s">
        <v>56</v>
      </c>
      <c r="D44" s="46">
        <v>698400</v>
      </c>
      <c r="E44" s="46">
        <v>1436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8"/>
        <v>699836</v>
      </c>
      <c r="O44" s="47">
        <f t="shared" si="2"/>
        <v>396.50764872521245</v>
      </c>
      <c r="P44" s="9"/>
    </row>
    <row r="45" spans="1:119" ht="16.5" thickBot="1">
      <c r="A45" s="14" t="s">
        <v>40</v>
      </c>
      <c r="B45" s="23"/>
      <c r="C45" s="22"/>
      <c r="D45" s="15">
        <f t="shared" ref="D45:M45" si="11">SUM(D5,D11,D13,D24,D33,D35,D42)</f>
        <v>1377845</v>
      </c>
      <c r="E45" s="15">
        <f t="shared" si="11"/>
        <v>134767</v>
      </c>
      <c r="F45" s="15">
        <f t="shared" si="11"/>
        <v>0</v>
      </c>
      <c r="G45" s="15">
        <f t="shared" si="11"/>
        <v>0</v>
      </c>
      <c r="H45" s="15">
        <f t="shared" si="11"/>
        <v>0</v>
      </c>
      <c r="I45" s="15">
        <f t="shared" si="11"/>
        <v>4473518</v>
      </c>
      <c r="J45" s="15">
        <f t="shared" si="11"/>
        <v>0</v>
      </c>
      <c r="K45" s="15">
        <f t="shared" si="11"/>
        <v>21217</v>
      </c>
      <c r="L45" s="15">
        <f t="shared" si="11"/>
        <v>0</v>
      </c>
      <c r="M45" s="15">
        <f t="shared" si="11"/>
        <v>0</v>
      </c>
      <c r="N45" s="15">
        <f t="shared" si="8"/>
        <v>6007347</v>
      </c>
      <c r="O45" s="38">
        <f t="shared" si="2"/>
        <v>3403.5960339943344</v>
      </c>
      <c r="P45" s="6"/>
      <c r="Q45" s="2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</row>
    <row r="46" spans="1:119">
      <c r="A46" s="16"/>
      <c r="B46" s="18"/>
      <c r="C46" s="18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9"/>
    </row>
    <row r="47" spans="1:119">
      <c r="A47" s="40"/>
      <c r="B47" s="41"/>
      <c r="C47" s="41"/>
      <c r="D47" s="42"/>
      <c r="E47" s="42"/>
      <c r="F47" s="42"/>
      <c r="G47" s="42"/>
      <c r="H47" s="42"/>
      <c r="I47" s="42"/>
      <c r="J47" s="42"/>
      <c r="K47" s="42"/>
      <c r="L47" s="118" t="s">
        <v>70</v>
      </c>
      <c r="M47" s="118"/>
      <c r="N47" s="118"/>
      <c r="O47" s="43">
        <v>1765</v>
      </c>
    </row>
    <row r="48" spans="1:119">
      <c r="A48" s="119"/>
      <c r="B48" s="96"/>
      <c r="C48" s="96"/>
      <c r="D48" s="96"/>
      <c r="E48" s="96"/>
      <c r="F48" s="96"/>
      <c r="G48" s="96"/>
      <c r="H48" s="96"/>
      <c r="I48" s="96"/>
      <c r="J48" s="96"/>
      <c r="K48" s="96"/>
      <c r="L48" s="96"/>
      <c r="M48" s="96"/>
      <c r="N48" s="96"/>
      <c r="O48" s="97"/>
    </row>
    <row r="49" spans="1:15" ht="15.75" customHeight="1" thickBot="1">
      <c r="A49" s="120" t="s">
        <v>71</v>
      </c>
      <c r="B49" s="99"/>
      <c r="C49" s="99"/>
      <c r="D49" s="99"/>
      <c r="E49" s="99"/>
      <c r="F49" s="99"/>
      <c r="G49" s="99"/>
      <c r="H49" s="99"/>
      <c r="I49" s="99"/>
      <c r="J49" s="99"/>
      <c r="K49" s="99"/>
      <c r="L49" s="99"/>
      <c r="M49" s="99"/>
      <c r="N49" s="99"/>
      <c r="O49" s="100"/>
    </row>
  </sheetData>
  <mergeCells count="10">
    <mergeCell ref="L47:N47"/>
    <mergeCell ref="A48:O48"/>
    <mergeCell ref="A49:O4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C4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57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58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49</v>
      </c>
      <c r="B3" s="108"/>
      <c r="C3" s="109"/>
      <c r="D3" s="128" t="s">
        <v>25</v>
      </c>
      <c r="E3" s="129"/>
      <c r="F3" s="129"/>
      <c r="G3" s="129"/>
      <c r="H3" s="130"/>
      <c r="I3" s="128" t="s">
        <v>26</v>
      </c>
      <c r="J3" s="130"/>
      <c r="K3" s="128" t="s">
        <v>28</v>
      </c>
      <c r="L3" s="130"/>
      <c r="M3" s="36"/>
      <c r="N3" s="37"/>
      <c r="O3" s="131" t="s">
        <v>54</v>
      </c>
      <c r="P3" s="11"/>
      <c r="Q3"/>
    </row>
    <row r="4" spans="1:133" ht="32.25" customHeight="1" thickBot="1">
      <c r="A4" s="110"/>
      <c r="B4" s="111"/>
      <c r="C4" s="112"/>
      <c r="D4" s="34" t="s">
        <v>3</v>
      </c>
      <c r="E4" s="34" t="s">
        <v>50</v>
      </c>
      <c r="F4" s="34" t="s">
        <v>51</v>
      </c>
      <c r="G4" s="34" t="s">
        <v>52</v>
      </c>
      <c r="H4" s="34" t="s">
        <v>4</v>
      </c>
      <c r="I4" s="34" t="s">
        <v>5</v>
      </c>
      <c r="J4" s="35" t="s">
        <v>53</v>
      </c>
      <c r="K4" s="35" t="s">
        <v>6</v>
      </c>
      <c r="L4" s="35" t="s">
        <v>7</v>
      </c>
      <c r="M4" s="35" t="s">
        <v>8</v>
      </c>
      <c r="N4" s="35" t="s">
        <v>27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SUM(D6:D10)</f>
        <v>422587</v>
      </c>
      <c r="E5" s="27">
        <f t="shared" si="0"/>
        <v>27542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3" si="1">SUM(D5:M5)</f>
        <v>450129</v>
      </c>
      <c r="O5" s="33">
        <f t="shared" ref="O5:O44" si="2">(N5/O$46)</f>
        <v>256.62998859749143</v>
      </c>
      <c r="P5" s="6"/>
    </row>
    <row r="6" spans="1:133">
      <c r="A6" s="12"/>
      <c r="B6" s="25">
        <v>311</v>
      </c>
      <c r="C6" s="20" t="s">
        <v>1</v>
      </c>
      <c r="D6" s="46">
        <v>114532</v>
      </c>
      <c r="E6" s="46">
        <v>27542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142074</v>
      </c>
      <c r="O6" s="47">
        <f t="shared" si="2"/>
        <v>81</v>
      </c>
      <c r="P6" s="9"/>
    </row>
    <row r="7" spans="1:133">
      <c r="A7" s="12"/>
      <c r="B7" s="25">
        <v>312.10000000000002</v>
      </c>
      <c r="C7" s="20" t="s">
        <v>9</v>
      </c>
      <c r="D7" s="46">
        <v>109712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109712</v>
      </c>
      <c r="O7" s="47">
        <f t="shared" si="2"/>
        <v>62.549600912200681</v>
      </c>
      <c r="P7" s="9"/>
    </row>
    <row r="8" spans="1:133">
      <c r="A8" s="12"/>
      <c r="B8" s="25">
        <v>312.60000000000002</v>
      </c>
      <c r="C8" s="20" t="s">
        <v>10</v>
      </c>
      <c r="D8" s="46">
        <v>86995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86995</v>
      </c>
      <c r="O8" s="47">
        <f t="shared" si="2"/>
        <v>49.598061573546183</v>
      </c>
      <c r="P8" s="9"/>
    </row>
    <row r="9" spans="1:133">
      <c r="A9" s="12"/>
      <c r="B9" s="25">
        <v>315</v>
      </c>
      <c r="C9" s="20" t="s">
        <v>11</v>
      </c>
      <c r="D9" s="46">
        <v>101824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101824</v>
      </c>
      <c r="O9" s="47">
        <f t="shared" si="2"/>
        <v>58.052451539338655</v>
      </c>
      <c r="P9" s="9"/>
    </row>
    <row r="10" spans="1:133">
      <c r="A10" s="12"/>
      <c r="B10" s="25">
        <v>316</v>
      </c>
      <c r="C10" s="20" t="s">
        <v>12</v>
      </c>
      <c r="D10" s="46">
        <v>9524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9524</v>
      </c>
      <c r="O10" s="47">
        <f t="shared" si="2"/>
        <v>5.4298745724059296</v>
      </c>
      <c r="P10" s="9"/>
    </row>
    <row r="11" spans="1:133" ht="15.75">
      <c r="A11" s="29" t="s">
        <v>13</v>
      </c>
      <c r="B11" s="30"/>
      <c r="C11" s="31"/>
      <c r="D11" s="32">
        <f t="shared" ref="D11:M11" si="3">SUM(D12:D12)</f>
        <v>900</v>
      </c>
      <c r="E11" s="32">
        <f t="shared" si="3"/>
        <v>0</v>
      </c>
      <c r="F11" s="32">
        <f t="shared" si="3"/>
        <v>0</v>
      </c>
      <c r="G11" s="32">
        <f t="shared" si="3"/>
        <v>0</v>
      </c>
      <c r="H11" s="32">
        <f t="shared" si="3"/>
        <v>0</v>
      </c>
      <c r="I11" s="32">
        <f t="shared" si="3"/>
        <v>0</v>
      </c>
      <c r="J11" s="32">
        <f t="shared" si="3"/>
        <v>0</v>
      </c>
      <c r="K11" s="32">
        <f t="shared" si="3"/>
        <v>0</v>
      </c>
      <c r="L11" s="32">
        <f t="shared" si="3"/>
        <v>0</v>
      </c>
      <c r="M11" s="32">
        <f t="shared" si="3"/>
        <v>0</v>
      </c>
      <c r="N11" s="44">
        <f t="shared" si="1"/>
        <v>900</v>
      </c>
      <c r="O11" s="45">
        <f t="shared" si="2"/>
        <v>0.51311288483466366</v>
      </c>
      <c r="P11" s="10"/>
    </row>
    <row r="12" spans="1:133">
      <c r="A12" s="12"/>
      <c r="B12" s="25">
        <v>329</v>
      </c>
      <c r="C12" s="20" t="s">
        <v>14</v>
      </c>
      <c r="D12" s="46">
        <v>900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900</v>
      </c>
      <c r="O12" s="47">
        <f t="shared" si="2"/>
        <v>0.51311288483466366</v>
      </c>
      <c r="P12" s="9"/>
    </row>
    <row r="13" spans="1:133" ht="15.75">
      <c r="A13" s="29" t="s">
        <v>16</v>
      </c>
      <c r="B13" s="30"/>
      <c r="C13" s="31"/>
      <c r="D13" s="32">
        <f t="shared" ref="D13:M13" si="4">SUM(D14:D22)</f>
        <v>191126</v>
      </c>
      <c r="E13" s="32">
        <f t="shared" si="4"/>
        <v>30454</v>
      </c>
      <c r="F13" s="32">
        <f t="shared" si="4"/>
        <v>0</v>
      </c>
      <c r="G13" s="32">
        <f t="shared" si="4"/>
        <v>0</v>
      </c>
      <c r="H13" s="32">
        <f t="shared" si="4"/>
        <v>0</v>
      </c>
      <c r="I13" s="32">
        <f t="shared" si="4"/>
        <v>7350</v>
      </c>
      <c r="J13" s="32">
        <f t="shared" si="4"/>
        <v>0</v>
      </c>
      <c r="K13" s="32">
        <f t="shared" si="4"/>
        <v>0</v>
      </c>
      <c r="L13" s="32">
        <f t="shared" si="4"/>
        <v>0</v>
      </c>
      <c r="M13" s="32">
        <f t="shared" si="4"/>
        <v>0</v>
      </c>
      <c r="N13" s="44">
        <f t="shared" si="1"/>
        <v>228930</v>
      </c>
      <c r="O13" s="45">
        <f t="shared" si="2"/>
        <v>130.51881413911062</v>
      </c>
      <c r="P13" s="10"/>
    </row>
    <row r="14" spans="1:133">
      <c r="A14" s="12"/>
      <c r="B14" s="25">
        <v>331.2</v>
      </c>
      <c r="C14" s="20" t="s">
        <v>15</v>
      </c>
      <c r="D14" s="46">
        <v>0</v>
      </c>
      <c r="E14" s="46">
        <v>4000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4000</v>
      </c>
      <c r="O14" s="47">
        <f t="shared" si="2"/>
        <v>2.2805017103762828</v>
      </c>
      <c r="P14" s="9"/>
    </row>
    <row r="15" spans="1:133">
      <c r="A15" s="12"/>
      <c r="B15" s="25">
        <v>331.5</v>
      </c>
      <c r="C15" s="20" t="s">
        <v>17</v>
      </c>
      <c r="D15" s="46">
        <v>0</v>
      </c>
      <c r="E15" s="46">
        <v>25154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25154</v>
      </c>
      <c r="O15" s="47">
        <f t="shared" si="2"/>
        <v>14.340935005701255</v>
      </c>
      <c r="P15" s="9"/>
    </row>
    <row r="16" spans="1:133">
      <c r="A16" s="12"/>
      <c r="B16" s="25">
        <v>334.31</v>
      </c>
      <c r="C16" s="20" t="s">
        <v>18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7350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7350</v>
      </c>
      <c r="O16" s="47">
        <f t="shared" si="2"/>
        <v>4.1904218928164196</v>
      </c>
      <c r="P16" s="9"/>
    </row>
    <row r="17" spans="1:16">
      <c r="A17" s="12"/>
      <c r="B17" s="25">
        <v>334.7</v>
      </c>
      <c r="C17" s="20" t="s">
        <v>19</v>
      </c>
      <c r="D17" s="46">
        <v>0</v>
      </c>
      <c r="E17" s="46">
        <v>1300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1300</v>
      </c>
      <c r="O17" s="47">
        <f t="shared" si="2"/>
        <v>0.74116305587229192</v>
      </c>
      <c r="P17" s="9"/>
    </row>
    <row r="18" spans="1:16">
      <c r="A18" s="12"/>
      <c r="B18" s="25">
        <v>335.12</v>
      </c>
      <c r="C18" s="20" t="s">
        <v>20</v>
      </c>
      <c r="D18" s="46">
        <v>52302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52302</v>
      </c>
      <c r="O18" s="47">
        <f t="shared" si="2"/>
        <v>29.818700114025084</v>
      </c>
      <c r="P18" s="9"/>
    </row>
    <row r="19" spans="1:16">
      <c r="A19" s="12"/>
      <c r="B19" s="25">
        <v>335.14</v>
      </c>
      <c r="C19" s="20" t="s">
        <v>21</v>
      </c>
      <c r="D19" s="46">
        <v>1652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1652</v>
      </c>
      <c r="O19" s="47">
        <f t="shared" si="2"/>
        <v>0.94184720638540476</v>
      </c>
      <c r="P19" s="9"/>
    </row>
    <row r="20" spans="1:16">
      <c r="A20" s="12"/>
      <c r="B20" s="25">
        <v>335.15</v>
      </c>
      <c r="C20" s="20" t="s">
        <v>22</v>
      </c>
      <c r="D20" s="46">
        <v>910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910</v>
      </c>
      <c r="O20" s="47">
        <f t="shared" si="2"/>
        <v>0.51881413911060437</v>
      </c>
      <c r="P20" s="9"/>
    </row>
    <row r="21" spans="1:16">
      <c r="A21" s="12"/>
      <c r="B21" s="25">
        <v>335.18</v>
      </c>
      <c r="C21" s="20" t="s">
        <v>23</v>
      </c>
      <c r="D21" s="46">
        <v>46277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46277</v>
      </c>
      <c r="O21" s="47">
        <f t="shared" si="2"/>
        <v>26.383694412770808</v>
      </c>
      <c r="P21" s="9"/>
    </row>
    <row r="22" spans="1:16">
      <c r="A22" s="12"/>
      <c r="B22" s="25">
        <v>338</v>
      </c>
      <c r="C22" s="20" t="s">
        <v>24</v>
      </c>
      <c r="D22" s="46">
        <v>89985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89985</v>
      </c>
      <c r="O22" s="47">
        <f t="shared" si="2"/>
        <v>51.302736602052448</v>
      </c>
      <c r="P22" s="9"/>
    </row>
    <row r="23" spans="1:16" ht="15.75">
      <c r="A23" s="29" t="s">
        <v>29</v>
      </c>
      <c r="B23" s="30"/>
      <c r="C23" s="31"/>
      <c r="D23" s="32">
        <f t="shared" ref="D23:M23" si="5">SUM(D24:D31)</f>
        <v>53658</v>
      </c>
      <c r="E23" s="32">
        <f t="shared" si="5"/>
        <v>0</v>
      </c>
      <c r="F23" s="32">
        <f t="shared" si="5"/>
        <v>0</v>
      </c>
      <c r="G23" s="32">
        <f t="shared" si="5"/>
        <v>0</v>
      </c>
      <c r="H23" s="32">
        <f t="shared" si="5"/>
        <v>0</v>
      </c>
      <c r="I23" s="32">
        <f t="shared" si="5"/>
        <v>4640752</v>
      </c>
      <c r="J23" s="32">
        <f t="shared" si="5"/>
        <v>0</v>
      </c>
      <c r="K23" s="32">
        <f t="shared" si="5"/>
        <v>0</v>
      </c>
      <c r="L23" s="32">
        <f t="shared" si="5"/>
        <v>0</v>
      </c>
      <c r="M23" s="32">
        <f t="shared" si="5"/>
        <v>0</v>
      </c>
      <c r="N23" s="32">
        <f t="shared" si="1"/>
        <v>4694410</v>
      </c>
      <c r="O23" s="45">
        <f t="shared" si="2"/>
        <v>2676.4025085518815</v>
      </c>
      <c r="P23" s="10"/>
    </row>
    <row r="24" spans="1:16">
      <c r="A24" s="12"/>
      <c r="B24" s="25">
        <v>343.1</v>
      </c>
      <c r="C24" s="20" t="s">
        <v>32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3555684</v>
      </c>
      <c r="J24" s="46">
        <v>0</v>
      </c>
      <c r="K24" s="46">
        <v>0</v>
      </c>
      <c r="L24" s="46">
        <v>0</v>
      </c>
      <c r="M24" s="46">
        <v>0</v>
      </c>
      <c r="N24" s="46">
        <f t="shared" ref="N24:N31" si="6">SUM(D24:M24)</f>
        <v>3555684</v>
      </c>
      <c r="O24" s="47">
        <f t="shared" si="2"/>
        <v>2027.1858608893956</v>
      </c>
      <c r="P24" s="9"/>
    </row>
    <row r="25" spans="1:16">
      <c r="A25" s="12"/>
      <c r="B25" s="25">
        <v>343.2</v>
      </c>
      <c r="C25" s="20" t="s">
        <v>33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334549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334549</v>
      </c>
      <c r="O25" s="47">
        <f t="shared" si="2"/>
        <v>190.73489167616876</v>
      </c>
      <c r="P25" s="9"/>
    </row>
    <row r="26" spans="1:16">
      <c r="A26" s="12"/>
      <c r="B26" s="25">
        <v>343.3</v>
      </c>
      <c r="C26" s="20" t="s">
        <v>34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437320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437320</v>
      </c>
      <c r="O26" s="47">
        <f t="shared" si="2"/>
        <v>249.32725199543898</v>
      </c>
      <c r="P26" s="9"/>
    </row>
    <row r="27" spans="1:16">
      <c r="A27" s="12"/>
      <c r="B27" s="25">
        <v>343.4</v>
      </c>
      <c r="C27" s="20" t="s">
        <v>35</v>
      </c>
      <c r="D27" s="46">
        <v>7165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7165</v>
      </c>
      <c r="O27" s="47">
        <f t="shared" si="2"/>
        <v>4.084948688711517</v>
      </c>
      <c r="P27" s="9"/>
    </row>
    <row r="28" spans="1:16">
      <c r="A28" s="12"/>
      <c r="B28" s="25">
        <v>343.5</v>
      </c>
      <c r="C28" s="20" t="s">
        <v>36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313199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313199</v>
      </c>
      <c r="O28" s="47">
        <f t="shared" si="2"/>
        <v>178.56271379703534</v>
      </c>
      <c r="P28" s="9"/>
    </row>
    <row r="29" spans="1:16">
      <c r="A29" s="12"/>
      <c r="B29" s="25">
        <v>343.8</v>
      </c>
      <c r="C29" s="20" t="s">
        <v>37</v>
      </c>
      <c r="D29" s="46">
        <v>4400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4400</v>
      </c>
      <c r="O29" s="47">
        <f t="shared" si="2"/>
        <v>2.5085518814139109</v>
      </c>
      <c r="P29" s="9"/>
    </row>
    <row r="30" spans="1:16">
      <c r="A30" s="12"/>
      <c r="B30" s="25">
        <v>343.9</v>
      </c>
      <c r="C30" s="20" t="s">
        <v>59</v>
      </c>
      <c r="D30" s="46">
        <v>41898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41898</v>
      </c>
      <c r="O30" s="47">
        <f t="shared" si="2"/>
        <v>23.887115165336375</v>
      </c>
      <c r="P30" s="9"/>
    </row>
    <row r="31" spans="1:16">
      <c r="A31" s="12"/>
      <c r="B31" s="25">
        <v>347.2</v>
      </c>
      <c r="C31" s="20" t="s">
        <v>39</v>
      </c>
      <c r="D31" s="46">
        <v>195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195</v>
      </c>
      <c r="O31" s="47">
        <f t="shared" si="2"/>
        <v>0.11117445838084379</v>
      </c>
      <c r="P31" s="9"/>
    </row>
    <row r="32" spans="1:16" ht="15.75">
      <c r="A32" s="29" t="s">
        <v>30</v>
      </c>
      <c r="B32" s="30"/>
      <c r="C32" s="31"/>
      <c r="D32" s="32">
        <f t="shared" ref="D32:M32" si="7">SUM(D33:D33)</f>
        <v>15196</v>
      </c>
      <c r="E32" s="32">
        <f t="shared" si="7"/>
        <v>0</v>
      </c>
      <c r="F32" s="32">
        <f t="shared" si="7"/>
        <v>0</v>
      </c>
      <c r="G32" s="32">
        <f t="shared" si="7"/>
        <v>0</v>
      </c>
      <c r="H32" s="32">
        <f t="shared" si="7"/>
        <v>0</v>
      </c>
      <c r="I32" s="32">
        <f t="shared" si="7"/>
        <v>0</v>
      </c>
      <c r="J32" s="32">
        <f t="shared" si="7"/>
        <v>0</v>
      </c>
      <c r="K32" s="32">
        <f t="shared" si="7"/>
        <v>0</v>
      </c>
      <c r="L32" s="32">
        <f t="shared" si="7"/>
        <v>0</v>
      </c>
      <c r="M32" s="32">
        <f t="shared" si="7"/>
        <v>0</v>
      </c>
      <c r="N32" s="32">
        <f t="shared" ref="N32:N44" si="8">SUM(D32:M32)</f>
        <v>15196</v>
      </c>
      <c r="O32" s="45">
        <f t="shared" si="2"/>
        <v>8.6636259977194978</v>
      </c>
      <c r="P32" s="10"/>
    </row>
    <row r="33" spans="1:119">
      <c r="A33" s="13"/>
      <c r="B33" s="39">
        <v>351.5</v>
      </c>
      <c r="C33" s="21" t="s">
        <v>60</v>
      </c>
      <c r="D33" s="46">
        <v>15196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15196</v>
      </c>
      <c r="O33" s="47">
        <f t="shared" si="2"/>
        <v>8.6636259977194978</v>
      </c>
      <c r="P33" s="9"/>
    </row>
    <row r="34" spans="1:119" ht="15.75">
      <c r="A34" s="29" t="s">
        <v>2</v>
      </c>
      <c r="B34" s="30"/>
      <c r="C34" s="31"/>
      <c r="D34" s="32">
        <f t="shared" ref="D34:M34" si="9">SUM(D35:D40)</f>
        <v>44922</v>
      </c>
      <c r="E34" s="32">
        <f t="shared" si="9"/>
        <v>5791</v>
      </c>
      <c r="F34" s="32">
        <f t="shared" si="9"/>
        <v>0</v>
      </c>
      <c r="G34" s="32">
        <f t="shared" si="9"/>
        <v>0</v>
      </c>
      <c r="H34" s="32">
        <f t="shared" si="9"/>
        <v>0</v>
      </c>
      <c r="I34" s="32">
        <f t="shared" si="9"/>
        <v>129348</v>
      </c>
      <c r="J34" s="32">
        <f t="shared" si="9"/>
        <v>0</v>
      </c>
      <c r="K34" s="32">
        <f t="shared" si="9"/>
        <v>93367</v>
      </c>
      <c r="L34" s="32">
        <f t="shared" si="9"/>
        <v>0</v>
      </c>
      <c r="M34" s="32">
        <f t="shared" si="9"/>
        <v>0</v>
      </c>
      <c r="N34" s="32">
        <f t="shared" si="8"/>
        <v>273428</v>
      </c>
      <c r="O34" s="45">
        <f t="shared" si="2"/>
        <v>155.88825541619156</v>
      </c>
      <c r="P34" s="10"/>
    </row>
    <row r="35" spans="1:119">
      <c r="A35" s="12"/>
      <c r="B35" s="25">
        <v>361.1</v>
      </c>
      <c r="C35" s="20" t="s">
        <v>43</v>
      </c>
      <c r="D35" s="46">
        <v>28290</v>
      </c>
      <c r="E35" s="46">
        <v>5791</v>
      </c>
      <c r="F35" s="46">
        <v>0</v>
      </c>
      <c r="G35" s="46">
        <v>0</v>
      </c>
      <c r="H35" s="46">
        <v>0</v>
      </c>
      <c r="I35" s="46">
        <v>65355</v>
      </c>
      <c r="J35" s="46">
        <v>0</v>
      </c>
      <c r="K35" s="46">
        <v>13160</v>
      </c>
      <c r="L35" s="46">
        <v>0</v>
      </c>
      <c r="M35" s="46">
        <v>0</v>
      </c>
      <c r="N35" s="46">
        <f t="shared" si="8"/>
        <v>112596</v>
      </c>
      <c r="O35" s="47">
        <f t="shared" si="2"/>
        <v>64.193842645381977</v>
      </c>
      <c r="P35" s="9"/>
    </row>
    <row r="36" spans="1:119">
      <c r="A36" s="12"/>
      <c r="B36" s="25">
        <v>361.3</v>
      </c>
      <c r="C36" s="20" t="s">
        <v>44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56934</v>
      </c>
      <c r="L36" s="46">
        <v>0</v>
      </c>
      <c r="M36" s="46">
        <v>0</v>
      </c>
      <c r="N36" s="46">
        <f t="shared" si="8"/>
        <v>56934</v>
      </c>
      <c r="O36" s="47">
        <f t="shared" si="2"/>
        <v>32.45952109464082</v>
      </c>
      <c r="P36" s="9"/>
    </row>
    <row r="37" spans="1:119">
      <c r="A37" s="12"/>
      <c r="B37" s="25">
        <v>362</v>
      </c>
      <c r="C37" s="20" t="s">
        <v>45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43313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43313</v>
      </c>
      <c r="O37" s="47">
        <f t="shared" si="2"/>
        <v>24.693842645381984</v>
      </c>
      <c r="P37" s="9"/>
    </row>
    <row r="38" spans="1:119">
      <c r="A38" s="12"/>
      <c r="B38" s="25">
        <v>364</v>
      </c>
      <c r="C38" s="20" t="s">
        <v>61</v>
      </c>
      <c r="D38" s="46">
        <v>2138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2138</v>
      </c>
      <c r="O38" s="47">
        <f t="shared" si="2"/>
        <v>1.2189281641961232</v>
      </c>
      <c r="P38" s="9"/>
    </row>
    <row r="39" spans="1:119">
      <c r="A39" s="12"/>
      <c r="B39" s="25">
        <v>368</v>
      </c>
      <c r="C39" s="20" t="s">
        <v>46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23273</v>
      </c>
      <c r="L39" s="46">
        <v>0</v>
      </c>
      <c r="M39" s="46">
        <v>0</v>
      </c>
      <c r="N39" s="46">
        <f t="shared" si="8"/>
        <v>23273</v>
      </c>
      <c r="O39" s="47">
        <f t="shared" si="2"/>
        <v>13.268529076396808</v>
      </c>
      <c r="P39" s="9"/>
    </row>
    <row r="40" spans="1:119">
      <c r="A40" s="12"/>
      <c r="B40" s="25">
        <v>369.9</v>
      </c>
      <c r="C40" s="20" t="s">
        <v>47</v>
      </c>
      <c r="D40" s="46">
        <v>14494</v>
      </c>
      <c r="E40" s="46">
        <v>0</v>
      </c>
      <c r="F40" s="46">
        <v>0</v>
      </c>
      <c r="G40" s="46">
        <v>0</v>
      </c>
      <c r="H40" s="46">
        <v>0</v>
      </c>
      <c r="I40" s="46">
        <v>20680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35174</v>
      </c>
      <c r="O40" s="47">
        <f t="shared" si="2"/>
        <v>20.053591790193842</v>
      </c>
      <c r="P40" s="9"/>
    </row>
    <row r="41" spans="1:119" ht="15.75">
      <c r="A41" s="29" t="s">
        <v>31</v>
      </c>
      <c r="B41" s="30"/>
      <c r="C41" s="31"/>
      <c r="D41" s="32">
        <f t="shared" ref="D41:M41" si="10">SUM(D42:D43)</f>
        <v>659001</v>
      </c>
      <c r="E41" s="32">
        <f t="shared" si="10"/>
        <v>12200</v>
      </c>
      <c r="F41" s="32">
        <f t="shared" si="10"/>
        <v>0</v>
      </c>
      <c r="G41" s="32">
        <f t="shared" si="10"/>
        <v>0</v>
      </c>
      <c r="H41" s="32">
        <f t="shared" si="10"/>
        <v>0</v>
      </c>
      <c r="I41" s="32">
        <f t="shared" si="10"/>
        <v>24000</v>
      </c>
      <c r="J41" s="32">
        <f t="shared" si="10"/>
        <v>0</v>
      </c>
      <c r="K41" s="32">
        <f t="shared" si="10"/>
        <v>0</v>
      </c>
      <c r="L41" s="32">
        <f t="shared" si="10"/>
        <v>0</v>
      </c>
      <c r="M41" s="32">
        <f t="shared" si="10"/>
        <v>0</v>
      </c>
      <c r="N41" s="32">
        <f t="shared" si="8"/>
        <v>695201</v>
      </c>
      <c r="O41" s="45">
        <f t="shared" si="2"/>
        <v>396.35176738882552</v>
      </c>
      <c r="P41" s="9"/>
    </row>
    <row r="42" spans="1:119">
      <c r="A42" s="12"/>
      <c r="B42" s="25">
        <v>381</v>
      </c>
      <c r="C42" s="20" t="s">
        <v>48</v>
      </c>
      <c r="D42" s="46">
        <v>0</v>
      </c>
      <c r="E42" s="46">
        <v>12200</v>
      </c>
      <c r="F42" s="46">
        <v>0</v>
      </c>
      <c r="G42" s="46">
        <v>0</v>
      </c>
      <c r="H42" s="46">
        <v>0</v>
      </c>
      <c r="I42" s="46">
        <v>24000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36200</v>
      </c>
      <c r="O42" s="47">
        <f t="shared" si="2"/>
        <v>20.638540478905359</v>
      </c>
      <c r="P42" s="9"/>
    </row>
    <row r="43" spans="1:119" ht="15.75" thickBot="1">
      <c r="A43" s="12"/>
      <c r="B43" s="25">
        <v>382</v>
      </c>
      <c r="C43" s="20" t="s">
        <v>56</v>
      </c>
      <c r="D43" s="46">
        <v>659001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8"/>
        <v>659001</v>
      </c>
      <c r="O43" s="47">
        <f t="shared" si="2"/>
        <v>375.71322690992019</v>
      </c>
      <c r="P43" s="9"/>
    </row>
    <row r="44" spans="1:119" ht="16.5" thickBot="1">
      <c r="A44" s="14" t="s">
        <v>40</v>
      </c>
      <c r="B44" s="23"/>
      <c r="C44" s="22"/>
      <c r="D44" s="15">
        <f t="shared" ref="D44:M44" si="11">SUM(D5,D11,D13,D23,D32,D34,D41)</f>
        <v>1387390</v>
      </c>
      <c r="E44" s="15">
        <f t="shared" si="11"/>
        <v>75987</v>
      </c>
      <c r="F44" s="15">
        <f t="shared" si="11"/>
        <v>0</v>
      </c>
      <c r="G44" s="15">
        <f t="shared" si="11"/>
        <v>0</v>
      </c>
      <c r="H44" s="15">
        <f t="shared" si="11"/>
        <v>0</v>
      </c>
      <c r="I44" s="15">
        <f t="shared" si="11"/>
        <v>4801450</v>
      </c>
      <c r="J44" s="15">
        <f t="shared" si="11"/>
        <v>0</v>
      </c>
      <c r="K44" s="15">
        <f t="shared" si="11"/>
        <v>93367</v>
      </c>
      <c r="L44" s="15">
        <f t="shared" si="11"/>
        <v>0</v>
      </c>
      <c r="M44" s="15">
        <f t="shared" si="11"/>
        <v>0</v>
      </c>
      <c r="N44" s="15">
        <f t="shared" si="8"/>
        <v>6358194</v>
      </c>
      <c r="O44" s="38">
        <f t="shared" si="2"/>
        <v>3624.9680729760548</v>
      </c>
      <c r="P44" s="6"/>
      <c r="Q44" s="2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</row>
    <row r="45" spans="1:119">
      <c r="A45" s="16"/>
      <c r="B45" s="18"/>
      <c r="C45" s="18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9"/>
    </row>
    <row r="46" spans="1:119">
      <c r="A46" s="40"/>
      <c r="B46" s="41"/>
      <c r="C46" s="41"/>
      <c r="D46" s="42"/>
      <c r="E46" s="42"/>
      <c r="F46" s="42"/>
      <c r="G46" s="42"/>
      <c r="H46" s="42"/>
      <c r="I46" s="42"/>
      <c r="J46" s="42"/>
      <c r="K46" s="42"/>
      <c r="L46" s="118" t="s">
        <v>62</v>
      </c>
      <c r="M46" s="118"/>
      <c r="N46" s="118"/>
      <c r="O46" s="43">
        <v>1754</v>
      </c>
    </row>
    <row r="47" spans="1:119">
      <c r="A47" s="119"/>
      <c r="B47" s="96"/>
      <c r="C47" s="96"/>
      <c r="D47" s="96"/>
      <c r="E47" s="96"/>
      <c r="F47" s="96"/>
      <c r="G47" s="96"/>
      <c r="H47" s="96"/>
      <c r="I47" s="96"/>
      <c r="J47" s="96"/>
      <c r="K47" s="96"/>
      <c r="L47" s="96"/>
      <c r="M47" s="96"/>
      <c r="N47" s="96"/>
      <c r="O47" s="97"/>
    </row>
    <row r="48" spans="1:119" ht="15.75" customHeight="1" thickBot="1">
      <c r="A48" s="120" t="s">
        <v>71</v>
      </c>
      <c r="B48" s="99"/>
      <c r="C48" s="99"/>
      <c r="D48" s="99"/>
      <c r="E48" s="99"/>
      <c r="F48" s="99"/>
      <c r="G48" s="99"/>
      <c r="H48" s="99"/>
      <c r="I48" s="99"/>
      <c r="J48" s="99"/>
      <c r="K48" s="99"/>
      <c r="L48" s="99"/>
      <c r="M48" s="99"/>
      <c r="N48" s="99"/>
      <c r="O48" s="100"/>
    </row>
  </sheetData>
  <mergeCells count="10">
    <mergeCell ref="L46:N46"/>
    <mergeCell ref="A47:O47"/>
    <mergeCell ref="A48:O4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C47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57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41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49</v>
      </c>
      <c r="B3" s="108"/>
      <c r="C3" s="109"/>
      <c r="D3" s="128" t="s">
        <v>25</v>
      </c>
      <c r="E3" s="129"/>
      <c r="F3" s="129"/>
      <c r="G3" s="129"/>
      <c r="H3" s="130"/>
      <c r="I3" s="128" t="s">
        <v>26</v>
      </c>
      <c r="J3" s="130"/>
      <c r="K3" s="128" t="s">
        <v>28</v>
      </c>
      <c r="L3" s="130"/>
      <c r="M3" s="36"/>
      <c r="N3" s="37"/>
      <c r="O3" s="131" t="s">
        <v>54</v>
      </c>
      <c r="P3" s="11"/>
      <c r="Q3"/>
    </row>
    <row r="4" spans="1:133" ht="32.25" customHeight="1" thickBot="1">
      <c r="A4" s="110"/>
      <c r="B4" s="111"/>
      <c r="C4" s="112"/>
      <c r="D4" s="34" t="s">
        <v>3</v>
      </c>
      <c r="E4" s="34" t="s">
        <v>50</v>
      </c>
      <c r="F4" s="34" t="s">
        <v>51</v>
      </c>
      <c r="G4" s="34" t="s">
        <v>52</v>
      </c>
      <c r="H4" s="34" t="s">
        <v>4</v>
      </c>
      <c r="I4" s="34" t="s">
        <v>5</v>
      </c>
      <c r="J4" s="35" t="s">
        <v>53</v>
      </c>
      <c r="K4" s="35" t="s">
        <v>6</v>
      </c>
      <c r="L4" s="35" t="s">
        <v>7</v>
      </c>
      <c r="M4" s="35" t="s">
        <v>8</v>
      </c>
      <c r="N4" s="35" t="s">
        <v>27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SUM(D6:D10)</f>
        <v>434981</v>
      </c>
      <c r="E5" s="27">
        <f t="shared" si="0"/>
        <v>28877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13" si="1">SUM(D5:M5)</f>
        <v>463858</v>
      </c>
      <c r="O5" s="33">
        <f t="shared" ref="O5:O43" si="2">(N5/O$45)</f>
        <v>254.02957283680175</v>
      </c>
      <c r="P5" s="6"/>
    </row>
    <row r="6" spans="1:133">
      <c r="A6" s="12"/>
      <c r="B6" s="25">
        <v>311</v>
      </c>
      <c r="C6" s="20" t="s">
        <v>1</v>
      </c>
      <c r="D6" s="46">
        <v>112696</v>
      </c>
      <c r="E6" s="46">
        <v>28877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141573</v>
      </c>
      <c r="O6" s="47">
        <f t="shared" si="2"/>
        <v>77.531763417305584</v>
      </c>
      <c r="P6" s="9"/>
    </row>
    <row r="7" spans="1:133">
      <c r="A7" s="12"/>
      <c r="B7" s="25">
        <v>312.10000000000002</v>
      </c>
      <c r="C7" s="20" t="s">
        <v>9</v>
      </c>
      <c r="D7" s="46">
        <v>117130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117130</v>
      </c>
      <c r="O7" s="47">
        <f t="shared" si="2"/>
        <v>64.145673603504932</v>
      </c>
      <c r="P7" s="9"/>
    </row>
    <row r="8" spans="1:133">
      <c r="A8" s="12"/>
      <c r="B8" s="25">
        <v>312.60000000000002</v>
      </c>
      <c r="C8" s="20" t="s">
        <v>10</v>
      </c>
      <c r="D8" s="46">
        <v>90510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90510</v>
      </c>
      <c r="O8" s="47">
        <f t="shared" si="2"/>
        <v>49.567360350492883</v>
      </c>
      <c r="P8" s="9"/>
    </row>
    <row r="9" spans="1:133">
      <c r="A9" s="12"/>
      <c r="B9" s="25">
        <v>315</v>
      </c>
      <c r="C9" s="20" t="s">
        <v>11</v>
      </c>
      <c r="D9" s="46">
        <v>104924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104924</v>
      </c>
      <c r="O9" s="47">
        <f t="shared" si="2"/>
        <v>57.461117196056954</v>
      </c>
      <c r="P9" s="9"/>
    </row>
    <row r="10" spans="1:133">
      <c r="A10" s="12"/>
      <c r="B10" s="25">
        <v>316</v>
      </c>
      <c r="C10" s="20" t="s">
        <v>12</v>
      </c>
      <c r="D10" s="46">
        <v>9721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9721</v>
      </c>
      <c r="O10" s="47">
        <f t="shared" si="2"/>
        <v>5.3236582694414016</v>
      </c>
      <c r="P10" s="9"/>
    </row>
    <row r="11" spans="1:133" ht="15.75">
      <c r="A11" s="29" t="s">
        <v>13</v>
      </c>
      <c r="B11" s="30"/>
      <c r="C11" s="31"/>
      <c r="D11" s="32">
        <f t="shared" ref="D11:M11" si="3">SUM(D12:D12)</f>
        <v>750</v>
      </c>
      <c r="E11" s="32">
        <f t="shared" si="3"/>
        <v>0</v>
      </c>
      <c r="F11" s="32">
        <f t="shared" si="3"/>
        <v>0</v>
      </c>
      <c r="G11" s="32">
        <f t="shared" si="3"/>
        <v>0</v>
      </c>
      <c r="H11" s="32">
        <f t="shared" si="3"/>
        <v>0</v>
      </c>
      <c r="I11" s="32">
        <f t="shared" si="3"/>
        <v>0</v>
      </c>
      <c r="J11" s="32">
        <f t="shared" si="3"/>
        <v>0</v>
      </c>
      <c r="K11" s="32">
        <f t="shared" si="3"/>
        <v>0</v>
      </c>
      <c r="L11" s="32">
        <f t="shared" si="3"/>
        <v>0</v>
      </c>
      <c r="M11" s="32">
        <f t="shared" si="3"/>
        <v>0</v>
      </c>
      <c r="N11" s="44">
        <f t="shared" si="1"/>
        <v>750</v>
      </c>
      <c r="O11" s="45">
        <f t="shared" si="2"/>
        <v>0.41073384446878425</v>
      </c>
      <c r="P11" s="10"/>
    </row>
    <row r="12" spans="1:133">
      <c r="A12" s="12"/>
      <c r="B12" s="25">
        <v>329</v>
      </c>
      <c r="C12" s="20" t="s">
        <v>14</v>
      </c>
      <c r="D12" s="46">
        <v>750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750</v>
      </c>
      <c r="O12" s="47">
        <f t="shared" si="2"/>
        <v>0.41073384446878425</v>
      </c>
      <c r="P12" s="9"/>
    </row>
    <row r="13" spans="1:133" ht="15.75">
      <c r="A13" s="29" t="s">
        <v>16</v>
      </c>
      <c r="B13" s="30"/>
      <c r="C13" s="31"/>
      <c r="D13" s="32">
        <f t="shared" ref="D13:M13" si="4">SUM(D14:D22)</f>
        <v>166588</v>
      </c>
      <c r="E13" s="32">
        <f t="shared" si="4"/>
        <v>161174</v>
      </c>
      <c r="F13" s="32">
        <f t="shared" si="4"/>
        <v>0</v>
      </c>
      <c r="G13" s="32">
        <f t="shared" si="4"/>
        <v>0</v>
      </c>
      <c r="H13" s="32">
        <f t="shared" si="4"/>
        <v>0</v>
      </c>
      <c r="I13" s="32">
        <f t="shared" si="4"/>
        <v>62842</v>
      </c>
      <c r="J13" s="32">
        <f t="shared" si="4"/>
        <v>0</v>
      </c>
      <c r="K13" s="32">
        <f t="shared" si="4"/>
        <v>0</v>
      </c>
      <c r="L13" s="32">
        <f t="shared" si="4"/>
        <v>0</v>
      </c>
      <c r="M13" s="32">
        <f t="shared" si="4"/>
        <v>0</v>
      </c>
      <c r="N13" s="44">
        <f t="shared" si="1"/>
        <v>390604</v>
      </c>
      <c r="O13" s="45">
        <f t="shared" si="2"/>
        <v>213.91237677984665</v>
      </c>
      <c r="P13" s="10"/>
    </row>
    <row r="14" spans="1:133">
      <c r="A14" s="12"/>
      <c r="B14" s="25">
        <v>331.2</v>
      </c>
      <c r="C14" s="20" t="s">
        <v>15</v>
      </c>
      <c r="D14" s="46">
        <v>0</v>
      </c>
      <c r="E14" s="46">
        <v>43396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ref="N14:N21" si="5">SUM(D14:M14)</f>
        <v>43396</v>
      </c>
      <c r="O14" s="47">
        <f t="shared" si="2"/>
        <v>23.765607886089814</v>
      </c>
      <c r="P14" s="9"/>
    </row>
    <row r="15" spans="1:133">
      <c r="A15" s="12"/>
      <c r="B15" s="25">
        <v>331.5</v>
      </c>
      <c r="C15" s="20" t="s">
        <v>17</v>
      </c>
      <c r="D15" s="46">
        <v>0</v>
      </c>
      <c r="E15" s="46">
        <v>6329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5"/>
        <v>6329</v>
      </c>
      <c r="O15" s="47">
        <f t="shared" si="2"/>
        <v>3.4660460021905806</v>
      </c>
      <c r="P15" s="9"/>
    </row>
    <row r="16" spans="1:133">
      <c r="A16" s="12"/>
      <c r="B16" s="25">
        <v>334.31</v>
      </c>
      <c r="C16" s="20" t="s">
        <v>18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62842</v>
      </c>
      <c r="J16" s="46">
        <v>0</v>
      </c>
      <c r="K16" s="46">
        <v>0</v>
      </c>
      <c r="L16" s="46">
        <v>0</v>
      </c>
      <c r="M16" s="46">
        <v>0</v>
      </c>
      <c r="N16" s="46">
        <f t="shared" si="5"/>
        <v>62842</v>
      </c>
      <c r="O16" s="47">
        <f t="shared" si="2"/>
        <v>34.415115005476451</v>
      </c>
      <c r="P16" s="9"/>
    </row>
    <row r="17" spans="1:16">
      <c r="A17" s="12"/>
      <c r="B17" s="25">
        <v>334.7</v>
      </c>
      <c r="C17" s="20" t="s">
        <v>19</v>
      </c>
      <c r="D17" s="46">
        <v>0</v>
      </c>
      <c r="E17" s="46">
        <v>111449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5"/>
        <v>111449</v>
      </c>
      <c r="O17" s="47">
        <f t="shared" si="2"/>
        <v>61.034501642935375</v>
      </c>
      <c r="P17" s="9"/>
    </row>
    <row r="18" spans="1:16">
      <c r="A18" s="12"/>
      <c r="B18" s="25">
        <v>335.12</v>
      </c>
      <c r="C18" s="20" t="s">
        <v>20</v>
      </c>
      <c r="D18" s="46">
        <v>52348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5"/>
        <v>52348</v>
      </c>
      <c r="O18" s="47">
        <f t="shared" si="2"/>
        <v>28.668127053669224</v>
      </c>
      <c r="P18" s="9"/>
    </row>
    <row r="19" spans="1:16">
      <c r="A19" s="12"/>
      <c r="B19" s="25">
        <v>335.14</v>
      </c>
      <c r="C19" s="20" t="s">
        <v>21</v>
      </c>
      <c r="D19" s="46">
        <v>2575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5"/>
        <v>2575</v>
      </c>
      <c r="O19" s="47">
        <f t="shared" si="2"/>
        <v>1.4101861993428257</v>
      </c>
      <c r="P19" s="9"/>
    </row>
    <row r="20" spans="1:16">
      <c r="A20" s="12"/>
      <c r="B20" s="25">
        <v>335.15</v>
      </c>
      <c r="C20" s="20" t="s">
        <v>22</v>
      </c>
      <c r="D20" s="46">
        <v>872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5"/>
        <v>872</v>
      </c>
      <c r="O20" s="47">
        <f t="shared" si="2"/>
        <v>0.47754654983570644</v>
      </c>
      <c r="P20" s="9"/>
    </row>
    <row r="21" spans="1:16">
      <c r="A21" s="12"/>
      <c r="B21" s="25">
        <v>335.18</v>
      </c>
      <c r="C21" s="20" t="s">
        <v>23</v>
      </c>
      <c r="D21" s="46">
        <v>50708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5"/>
        <v>50708</v>
      </c>
      <c r="O21" s="47">
        <f t="shared" si="2"/>
        <v>27.769989047097482</v>
      </c>
      <c r="P21" s="9"/>
    </row>
    <row r="22" spans="1:16">
      <c r="A22" s="12"/>
      <c r="B22" s="25">
        <v>338</v>
      </c>
      <c r="C22" s="20" t="s">
        <v>24</v>
      </c>
      <c r="D22" s="46">
        <v>60085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>SUM(D22:M22)</f>
        <v>60085</v>
      </c>
      <c r="O22" s="47">
        <f t="shared" si="2"/>
        <v>32.905257393209197</v>
      </c>
      <c r="P22" s="9"/>
    </row>
    <row r="23" spans="1:16" ht="15.75">
      <c r="A23" s="29" t="s">
        <v>29</v>
      </c>
      <c r="B23" s="30"/>
      <c r="C23" s="31"/>
      <c r="D23" s="32">
        <f t="shared" ref="D23:M23" si="6">SUM(D24:D31)</f>
        <v>53223</v>
      </c>
      <c r="E23" s="32">
        <f t="shared" si="6"/>
        <v>0</v>
      </c>
      <c r="F23" s="32">
        <f t="shared" si="6"/>
        <v>0</v>
      </c>
      <c r="G23" s="32">
        <f t="shared" si="6"/>
        <v>0</v>
      </c>
      <c r="H23" s="32">
        <f t="shared" si="6"/>
        <v>0</v>
      </c>
      <c r="I23" s="32">
        <f t="shared" si="6"/>
        <v>4586728</v>
      </c>
      <c r="J23" s="32">
        <f t="shared" si="6"/>
        <v>0</v>
      </c>
      <c r="K23" s="32">
        <f t="shared" si="6"/>
        <v>0</v>
      </c>
      <c r="L23" s="32">
        <f t="shared" si="6"/>
        <v>0</v>
      </c>
      <c r="M23" s="32">
        <f t="shared" si="6"/>
        <v>0</v>
      </c>
      <c r="N23" s="32">
        <f>SUM(D23:M23)</f>
        <v>4639951</v>
      </c>
      <c r="O23" s="45">
        <f t="shared" si="2"/>
        <v>2541.0465498357066</v>
      </c>
      <c r="P23" s="10"/>
    </row>
    <row r="24" spans="1:16">
      <c r="A24" s="12"/>
      <c r="B24" s="25">
        <v>343.1</v>
      </c>
      <c r="C24" s="20" t="s">
        <v>32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3488295</v>
      </c>
      <c r="J24" s="46">
        <v>0</v>
      </c>
      <c r="K24" s="46">
        <v>0</v>
      </c>
      <c r="L24" s="46">
        <v>0</v>
      </c>
      <c r="M24" s="46">
        <v>0</v>
      </c>
      <c r="N24" s="46">
        <f t="shared" ref="N24:N31" si="7">SUM(D24:M24)</f>
        <v>3488295</v>
      </c>
      <c r="O24" s="47">
        <f t="shared" si="2"/>
        <v>1910.3477546549836</v>
      </c>
      <c r="P24" s="9"/>
    </row>
    <row r="25" spans="1:16">
      <c r="A25" s="12"/>
      <c r="B25" s="25">
        <v>343.2</v>
      </c>
      <c r="C25" s="20" t="s">
        <v>33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326738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326738</v>
      </c>
      <c r="O25" s="47">
        <f t="shared" si="2"/>
        <v>178.93647316538883</v>
      </c>
      <c r="P25" s="9"/>
    </row>
    <row r="26" spans="1:16">
      <c r="A26" s="12"/>
      <c r="B26" s="25">
        <v>343.3</v>
      </c>
      <c r="C26" s="20" t="s">
        <v>34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455441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455441</v>
      </c>
      <c r="O26" s="47">
        <f t="shared" si="2"/>
        <v>249.42004381161007</v>
      </c>
      <c r="P26" s="9"/>
    </row>
    <row r="27" spans="1:16">
      <c r="A27" s="12"/>
      <c r="B27" s="25">
        <v>343.4</v>
      </c>
      <c r="C27" s="20" t="s">
        <v>35</v>
      </c>
      <c r="D27" s="46">
        <v>9770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9770</v>
      </c>
      <c r="O27" s="47">
        <f t="shared" si="2"/>
        <v>5.3504928806133627</v>
      </c>
      <c r="P27" s="9"/>
    </row>
    <row r="28" spans="1:16">
      <c r="A28" s="12"/>
      <c r="B28" s="25">
        <v>343.5</v>
      </c>
      <c r="C28" s="20" t="s">
        <v>36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316254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316254</v>
      </c>
      <c r="O28" s="47">
        <f t="shared" si="2"/>
        <v>173.19496166484117</v>
      </c>
      <c r="P28" s="9"/>
    </row>
    <row r="29" spans="1:16">
      <c r="A29" s="12"/>
      <c r="B29" s="25">
        <v>343.8</v>
      </c>
      <c r="C29" s="20" t="s">
        <v>37</v>
      </c>
      <c r="D29" s="46">
        <v>3400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3400</v>
      </c>
      <c r="O29" s="47">
        <f t="shared" si="2"/>
        <v>1.8619934282584885</v>
      </c>
      <c r="P29" s="9"/>
    </row>
    <row r="30" spans="1:16">
      <c r="A30" s="12"/>
      <c r="B30" s="25">
        <v>344.9</v>
      </c>
      <c r="C30" s="20" t="s">
        <v>38</v>
      </c>
      <c r="D30" s="46">
        <v>39708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39708</v>
      </c>
      <c r="O30" s="47">
        <f t="shared" si="2"/>
        <v>21.745892661555313</v>
      </c>
      <c r="P30" s="9"/>
    </row>
    <row r="31" spans="1:16">
      <c r="A31" s="12"/>
      <c r="B31" s="25">
        <v>347.2</v>
      </c>
      <c r="C31" s="20" t="s">
        <v>39</v>
      </c>
      <c r="D31" s="46">
        <v>345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345</v>
      </c>
      <c r="O31" s="47">
        <f t="shared" si="2"/>
        <v>0.18893756845564075</v>
      </c>
      <c r="P31" s="9"/>
    </row>
    <row r="32" spans="1:16" ht="15.75">
      <c r="A32" s="29" t="s">
        <v>30</v>
      </c>
      <c r="B32" s="30"/>
      <c r="C32" s="31"/>
      <c r="D32" s="32">
        <f t="shared" ref="D32:M32" si="8">SUM(D33:D33)</f>
        <v>18455</v>
      </c>
      <c r="E32" s="32">
        <f t="shared" si="8"/>
        <v>0</v>
      </c>
      <c r="F32" s="32">
        <f t="shared" si="8"/>
        <v>0</v>
      </c>
      <c r="G32" s="32">
        <f t="shared" si="8"/>
        <v>0</v>
      </c>
      <c r="H32" s="32">
        <f t="shared" si="8"/>
        <v>0</v>
      </c>
      <c r="I32" s="32">
        <f t="shared" si="8"/>
        <v>0</v>
      </c>
      <c r="J32" s="32">
        <f t="shared" si="8"/>
        <v>0</v>
      </c>
      <c r="K32" s="32">
        <f t="shared" si="8"/>
        <v>0</v>
      </c>
      <c r="L32" s="32">
        <f t="shared" si="8"/>
        <v>0</v>
      </c>
      <c r="M32" s="32">
        <f t="shared" si="8"/>
        <v>0</v>
      </c>
      <c r="N32" s="32">
        <f t="shared" ref="N32:N43" si="9">SUM(D32:M32)</f>
        <v>18455</v>
      </c>
      <c r="O32" s="45">
        <f t="shared" si="2"/>
        <v>10.106790799561884</v>
      </c>
      <c r="P32" s="10"/>
    </row>
    <row r="33" spans="1:119">
      <c r="A33" s="13"/>
      <c r="B33" s="39">
        <v>351.1</v>
      </c>
      <c r="C33" s="21" t="s">
        <v>42</v>
      </c>
      <c r="D33" s="46">
        <v>18455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9"/>
        <v>18455</v>
      </c>
      <c r="O33" s="47">
        <f t="shared" si="2"/>
        <v>10.106790799561884</v>
      </c>
      <c r="P33" s="9"/>
    </row>
    <row r="34" spans="1:119" ht="15.75">
      <c r="A34" s="29" t="s">
        <v>2</v>
      </c>
      <c r="B34" s="30"/>
      <c r="C34" s="31"/>
      <c r="D34" s="32">
        <f t="shared" ref="D34:M34" si="10">SUM(D35:D39)</f>
        <v>87625</v>
      </c>
      <c r="E34" s="32">
        <f t="shared" si="10"/>
        <v>7245</v>
      </c>
      <c r="F34" s="32">
        <f t="shared" si="10"/>
        <v>0</v>
      </c>
      <c r="G34" s="32">
        <f t="shared" si="10"/>
        <v>0</v>
      </c>
      <c r="H34" s="32">
        <f t="shared" si="10"/>
        <v>0</v>
      </c>
      <c r="I34" s="32">
        <f t="shared" si="10"/>
        <v>200314</v>
      </c>
      <c r="J34" s="32">
        <f t="shared" si="10"/>
        <v>0</v>
      </c>
      <c r="K34" s="32">
        <f t="shared" si="10"/>
        <v>21709</v>
      </c>
      <c r="L34" s="32">
        <f t="shared" si="10"/>
        <v>0</v>
      </c>
      <c r="M34" s="32">
        <f t="shared" si="10"/>
        <v>0</v>
      </c>
      <c r="N34" s="32">
        <f t="shared" si="9"/>
        <v>316893</v>
      </c>
      <c r="O34" s="45">
        <f t="shared" si="2"/>
        <v>173.54490690032858</v>
      </c>
      <c r="P34" s="10"/>
    </row>
    <row r="35" spans="1:119">
      <c r="A35" s="12"/>
      <c r="B35" s="25">
        <v>361.1</v>
      </c>
      <c r="C35" s="20" t="s">
        <v>43</v>
      </c>
      <c r="D35" s="46">
        <v>44002</v>
      </c>
      <c r="E35" s="46">
        <v>7245</v>
      </c>
      <c r="F35" s="46">
        <v>0</v>
      </c>
      <c r="G35" s="46">
        <v>0</v>
      </c>
      <c r="H35" s="46">
        <v>0</v>
      </c>
      <c r="I35" s="46">
        <v>114672</v>
      </c>
      <c r="J35" s="46">
        <v>0</v>
      </c>
      <c r="K35" s="46">
        <v>15497</v>
      </c>
      <c r="L35" s="46">
        <v>0</v>
      </c>
      <c r="M35" s="46">
        <v>0</v>
      </c>
      <c r="N35" s="46">
        <f t="shared" si="9"/>
        <v>181416</v>
      </c>
      <c r="O35" s="47">
        <f t="shared" si="2"/>
        <v>99.351588170865284</v>
      </c>
      <c r="P35" s="9"/>
    </row>
    <row r="36" spans="1:119">
      <c r="A36" s="12"/>
      <c r="B36" s="25">
        <v>361.3</v>
      </c>
      <c r="C36" s="20" t="s">
        <v>44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-9477</v>
      </c>
      <c r="L36" s="46">
        <v>0</v>
      </c>
      <c r="M36" s="46">
        <v>0</v>
      </c>
      <c r="N36" s="46">
        <f t="shared" si="9"/>
        <v>-9477</v>
      </c>
      <c r="O36" s="47">
        <f t="shared" si="2"/>
        <v>-5.1900328587075579</v>
      </c>
      <c r="P36" s="9"/>
    </row>
    <row r="37" spans="1:119">
      <c r="A37" s="12"/>
      <c r="B37" s="25">
        <v>362</v>
      </c>
      <c r="C37" s="20" t="s">
        <v>45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51218</v>
      </c>
      <c r="J37" s="46">
        <v>0</v>
      </c>
      <c r="K37" s="46">
        <v>0</v>
      </c>
      <c r="L37" s="46">
        <v>0</v>
      </c>
      <c r="M37" s="46">
        <v>0</v>
      </c>
      <c r="N37" s="46">
        <f t="shared" si="9"/>
        <v>51218</v>
      </c>
      <c r="O37" s="47">
        <f t="shared" si="2"/>
        <v>28.049288061336256</v>
      </c>
      <c r="P37" s="9"/>
    </row>
    <row r="38" spans="1:119">
      <c r="A38" s="12"/>
      <c r="B38" s="25">
        <v>368</v>
      </c>
      <c r="C38" s="20" t="s">
        <v>46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15689</v>
      </c>
      <c r="L38" s="46">
        <v>0</v>
      </c>
      <c r="M38" s="46">
        <v>0</v>
      </c>
      <c r="N38" s="46">
        <f t="shared" si="9"/>
        <v>15689</v>
      </c>
      <c r="O38" s="47">
        <f t="shared" si="2"/>
        <v>8.5920043811610078</v>
      </c>
      <c r="P38" s="9"/>
    </row>
    <row r="39" spans="1:119">
      <c r="A39" s="12"/>
      <c r="B39" s="25">
        <v>369.9</v>
      </c>
      <c r="C39" s="20" t="s">
        <v>47</v>
      </c>
      <c r="D39" s="46">
        <v>43623</v>
      </c>
      <c r="E39" s="46">
        <v>0</v>
      </c>
      <c r="F39" s="46">
        <v>0</v>
      </c>
      <c r="G39" s="46">
        <v>0</v>
      </c>
      <c r="H39" s="46">
        <v>0</v>
      </c>
      <c r="I39" s="46">
        <v>34424</v>
      </c>
      <c r="J39" s="46">
        <v>0</v>
      </c>
      <c r="K39" s="46">
        <v>0</v>
      </c>
      <c r="L39" s="46">
        <v>0</v>
      </c>
      <c r="M39" s="46">
        <v>0</v>
      </c>
      <c r="N39" s="46">
        <f t="shared" si="9"/>
        <v>78047</v>
      </c>
      <c r="O39" s="47">
        <f t="shared" si="2"/>
        <v>42.742059145673601</v>
      </c>
      <c r="P39" s="9"/>
    </row>
    <row r="40" spans="1:119" ht="15.75">
      <c r="A40" s="29" t="s">
        <v>31</v>
      </c>
      <c r="B40" s="30"/>
      <c r="C40" s="31"/>
      <c r="D40" s="32">
        <f t="shared" ref="D40:M40" si="11">SUM(D41:D42)</f>
        <v>653481</v>
      </c>
      <c r="E40" s="32">
        <f t="shared" si="11"/>
        <v>1747</v>
      </c>
      <c r="F40" s="32">
        <f t="shared" si="11"/>
        <v>0</v>
      </c>
      <c r="G40" s="32">
        <f t="shared" si="11"/>
        <v>0</v>
      </c>
      <c r="H40" s="32">
        <f t="shared" si="11"/>
        <v>0</v>
      </c>
      <c r="I40" s="32">
        <f t="shared" si="11"/>
        <v>37387</v>
      </c>
      <c r="J40" s="32">
        <f t="shared" si="11"/>
        <v>0</v>
      </c>
      <c r="K40" s="32">
        <f t="shared" si="11"/>
        <v>0</v>
      </c>
      <c r="L40" s="32">
        <f t="shared" si="11"/>
        <v>0</v>
      </c>
      <c r="M40" s="32">
        <f t="shared" si="11"/>
        <v>0</v>
      </c>
      <c r="N40" s="32">
        <f t="shared" si="9"/>
        <v>692615</v>
      </c>
      <c r="O40" s="45">
        <f t="shared" si="2"/>
        <v>379.30722891566268</v>
      </c>
      <c r="P40" s="9"/>
    </row>
    <row r="41" spans="1:119">
      <c r="A41" s="12"/>
      <c r="B41" s="25">
        <v>381</v>
      </c>
      <c r="C41" s="20" t="s">
        <v>48</v>
      </c>
      <c r="D41" s="46">
        <v>0</v>
      </c>
      <c r="E41" s="46">
        <v>1747</v>
      </c>
      <c r="F41" s="46">
        <v>0</v>
      </c>
      <c r="G41" s="46">
        <v>0</v>
      </c>
      <c r="H41" s="46">
        <v>0</v>
      </c>
      <c r="I41" s="46">
        <v>37387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39134</v>
      </c>
      <c r="O41" s="47">
        <f t="shared" si="2"/>
        <v>21.431544359255202</v>
      </c>
      <c r="P41" s="9"/>
    </row>
    <row r="42" spans="1:119" ht="15.75" thickBot="1">
      <c r="A42" s="12"/>
      <c r="B42" s="25">
        <v>382</v>
      </c>
      <c r="C42" s="20" t="s">
        <v>56</v>
      </c>
      <c r="D42" s="46">
        <v>653481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653481</v>
      </c>
      <c r="O42" s="47">
        <f t="shared" si="2"/>
        <v>357.87568455640746</v>
      </c>
      <c r="P42" s="9"/>
    </row>
    <row r="43" spans="1:119" ht="16.5" thickBot="1">
      <c r="A43" s="14" t="s">
        <v>40</v>
      </c>
      <c r="B43" s="23"/>
      <c r="C43" s="22"/>
      <c r="D43" s="15">
        <f t="shared" ref="D43:M43" si="12">SUM(D5,D11,D13,D23,D32,D34,D40)</f>
        <v>1415103</v>
      </c>
      <c r="E43" s="15">
        <f t="shared" si="12"/>
        <v>199043</v>
      </c>
      <c r="F43" s="15">
        <f t="shared" si="12"/>
        <v>0</v>
      </c>
      <c r="G43" s="15">
        <f t="shared" si="12"/>
        <v>0</v>
      </c>
      <c r="H43" s="15">
        <f t="shared" si="12"/>
        <v>0</v>
      </c>
      <c r="I43" s="15">
        <f t="shared" si="12"/>
        <v>4887271</v>
      </c>
      <c r="J43" s="15">
        <f t="shared" si="12"/>
        <v>0</v>
      </c>
      <c r="K43" s="15">
        <f t="shared" si="12"/>
        <v>21709</v>
      </c>
      <c r="L43" s="15">
        <f t="shared" si="12"/>
        <v>0</v>
      </c>
      <c r="M43" s="15">
        <f t="shared" si="12"/>
        <v>0</v>
      </c>
      <c r="N43" s="15">
        <f t="shared" si="9"/>
        <v>6523126</v>
      </c>
      <c r="O43" s="38">
        <f t="shared" si="2"/>
        <v>3572.3581599123768</v>
      </c>
      <c r="P43" s="6"/>
      <c r="Q43" s="2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</row>
    <row r="44" spans="1:119">
      <c r="A44" s="16"/>
      <c r="B44" s="18"/>
      <c r="C44" s="18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9"/>
    </row>
    <row r="45" spans="1:119">
      <c r="A45" s="40"/>
      <c r="B45" s="41"/>
      <c r="C45" s="41"/>
      <c r="D45" s="42"/>
      <c r="E45" s="42"/>
      <c r="F45" s="42"/>
      <c r="G45" s="42"/>
      <c r="H45" s="42"/>
      <c r="I45" s="42"/>
      <c r="J45" s="42"/>
      <c r="K45" s="42"/>
      <c r="L45" s="118" t="s">
        <v>55</v>
      </c>
      <c r="M45" s="118"/>
      <c r="N45" s="118"/>
      <c r="O45" s="43">
        <v>1826</v>
      </c>
    </row>
    <row r="46" spans="1:119">
      <c r="A46" s="119"/>
      <c r="B46" s="96"/>
      <c r="C46" s="96"/>
      <c r="D46" s="96"/>
      <c r="E46" s="96"/>
      <c r="F46" s="96"/>
      <c r="G46" s="96"/>
      <c r="H46" s="96"/>
      <c r="I46" s="96"/>
      <c r="J46" s="96"/>
      <c r="K46" s="96"/>
      <c r="L46" s="96"/>
      <c r="M46" s="96"/>
      <c r="N46" s="96"/>
      <c r="O46" s="97"/>
    </row>
    <row r="47" spans="1:119" ht="15.75" thickBot="1">
      <c r="A47" s="120" t="s">
        <v>71</v>
      </c>
      <c r="B47" s="99"/>
      <c r="C47" s="99"/>
      <c r="D47" s="99"/>
      <c r="E47" s="99"/>
      <c r="F47" s="99"/>
      <c r="G47" s="99"/>
      <c r="H47" s="99"/>
      <c r="I47" s="99"/>
      <c r="J47" s="99"/>
      <c r="K47" s="99"/>
      <c r="L47" s="99"/>
      <c r="M47" s="99"/>
      <c r="N47" s="99"/>
      <c r="O47" s="100"/>
    </row>
  </sheetData>
  <mergeCells count="10">
    <mergeCell ref="A47:O47"/>
    <mergeCell ref="A46:O46"/>
    <mergeCell ref="L45:N45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C4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57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89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49</v>
      </c>
      <c r="B3" s="108"/>
      <c r="C3" s="109"/>
      <c r="D3" s="128" t="s">
        <v>25</v>
      </c>
      <c r="E3" s="129"/>
      <c r="F3" s="129"/>
      <c r="G3" s="129"/>
      <c r="H3" s="130"/>
      <c r="I3" s="128" t="s">
        <v>26</v>
      </c>
      <c r="J3" s="130"/>
      <c r="K3" s="128" t="s">
        <v>28</v>
      </c>
      <c r="L3" s="130"/>
      <c r="M3" s="36"/>
      <c r="N3" s="37"/>
      <c r="O3" s="131" t="s">
        <v>54</v>
      </c>
      <c r="P3" s="11"/>
      <c r="Q3"/>
    </row>
    <row r="4" spans="1:133" ht="32.25" customHeight="1" thickBot="1">
      <c r="A4" s="110"/>
      <c r="B4" s="111"/>
      <c r="C4" s="112"/>
      <c r="D4" s="34" t="s">
        <v>3</v>
      </c>
      <c r="E4" s="34" t="s">
        <v>50</v>
      </c>
      <c r="F4" s="34" t="s">
        <v>51</v>
      </c>
      <c r="G4" s="34" t="s">
        <v>52</v>
      </c>
      <c r="H4" s="34" t="s">
        <v>4</v>
      </c>
      <c r="I4" s="34" t="s">
        <v>5</v>
      </c>
      <c r="J4" s="35" t="s">
        <v>53</v>
      </c>
      <c r="K4" s="35" t="s">
        <v>6</v>
      </c>
      <c r="L4" s="35" t="s">
        <v>7</v>
      </c>
      <c r="M4" s="35" t="s">
        <v>8</v>
      </c>
      <c r="N4" s="35" t="s">
        <v>27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SUM(D6:D10)</f>
        <v>473321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0" si="1">SUM(D5:M5)</f>
        <v>473321</v>
      </c>
      <c r="O5" s="33">
        <f t="shared" ref="O5:O41" si="2">(N5/O$43)</f>
        <v>260.78292011019283</v>
      </c>
      <c r="P5" s="6"/>
    </row>
    <row r="6" spans="1:133">
      <c r="A6" s="12"/>
      <c r="B6" s="25">
        <v>311</v>
      </c>
      <c r="C6" s="20" t="s">
        <v>1</v>
      </c>
      <c r="D6" s="46">
        <v>113757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113757</v>
      </c>
      <c r="O6" s="47">
        <f t="shared" si="2"/>
        <v>62.676033057851242</v>
      </c>
      <c r="P6" s="9"/>
    </row>
    <row r="7" spans="1:133">
      <c r="A7" s="12"/>
      <c r="B7" s="25">
        <v>312.41000000000003</v>
      </c>
      <c r="C7" s="20" t="s">
        <v>73</v>
      </c>
      <c r="D7" s="46">
        <v>129940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129940</v>
      </c>
      <c r="O7" s="47">
        <f t="shared" si="2"/>
        <v>71.592286501377416</v>
      </c>
      <c r="P7" s="9"/>
    </row>
    <row r="8" spans="1:133">
      <c r="A8" s="12"/>
      <c r="B8" s="25">
        <v>312.60000000000002</v>
      </c>
      <c r="C8" s="20" t="s">
        <v>10</v>
      </c>
      <c r="D8" s="46">
        <v>101956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101956</v>
      </c>
      <c r="O8" s="47">
        <f t="shared" si="2"/>
        <v>56.174104683195594</v>
      </c>
      <c r="P8" s="9"/>
    </row>
    <row r="9" spans="1:133">
      <c r="A9" s="12"/>
      <c r="B9" s="25">
        <v>315</v>
      </c>
      <c r="C9" s="20" t="s">
        <v>11</v>
      </c>
      <c r="D9" s="46">
        <v>117978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117978</v>
      </c>
      <c r="O9" s="47">
        <f t="shared" si="2"/>
        <v>65.001652892561978</v>
      </c>
      <c r="P9" s="9"/>
    </row>
    <row r="10" spans="1:133">
      <c r="A10" s="12"/>
      <c r="B10" s="25">
        <v>316</v>
      </c>
      <c r="C10" s="20" t="s">
        <v>12</v>
      </c>
      <c r="D10" s="46">
        <v>9690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9690</v>
      </c>
      <c r="O10" s="47">
        <f t="shared" si="2"/>
        <v>5.338842975206612</v>
      </c>
      <c r="P10" s="9"/>
    </row>
    <row r="11" spans="1:133" ht="15.75">
      <c r="A11" s="29" t="s">
        <v>90</v>
      </c>
      <c r="B11" s="30"/>
      <c r="C11" s="31"/>
      <c r="D11" s="32">
        <f t="shared" ref="D11:M11" si="3">SUM(D12:D12)</f>
        <v>1350</v>
      </c>
      <c r="E11" s="32">
        <f t="shared" si="3"/>
        <v>0</v>
      </c>
      <c r="F11" s="32">
        <f t="shared" si="3"/>
        <v>0</v>
      </c>
      <c r="G11" s="32">
        <f t="shared" si="3"/>
        <v>0</v>
      </c>
      <c r="H11" s="32">
        <f t="shared" si="3"/>
        <v>0</v>
      </c>
      <c r="I11" s="32">
        <f t="shared" si="3"/>
        <v>0</v>
      </c>
      <c r="J11" s="32">
        <f t="shared" si="3"/>
        <v>0</v>
      </c>
      <c r="K11" s="32">
        <f t="shared" si="3"/>
        <v>0</v>
      </c>
      <c r="L11" s="32">
        <f t="shared" si="3"/>
        <v>0</v>
      </c>
      <c r="M11" s="32">
        <f t="shared" si="3"/>
        <v>0</v>
      </c>
      <c r="N11" s="44">
        <f t="shared" si="1"/>
        <v>1350</v>
      </c>
      <c r="O11" s="45">
        <f t="shared" si="2"/>
        <v>0.74380165289256195</v>
      </c>
      <c r="P11" s="10"/>
    </row>
    <row r="12" spans="1:133">
      <c r="A12" s="12"/>
      <c r="B12" s="25">
        <v>329</v>
      </c>
      <c r="C12" s="20" t="s">
        <v>91</v>
      </c>
      <c r="D12" s="46">
        <v>1350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1350</v>
      </c>
      <c r="O12" s="47">
        <f t="shared" si="2"/>
        <v>0.74380165289256195</v>
      </c>
      <c r="P12" s="9"/>
    </row>
    <row r="13" spans="1:133" ht="15.75">
      <c r="A13" s="29" t="s">
        <v>16</v>
      </c>
      <c r="B13" s="30"/>
      <c r="C13" s="31"/>
      <c r="D13" s="32">
        <f t="shared" ref="D13:M13" si="4">SUM(D14:D19)</f>
        <v>179017</v>
      </c>
      <c r="E13" s="32">
        <f t="shared" si="4"/>
        <v>21020</v>
      </c>
      <c r="F13" s="32">
        <f t="shared" si="4"/>
        <v>0</v>
      </c>
      <c r="G13" s="32">
        <f t="shared" si="4"/>
        <v>0</v>
      </c>
      <c r="H13" s="32">
        <f t="shared" si="4"/>
        <v>0</v>
      </c>
      <c r="I13" s="32">
        <f t="shared" si="4"/>
        <v>0</v>
      </c>
      <c r="J13" s="32">
        <f t="shared" si="4"/>
        <v>0</v>
      </c>
      <c r="K13" s="32">
        <f t="shared" si="4"/>
        <v>0</v>
      </c>
      <c r="L13" s="32">
        <f t="shared" si="4"/>
        <v>0</v>
      </c>
      <c r="M13" s="32">
        <f t="shared" si="4"/>
        <v>0</v>
      </c>
      <c r="N13" s="44">
        <f t="shared" si="1"/>
        <v>200037</v>
      </c>
      <c r="O13" s="45">
        <f t="shared" si="2"/>
        <v>110.21322314049587</v>
      </c>
      <c r="P13" s="10"/>
    </row>
    <row r="14" spans="1:133">
      <c r="A14" s="12"/>
      <c r="B14" s="25">
        <v>331.2</v>
      </c>
      <c r="C14" s="20" t="s">
        <v>15</v>
      </c>
      <c r="D14" s="46">
        <v>0</v>
      </c>
      <c r="E14" s="46">
        <v>21020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21020</v>
      </c>
      <c r="O14" s="47">
        <f t="shared" si="2"/>
        <v>11.581267217630854</v>
      </c>
      <c r="P14" s="9"/>
    </row>
    <row r="15" spans="1:133">
      <c r="A15" s="12"/>
      <c r="B15" s="25">
        <v>335.12</v>
      </c>
      <c r="C15" s="20" t="s">
        <v>20</v>
      </c>
      <c r="D15" s="46">
        <v>58986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58986</v>
      </c>
      <c r="O15" s="47">
        <f t="shared" si="2"/>
        <v>32.499173553719011</v>
      </c>
      <c r="P15" s="9"/>
    </row>
    <row r="16" spans="1:133">
      <c r="A16" s="12"/>
      <c r="B16" s="25">
        <v>335.14</v>
      </c>
      <c r="C16" s="20" t="s">
        <v>21</v>
      </c>
      <c r="D16" s="46">
        <v>2022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2022</v>
      </c>
      <c r="O16" s="47">
        <f t="shared" si="2"/>
        <v>1.1140495867768596</v>
      </c>
      <c r="P16" s="9"/>
    </row>
    <row r="17" spans="1:16">
      <c r="A17" s="12"/>
      <c r="B17" s="25">
        <v>335.15</v>
      </c>
      <c r="C17" s="20" t="s">
        <v>22</v>
      </c>
      <c r="D17" s="46">
        <v>649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649</v>
      </c>
      <c r="O17" s="47">
        <f t="shared" si="2"/>
        <v>0.3575757575757576</v>
      </c>
      <c r="P17" s="9"/>
    </row>
    <row r="18" spans="1:16">
      <c r="A18" s="12"/>
      <c r="B18" s="25">
        <v>335.18</v>
      </c>
      <c r="C18" s="20" t="s">
        <v>23</v>
      </c>
      <c r="D18" s="46">
        <v>57275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57275</v>
      </c>
      <c r="O18" s="47">
        <f t="shared" si="2"/>
        <v>31.556473829201103</v>
      </c>
      <c r="P18" s="9"/>
    </row>
    <row r="19" spans="1:16">
      <c r="A19" s="12"/>
      <c r="B19" s="25">
        <v>338</v>
      </c>
      <c r="C19" s="20" t="s">
        <v>24</v>
      </c>
      <c r="D19" s="46">
        <v>60085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60085</v>
      </c>
      <c r="O19" s="47">
        <f t="shared" si="2"/>
        <v>33.104683195592287</v>
      </c>
      <c r="P19" s="9"/>
    </row>
    <row r="20" spans="1:16" ht="15.75">
      <c r="A20" s="29" t="s">
        <v>29</v>
      </c>
      <c r="B20" s="30"/>
      <c r="C20" s="31"/>
      <c r="D20" s="32">
        <f t="shared" ref="D20:M20" si="5">SUM(D21:D28)</f>
        <v>54639</v>
      </c>
      <c r="E20" s="32">
        <f t="shared" si="5"/>
        <v>3193</v>
      </c>
      <c r="F20" s="32">
        <f t="shared" si="5"/>
        <v>0</v>
      </c>
      <c r="G20" s="32">
        <f t="shared" si="5"/>
        <v>0</v>
      </c>
      <c r="H20" s="32">
        <f t="shared" si="5"/>
        <v>0</v>
      </c>
      <c r="I20" s="32">
        <f t="shared" si="5"/>
        <v>4465122</v>
      </c>
      <c r="J20" s="32">
        <f t="shared" si="5"/>
        <v>0</v>
      </c>
      <c r="K20" s="32">
        <f t="shared" si="5"/>
        <v>0</v>
      </c>
      <c r="L20" s="32">
        <f t="shared" si="5"/>
        <v>0</v>
      </c>
      <c r="M20" s="32">
        <f t="shared" si="5"/>
        <v>0</v>
      </c>
      <c r="N20" s="32">
        <f t="shared" si="1"/>
        <v>4522954</v>
      </c>
      <c r="O20" s="45">
        <f t="shared" si="2"/>
        <v>2491.9856749311293</v>
      </c>
      <c r="P20" s="10"/>
    </row>
    <row r="21" spans="1:16">
      <c r="A21" s="12"/>
      <c r="B21" s="25">
        <v>343.1</v>
      </c>
      <c r="C21" s="20" t="s">
        <v>32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3300456</v>
      </c>
      <c r="J21" s="46">
        <v>0</v>
      </c>
      <c r="K21" s="46">
        <v>0</v>
      </c>
      <c r="L21" s="46">
        <v>0</v>
      </c>
      <c r="M21" s="46">
        <v>0</v>
      </c>
      <c r="N21" s="46">
        <f t="shared" ref="N21:N30" si="6">SUM(D21:M21)</f>
        <v>3300456</v>
      </c>
      <c r="O21" s="47">
        <f t="shared" si="2"/>
        <v>1818.4330578512397</v>
      </c>
      <c r="P21" s="9"/>
    </row>
    <row r="22" spans="1:16">
      <c r="A22" s="12"/>
      <c r="B22" s="25">
        <v>343.2</v>
      </c>
      <c r="C22" s="20" t="s">
        <v>33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358850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358850</v>
      </c>
      <c r="O22" s="47">
        <f t="shared" si="2"/>
        <v>197.71349862258953</v>
      </c>
      <c r="P22" s="9"/>
    </row>
    <row r="23" spans="1:16">
      <c r="A23" s="12"/>
      <c r="B23" s="25">
        <v>343.3</v>
      </c>
      <c r="C23" s="20" t="s">
        <v>34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473821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473821</v>
      </c>
      <c r="O23" s="47">
        <f t="shared" si="2"/>
        <v>261.05840220385676</v>
      </c>
      <c r="P23" s="9"/>
    </row>
    <row r="24" spans="1:16">
      <c r="A24" s="12"/>
      <c r="B24" s="25">
        <v>343.4</v>
      </c>
      <c r="C24" s="20" t="s">
        <v>35</v>
      </c>
      <c r="D24" s="46">
        <v>10546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10546</v>
      </c>
      <c r="O24" s="47">
        <f t="shared" si="2"/>
        <v>5.810468319559229</v>
      </c>
      <c r="P24" s="9"/>
    </row>
    <row r="25" spans="1:16">
      <c r="A25" s="12"/>
      <c r="B25" s="25">
        <v>343.5</v>
      </c>
      <c r="C25" s="20" t="s">
        <v>36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331995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331995</v>
      </c>
      <c r="O25" s="47">
        <f t="shared" si="2"/>
        <v>182.91735537190084</v>
      </c>
      <c r="P25" s="9"/>
    </row>
    <row r="26" spans="1:16">
      <c r="A26" s="12"/>
      <c r="B26" s="25">
        <v>343.8</v>
      </c>
      <c r="C26" s="20" t="s">
        <v>37</v>
      </c>
      <c r="D26" s="46">
        <v>4000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4000</v>
      </c>
      <c r="O26" s="47">
        <f t="shared" si="2"/>
        <v>2.2038567493112948</v>
      </c>
      <c r="P26" s="9"/>
    </row>
    <row r="27" spans="1:16">
      <c r="A27" s="12"/>
      <c r="B27" s="25">
        <v>344.9</v>
      </c>
      <c r="C27" s="20" t="s">
        <v>38</v>
      </c>
      <c r="D27" s="46">
        <v>39738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39738</v>
      </c>
      <c r="O27" s="47">
        <f t="shared" si="2"/>
        <v>21.894214876033057</v>
      </c>
      <c r="P27" s="9"/>
    </row>
    <row r="28" spans="1:16">
      <c r="A28" s="12"/>
      <c r="B28" s="25">
        <v>347.2</v>
      </c>
      <c r="C28" s="20" t="s">
        <v>39</v>
      </c>
      <c r="D28" s="46">
        <v>355</v>
      </c>
      <c r="E28" s="46">
        <v>3193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3548</v>
      </c>
      <c r="O28" s="47">
        <f t="shared" si="2"/>
        <v>1.9548209366391185</v>
      </c>
      <c r="P28" s="9"/>
    </row>
    <row r="29" spans="1:16" ht="15.75">
      <c r="A29" s="29" t="s">
        <v>30</v>
      </c>
      <c r="B29" s="30"/>
      <c r="C29" s="31"/>
      <c r="D29" s="32">
        <f t="shared" ref="D29:M29" si="7">SUM(D30:D30)</f>
        <v>11404</v>
      </c>
      <c r="E29" s="32">
        <f t="shared" si="7"/>
        <v>0</v>
      </c>
      <c r="F29" s="32">
        <f t="shared" si="7"/>
        <v>0</v>
      </c>
      <c r="G29" s="32">
        <f t="shared" si="7"/>
        <v>0</v>
      </c>
      <c r="H29" s="32">
        <f t="shared" si="7"/>
        <v>0</v>
      </c>
      <c r="I29" s="32">
        <f t="shared" si="7"/>
        <v>0</v>
      </c>
      <c r="J29" s="32">
        <f t="shared" si="7"/>
        <v>0</v>
      </c>
      <c r="K29" s="32">
        <f t="shared" si="7"/>
        <v>0</v>
      </c>
      <c r="L29" s="32">
        <f t="shared" si="7"/>
        <v>0</v>
      </c>
      <c r="M29" s="32">
        <f t="shared" si="7"/>
        <v>0</v>
      </c>
      <c r="N29" s="32">
        <f t="shared" si="6"/>
        <v>11404</v>
      </c>
      <c r="O29" s="45">
        <f t="shared" si="2"/>
        <v>6.2831955922865017</v>
      </c>
      <c r="P29" s="10"/>
    </row>
    <row r="30" spans="1:16">
      <c r="A30" s="13"/>
      <c r="B30" s="39">
        <v>351.1</v>
      </c>
      <c r="C30" s="21" t="s">
        <v>42</v>
      </c>
      <c r="D30" s="46">
        <v>11404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11404</v>
      </c>
      <c r="O30" s="47">
        <f t="shared" si="2"/>
        <v>6.2831955922865017</v>
      </c>
      <c r="P30" s="9"/>
    </row>
    <row r="31" spans="1:16" ht="15.75">
      <c r="A31" s="29" t="s">
        <v>2</v>
      </c>
      <c r="B31" s="30"/>
      <c r="C31" s="31"/>
      <c r="D31" s="32">
        <f t="shared" ref="D31:M31" si="8">SUM(D32:D36)</f>
        <v>100010</v>
      </c>
      <c r="E31" s="32">
        <f t="shared" si="8"/>
        <v>8029</v>
      </c>
      <c r="F31" s="32">
        <f t="shared" si="8"/>
        <v>0</v>
      </c>
      <c r="G31" s="32">
        <f t="shared" si="8"/>
        <v>158</v>
      </c>
      <c r="H31" s="32">
        <f t="shared" si="8"/>
        <v>0</v>
      </c>
      <c r="I31" s="32">
        <f t="shared" si="8"/>
        <v>51392</v>
      </c>
      <c r="J31" s="32">
        <f t="shared" si="8"/>
        <v>0</v>
      </c>
      <c r="K31" s="32">
        <f t="shared" si="8"/>
        <v>-39645</v>
      </c>
      <c r="L31" s="32">
        <f t="shared" si="8"/>
        <v>0</v>
      </c>
      <c r="M31" s="32">
        <f t="shared" si="8"/>
        <v>0</v>
      </c>
      <c r="N31" s="32">
        <f t="shared" ref="N31:N41" si="9">SUM(D31:M31)</f>
        <v>119944</v>
      </c>
      <c r="O31" s="45">
        <f t="shared" si="2"/>
        <v>66.084848484848479</v>
      </c>
      <c r="P31" s="10"/>
    </row>
    <row r="32" spans="1:16">
      <c r="A32" s="12"/>
      <c r="B32" s="25">
        <v>361.1</v>
      </c>
      <c r="C32" s="20" t="s">
        <v>43</v>
      </c>
      <c r="D32" s="46">
        <v>61955</v>
      </c>
      <c r="E32" s="46">
        <v>8029</v>
      </c>
      <c r="F32" s="46">
        <v>0</v>
      </c>
      <c r="G32" s="46">
        <v>158</v>
      </c>
      <c r="H32" s="46">
        <v>0</v>
      </c>
      <c r="I32" s="46">
        <v>0</v>
      </c>
      <c r="J32" s="46">
        <v>0</v>
      </c>
      <c r="K32" s="46">
        <v>5602</v>
      </c>
      <c r="L32" s="46">
        <v>0</v>
      </c>
      <c r="M32" s="46">
        <v>0</v>
      </c>
      <c r="N32" s="46">
        <f t="shared" si="9"/>
        <v>75744</v>
      </c>
      <c r="O32" s="47">
        <f t="shared" si="2"/>
        <v>41.732231404958675</v>
      </c>
      <c r="P32" s="9"/>
    </row>
    <row r="33" spans="1:119">
      <c r="A33" s="12"/>
      <c r="B33" s="25">
        <v>361.3</v>
      </c>
      <c r="C33" s="20" t="s">
        <v>44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-61043</v>
      </c>
      <c r="L33" s="46">
        <v>0</v>
      </c>
      <c r="M33" s="46">
        <v>0</v>
      </c>
      <c r="N33" s="46">
        <f t="shared" si="9"/>
        <v>-61043</v>
      </c>
      <c r="O33" s="47">
        <f t="shared" si="2"/>
        <v>-33.632506887052344</v>
      </c>
      <c r="P33" s="9"/>
    </row>
    <row r="34" spans="1:119">
      <c r="A34" s="12"/>
      <c r="B34" s="25">
        <v>362</v>
      </c>
      <c r="C34" s="20" t="s">
        <v>45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31356</v>
      </c>
      <c r="J34" s="46">
        <v>0</v>
      </c>
      <c r="K34" s="46">
        <v>0</v>
      </c>
      <c r="L34" s="46">
        <v>0</v>
      </c>
      <c r="M34" s="46">
        <v>0</v>
      </c>
      <c r="N34" s="46">
        <f t="shared" si="9"/>
        <v>31356</v>
      </c>
      <c r="O34" s="47">
        <f t="shared" si="2"/>
        <v>17.27603305785124</v>
      </c>
      <c r="P34" s="9"/>
    </row>
    <row r="35" spans="1:119">
      <c r="A35" s="12"/>
      <c r="B35" s="25">
        <v>368</v>
      </c>
      <c r="C35" s="20" t="s">
        <v>46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15796</v>
      </c>
      <c r="L35" s="46">
        <v>0</v>
      </c>
      <c r="M35" s="46">
        <v>0</v>
      </c>
      <c r="N35" s="46">
        <f t="shared" si="9"/>
        <v>15796</v>
      </c>
      <c r="O35" s="47">
        <f t="shared" si="2"/>
        <v>8.7030303030303031</v>
      </c>
      <c r="P35" s="9"/>
    </row>
    <row r="36" spans="1:119">
      <c r="A36" s="12"/>
      <c r="B36" s="25">
        <v>369.9</v>
      </c>
      <c r="C36" s="20" t="s">
        <v>47</v>
      </c>
      <c r="D36" s="46">
        <v>38055</v>
      </c>
      <c r="E36" s="46">
        <v>0</v>
      </c>
      <c r="F36" s="46">
        <v>0</v>
      </c>
      <c r="G36" s="46">
        <v>0</v>
      </c>
      <c r="H36" s="46">
        <v>0</v>
      </c>
      <c r="I36" s="46">
        <v>20036</v>
      </c>
      <c r="J36" s="46">
        <v>0</v>
      </c>
      <c r="K36" s="46">
        <v>0</v>
      </c>
      <c r="L36" s="46">
        <v>0</v>
      </c>
      <c r="M36" s="46">
        <v>0</v>
      </c>
      <c r="N36" s="46">
        <f t="shared" si="9"/>
        <v>58091</v>
      </c>
      <c r="O36" s="47">
        <f t="shared" si="2"/>
        <v>32.006060606060608</v>
      </c>
      <c r="P36" s="9"/>
    </row>
    <row r="37" spans="1:119" ht="15.75">
      <c r="A37" s="29" t="s">
        <v>31</v>
      </c>
      <c r="B37" s="30"/>
      <c r="C37" s="31"/>
      <c r="D37" s="32">
        <f t="shared" ref="D37:M37" si="10">SUM(D38:D40)</f>
        <v>637637</v>
      </c>
      <c r="E37" s="32">
        <f t="shared" si="10"/>
        <v>16000</v>
      </c>
      <c r="F37" s="32">
        <f t="shared" si="10"/>
        <v>0</v>
      </c>
      <c r="G37" s="32">
        <f t="shared" si="10"/>
        <v>0</v>
      </c>
      <c r="H37" s="32">
        <f t="shared" si="10"/>
        <v>0</v>
      </c>
      <c r="I37" s="32">
        <f t="shared" si="10"/>
        <v>365012</v>
      </c>
      <c r="J37" s="32">
        <f t="shared" si="10"/>
        <v>0</v>
      </c>
      <c r="K37" s="32">
        <f t="shared" si="10"/>
        <v>0</v>
      </c>
      <c r="L37" s="32">
        <f t="shared" si="10"/>
        <v>0</v>
      </c>
      <c r="M37" s="32">
        <f t="shared" si="10"/>
        <v>0</v>
      </c>
      <c r="N37" s="32">
        <f t="shared" si="9"/>
        <v>1018649</v>
      </c>
      <c r="O37" s="45">
        <f t="shared" si="2"/>
        <v>561.23911845730026</v>
      </c>
      <c r="P37" s="9"/>
    </row>
    <row r="38" spans="1:119">
      <c r="A38" s="12"/>
      <c r="B38" s="25">
        <v>381</v>
      </c>
      <c r="C38" s="20" t="s">
        <v>48</v>
      </c>
      <c r="D38" s="46">
        <v>0</v>
      </c>
      <c r="E38" s="46">
        <v>16000</v>
      </c>
      <c r="F38" s="46">
        <v>0</v>
      </c>
      <c r="G38" s="46">
        <v>0</v>
      </c>
      <c r="H38" s="46">
        <v>0</v>
      </c>
      <c r="I38" s="46">
        <v>160919</v>
      </c>
      <c r="J38" s="46">
        <v>0</v>
      </c>
      <c r="K38" s="46">
        <v>0</v>
      </c>
      <c r="L38" s="46">
        <v>0</v>
      </c>
      <c r="M38" s="46">
        <v>0</v>
      </c>
      <c r="N38" s="46">
        <f t="shared" si="9"/>
        <v>176919</v>
      </c>
      <c r="O38" s="47">
        <f t="shared" si="2"/>
        <v>97.47603305785124</v>
      </c>
      <c r="P38" s="9"/>
    </row>
    <row r="39" spans="1:119">
      <c r="A39" s="12"/>
      <c r="B39" s="25">
        <v>382</v>
      </c>
      <c r="C39" s="20" t="s">
        <v>56</v>
      </c>
      <c r="D39" s="46">
        <v>637637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9"/>
        <v>637637</v>
      </c>
      <c r="O39" s="47">
        <f t="shared" si="2"/>
        <v>351.31515151515151</v>
      </c>
      <c r="P39" s="9"/>
    </row>
    <row r="40" spans="1:119" ht="15.75" thickBot="1">
      <c r="A40" s="12"/>
      <c r="B40" s="25">
        <v>389.1</v>
      </c>
      <c r="C40" s="20" t="s">
        <v>92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204093</v>
      </c>
      <c r="J40" s="46">
        <v>0</v>
      </c>
      <c r="K40" s="46">
        <v>0</v>
      </c>
      <c r="L40" s="46">
        <v>0</v>
      </c>
      <c r="M40" s="46">
        <v>0</v>
      </c>
      <c r="N40" s="46">
        <f t="shared" si="9"/>
        <v>204093</v>
      </c>
      <c r="O40" s="47">
        <f t="shared" si="2"/>
        <v>112.44793388429753</v>
      </c>
      <c r="P40" s="9"/>
    </row>
    <row r="41" spans="1:119" ht="16.5" thickBot="1">
      <c r="A41" s="14" t="s">
        <v>40</v>
      </c>
      <c r="B41" s="23"/>
      <c r="C41" s="22"/>
      <c r="D41" s="15">
        <f t="shared" ref="D41:M41" si="11">SUM(D5,D11,D13,D20,D29,D31,D37)</f>
        <v>1457378</v>
      </c>
      <c r="E41" s="15">
        <f t="shared" si="11"/>
        <v>48242</v>
      </c>
      <c r="F41" s="15">
        <f t="shared" si="11"/>
        <v>0</v>
      </c>
      <c r="G41" s="15">
        <f t="shared" si="11"/>
        <v>158</v>
      </c>
      <c r="H41" s="15">
        <f t="shared" si="11"/>
        <v>0</v>
      </c>
      <c r="I41" s="15">
        <f t="shared" si="11"/>
        <v>4881526</v>
      </c>
      <c r="J41" s="15">
        <f t="shared" si="11"/>
        <v>0</v>
      </c>
      <c r="K41" s="15">
        <f t="shared" si="11"/>
        <v>-39645</v>
      </c>
      <c r="L41" s="15">
        <f t="shared" si="11"/>
        <v>0</v>
      </c>
      <c r="M41" s="15">
        <f t="shared" si="11"/>
        <v>0</v>
      </c>
      <c r="N41" s="15">
        <f t="shared" si="9"/>
        <v>6347659</v>
      </c>
      <c r="O41" s="38">
        <f t="shared" si="2"/>
        <v>3497.3327823691461</v>
      </c>
      <c r="P41" s="6"/>
      <c r="Q41" s="2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</row>
    <row r="42" spans="1:119">
      <c r="A42" s="16"/>
      <c r="B42" s="18"/>
      <c r="C42" s="18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9"/>
    </row>
    <row r="43" spans="1:119">
      <c r="A43" s="40"/>
      <c r="B43" s="41"/>
      <c r="C43" s="41"/>
      <c r="D43" s="42"/>
      <c r="E43" s="42"/>
      <c r="F43" s="42"/>
      <c r="G43" s="42"/>
      <c r="H43" s="42"/>
      <c r="I43" s="42"/>
      <c r="J43" s="42"/>
      <c r="K43" s="42"/>
      <c r="L43" s="118" t="s">
        <v>93</v>
      </c>
      <c r="M43" s="118"/>
      <c r="N43" s="118"/>
      <c r="O43" s="43">
        <v>1815</v>
      </c>
    </row>
    <row r="44" spans="1:119">
      <c r="A44" s="119"/>
      <c r="B44" s="96"/>
      <c r="C44" s="96"/>
      <c r="D44" s="96"/>
      <c r="E44" s="96"/>
      <c r="F44" s="96"/>
      <c r="G44" s="96"/>
      <c r="H44" s="96"/>
      <c r="I44" s="96"/>
      <c r="J44" s="96"/>
      <c r="K44" s="96"/>
      <c r="L44" s="96"/>
      <c r="M44" s="96"/>
      <c r="N44" s="96"/>
      <c r="O44" s="97"/>
    </row>
    <row r="45" spans="1:119" ht="15.75" customHeight="1" thickBot="1">
      <c r="A45" s="120" t="s">
        <v>71</v>
      </c>
      <c r="B45" s="99"/>
      <c r="C45" s="99"/>
      <c r="D45" s="99"/>
      <c r="E45" s="99"/>
      <c r="F45" s="99"/>
      <c r="G45" s="99"/>
      <c r="H45" s="99"/>
      <c r="I45" s="99"/>
      <c r="J45" s="99"/>
      <c r="K45" s="99"/>
      <c r="L45" s="99"/>
      <c r="M45" s="99"/>
      <c r="N45" s="99"/>
      <c r="O45" s="100"/>
    </row>
  </sheetData>
  <mergeCells count="10">
    <mergeCell ref="L43:N43"/>
    <mergeCell ref="A44:O44"/>
    <mergeCell ref="A45:O4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4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D37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21" t="s">
        <v>57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3"/>
      <c r="Q1" s="7"/>
      <c r="R1"/>
    </row>
    <row r="2" spans="1:134" ht="24" thickBot="1">
      <c r="A2" s="124" t="s">
        <v>130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6"/>
      <c r="Q2" s="7"/>
      <c r="R2"/>
    </row>
    <row r="3" spans="1:134" ht="18" customHeight="1">
      <c r="A3" s="127" t="s">
        <v>49</v>
      </c>
      <c r="B3" s="108"/>
      <c r="C3" s="109"/>
      <c r="D3" s="128" t="s">
        <v>25</v>
      </c>
      <c r="E3" s="129"/>
      <c r="F3" s="129"/>
      <c r="G3" s="129"/>
      <c r="H3" s="130"/>
      <c r="I3" s="128" t="s">
        <v>26</v>
      </c>
      <c r="J3" s="130"/>
      <c r="K3" s="128" t="s">
        <v>28</v>
      </c>
      <c r="L3" s="129"/>
      <c r="M3" s="130"/>
      <c r="N3" s="36"/>
      <c r="O3" s="37"/>
      <c r="P3" s="131" t="s">
        <v>119</v>
      </c>
      <c r="Q3" s="11"/>
      <c r="R3"/>
    </row>
    <row r="4" spans="1:134" ht="32.25" customHeight="1" thickBot="1">
      <c r="A4" s="110"/>
      <c r="B4" s="111"/>
      <c r="C4" s="112"/>
      <c r="D4" s="34" t="s">
        <v>3</v>
      </c>
      <c r="E4" s="34" t="s">
        <v>50</v>
      </c>
      <c r="F4" s="34" t="s">
        <v>51</v>
      </c>
      <c r="G4" s="34" t="s">
        <v>52</v>
      </c>
      <c r="H4" s="34" t="s">
        <v>4</v>
      </c>
      <c r="I4" s="34" t="s">
        <v>5</v>
      </c>
      <c r="J4" s="35" t="s">
        <v>53</v>
      </c>
      <c r="K4" s="35" t="s">
        <v>6</v>
      </c>
      <c r="L4" s="35" t="s">
        <v>7</v>
      </c>
      <c r="M4" s="35" t="s">
        <v>120</v>
      </c>
      <c r="N4" s="35" t="s">
        <v>8</v>
      </c>
      <c r="O4" s="35" t="s">
        <v>121</v>
      </c>
      <c r="P4" s="117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122</v>
      </c>
      <c r="B5" s="26"/>
      <c r="C5" s="26"/>
      <c r="D5" s="27">
        <f t="shared" ref="D5:N5" si="0">SUM(D6:D9)</f>
        <v>478523</v>
      </c>
      <c r="E5" s="27">
        <f t="shared" si="0"/>
        <v>19842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498365</v>
      </c>
      <c r="P5" s="33">
        <f t="shared" ref="P5:P33" si="1">(O5/P$35)</f>
        <v>280.45301069217783</v>
      </c>
      <c r="Q5" s="6"/>
    </row>
    <row r="6" spans="1:134">
      <c r="A6" s="12"/>
      <c r="B6" s="25">
        <v>311</v>
      </c>
      <c r="C6" s="20" t="s">
        <v>1</v>
      </c>
      <c r="D6" s="46">
        <v>136012</v>
      </c>
      <c r="E6" s="46">
        <v>19842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155854</v>
      </c>
      <c r="P6" s="47">
        <f t="shared" si="1"/>
        <v>87.706246482836235</v>
      </c>
      <c r="Q6" s="9"/>
    </row>
    <row r="7" spans="1:134">
      <c r="A7" s="12"/>
      <c r="B7" s="25">
        <v>312.41000000000003</v>
      </c>
      <c r="C7" s="20" t="s">
        <v>123</v>
      </c>
      <c r="D7" s="46">
        <v>85342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8" si="2">SUM(D7:N7)</f>
        <v>85342</v>
      </c>
      <c r="P7" s="47">
        <f t="shared" si="1"/>
        <v>48.025886325267301</v>
      </c>
      <c r="Q7" s="9"/>
    </row>
    <row r="8" spans="1:134">
      <c r="A8" s="12"/>
      <c r="B8" s="25">
        <v>315.10000000000002</v>
      </c>
      <c r="C8" s="20" t="s">
        <v>124</v>
      </c>
      <c r="D8" s="46">
        <v>59834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59834</v>
      </c>
      <c r="P8" s="47">
        <f t="shared" si="1"/>
        <v>33.671356218345529</v>
      </c>
      <c r="Q8" s="9"/>
    </row>
    <row r="9" spans="1:134">
      <c r="A9" s="12"/>
      <c r="B9" s="25">
        <v>319.89999999999998</v>
      </c>
      <c r="C9" s="20" t="s">
        <v>95</v>
      </c>
      <c r="D9" s="46">
        <v>197335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>SUM(D9:N9)</f>
        <v>197335</v>
      </c>
      <c r="P9" s="47">
        <f t="shared" si="1"/>
        <v>111.04952166572876</v>
      </c>
      <c r="Q9" s="9"/>
    </row>
    <row r="10" spans="1:134" ht="15.75">
      <c r="A10" s="29" t="s">
        <v>126</v>
      </c>
      <c r="B10" s="30"/>
      <c r="C10" s="31"/>
      <c r="D10" s="32">
        <f t="shared" ref="D10:N10" si="3">SUM(D11:D16)</f>
        <v>241874</v>
      </c>
      <c r="E10" s="32">
        <f t="shared" si="3"/>
        <v>0</v>
      </c>
      <c r="F10" s="32">
        <f t="shared" si="3"/>
        <v>0</v>
      </c>
      <c r="G10" s="32">
        <f t="shared" si="3"/>
        <v>0</v>
      </c>
      <c r="H10" s="32">
        <f t="shared" si="3"/>
        <v>0</v>
      </c>
      <c r="I10" s="32">
        <f t="shared" si="3"/>
        <v>220919</v>
      </c>
      <c r="J10" s="32">
        <f t="shared" si="3"/>
        <v>0</v>
      </c>
      <c r="K10" s="32">
        <f t="shared" si="3"/>
        <v>0</v>
      </c>
      <c r="L10" s="32">
        <f t="shared" si="3"/>
        <v>0</v>
      </c>
      <c r="M10" s="32">
        <f t="shared" si="3"/>
        <v>0</v>
      </c>
      <c r="N10" s="32">
        <f t="shared" si="3"/>
        <v>0</v>
      </c>
      <c r="O10" s="44">
        <f>SUM(D10:N10)</f>
        <v>462793</v>
      </c>
      <c r="P10" s="45">
        <f t="shared" si="1"/>
        <v>260.43500281373099</v>
      </c>
      <c r="Q10" s="10"/>
    </row>
    <row r="11" spans="1:134">
      <c r="A11" s="12"/>
      <c r="B11" s="25">
        <v>334.35</v>
      </c>
      <c r="C11" s="20" t="s">
        <v>101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220919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ref="O11:O14" si="4">SUM(D11:N11)</f>
        <v>220919</v>
      </c>
      <c r="P11" s="47">
        <f t="shared" si="1"/>
        <v>124.32132808103545</v>
      </c>
      <c r="Q11" s="9"/>
    </row>
    <row r="12" spans="1:134">
      <c r="A12" s="12"/>
      <c r="B12" s="25">
        <v>335.14</v>
      </c>
      <c r="C12" s="20" t="s">
        <v>83</v>
      </c>
      <c r="D12" s="46">
        <v>1352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4"/>
        <v>1352</v>
      </c>
      <c r="P12" s="47">
        <f t="shared" si="1"/>
        <v>0.76083286437816544</v>
      </c>
      <c r="Q12" s="9"/>
    </row>
    <row r="13" spans="1:134">
      <c r="A13" s="12"/>
      <c r="B13" s="25">
        <v>335.15</v>
      </c>
      <c r="C13" s="20" t="s">
        <v>84</v>
      </c>
      <c r="D13" s="46">
        <v>1946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4"/>
        <v>1946</v>
      </c>
      <c r="P13" s="47">
        <f t="shared" si="1"/>
        <v>1.0951041080472708</v>
      </c>
      <c r="Q13" s="9"/>
    </row>
    <row r="14" spans="1:134">
      <c r="A14" s="12"/>
      <c r="B14" s="25">
        <v>335.18</v>
      </c>
      <c r="C14" s="20" t="s">
        <v>127</v>
      </c>
      <c r="D14" s="46">
        <v>103811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si="4"/>
        <v>103811</v>
      </c>
      <c r="P14" s="47">
        <f t="shared" si="1"/>
        <v>58.419245920090042</v>
      </c>
      <c r="Q14" s="9"/>
    </row>
    <row r="15" spans="1:134">
      <c r="A15" s="12"/>
      <c r="B15" s="25">
        <v>335.9</v>
      </c>
      <c r="C15" s="20" t="s">
        <v>116</v>
      </c>
      <c r="D15" s="46">
        <v>89868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ref="O15" si="5">SUM(D15:N15)</f>
        <v>89868</v>
      </c>
      <c r="P15" s="47">
        <f t="shared" si="1"/>
        <v>50.572875633089474</v>
      </c>
      <c r="Q15" s="9"/>
    </row>
    <row r="16" spans="1:134">
      <c r="A16" s="12"/>
      <c r="B16" s="25">
        <v>338</v>
      </c>
      <c r="C16" s="20" t="s">
        <v>24</v>
      </c>
      <c r="D16" s="46">
        <v>44897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>SUM(D16:N16)</f>
        <v>44897</v>
      </c>
      <c r="P16" s="47">
        <f t="shared" si="1"/>
        <v>25.265616207090602</v>
      </c>
      <c r="Q16" s="9"/>
    </row>
    <row r="17" spans="1:17" ht="15.75">
      <c r="A17" s="29" t="s">
        <v>29</v>
      </c>
      <c r="B17" s="30"/>
      <c r="C17" s="31"/>
      <c r="D17" s="32">
        <f t="shared" ref="D17:N17" si="6">SUM(D18:D24)</f>
        <v>66768</v>
      </c>
      <c r="E17" s="32">
        <f t="shared" si="6"/>
        <v>0</v>
      </c>
      <c r="F17" s="32">
        <f t="shared" si="6"/>
        <v>0</v>
      </c>
      <c r="G17" s="32">
        <f t="shared" si="6"/>
        <v>0</v>
      </c>
      <c r="H17" s="32">
        <f t="shared" si="6"/>
        <v>0</v>
      </c>
      <c r="I17" s="32">
        <f t="shared" si="6"/>
        <v>4253452</v>
      </c>
      <c r="J17" s="32">
        <f t="shared" si="6"/>
        <v>0</v>
      </c>
      <c r="K17" s="32">
        <f t="shared" si="6"/>
        <v>0</v>
      </c>
      <c r="L17" s="32">
        <f t="shared" si="6"/>
        <v>0</v>
      </c>
      <c r="M17" s="32">
        <f t="shared" si="6"/>
        <v>0</v>
      </c>
      <c r="N17" s="32">
        <f t="shared" si="6"/>
        <v>0</v>
      </c>
      <c r="O17" s="32">
        <f>SUM(D17:N17)</f>
        <v>4320220</v>
      </c>
      <c r="P17" s="45">
        <f t="shared" si="1"/>
        <v>2431.1873944850872</v>
      </c>
      <c r="Q17" s="10"/>
    </row>
    <row r="18" spans="1:17">
      <c r="A18" s="12"/>
      <c r="B18" s="25">
        <v>343.1</v>
      </c>
      <c r="C18" s="20" t="s">
        <v>32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2996157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ref="O18:O23" si="7">SUM(D18:N18)</f>
        <v>2996157</v>
      </c>
      <c r="P18" s="47">
        <f t="shared" si="1"/>
        <v>1686.0759707371976</v>
      </c>
      <c r="Q18" s="9"/>
    </row>
    <row r="19" spans="1:17">
      <c r="A19" s="12"/>
      <c r="B19" s="25">
        <v>343.2</v>
      </c>
      <c r="C19" s="20" t="s">
        <v>33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386569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7"/>
        <v>386569</v>
      </c>
      <c r="P19" s="47">
        <f t="shared" si="1"/>
        <v>217.54023635340462</v>
      </c>
      <c r="Q19" s="9"/>
    </row>
    <row r="20" spans="1:17">
      <c r="A20" s="12"/>
      <c r="B20" s="25">
        <v>343.3</v>
      </c>
      <c r="C20" s="20" t="s">
        <v>34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512013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7"/>
        <v>512013</v>
      </c>
      <c r="P20" s="47">
        <f t="shared" si="1"/>
        <v>288.13337084974677</v>
      </c>
      <c r="Q20" s="9"/>
    </row>
    <row r="21" spans="1:17">
      <c r="A21" s="12"/>
      <c r="B21" s="25">
        <v>343.4</v>
      </c>
      <c r="C21" s="20" t="s">
        <v>35</v>
      </c>
      <c r="D21" s="46">
        <v>7827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7"/>
        <v>7827</v>
      </c>
      <c r="P21" s="47">
        <f t="shared" si="1"/>
        <v>4.4046145188519974</v>
      </c>
      <c r="Q21" s="9"/>
    </row>
    <row r="22" spans="1:17">
      <c r="A22" s="12"/>
      <c r="B22" s="25">
        <v>343.5</v>
      </c>
      <c r="C22" s="20" t="s">
        <v>36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358713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7"/>
        <v>358713</v>
      </c>
      <c r="P22" s="47">
        <f t="shared" si="1"/>
        <v>201.86437816544739</v>
      </c>
      <c r="Q22" s="9"/>
    </row>
    <row r="23" spans="1:17">
      <c r="A23" s="12"/>
      <c r="B23" s="25">
        <v>343.8</v>
      </c>
      <c r="C23" s="20" t="s">
        <v>37</v>
      </c>
      <c r="D23" s="46">
        <v>3800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7"/>
        <v>3800</v>
      </c>
      <c r="P23" s="47">
        <f t="shared" si="1"/>
        <v>2.1384355655599325</v>
      </c>
      <c r="Q23" s="9"/>
    </row>
    <row r="24" spans="1:17">
      <c r="A24" s="12"/>
      <c r="B24" s="25">
        <v>349</v>
      </c>
      <c r="C24" s="20" t="s">
        <v>128</v>
      </c>
      <c r="D24" s="46">
        <v>55141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>SUM(D24:N24)</f>
        <v>55141</v>
      </c>
      <c r="P24" s="47">
        <f t="shared" si="1"/>
        <v>31.03038829487901</v>
      </c>
      <c r="Q24" s="9"/>
    </row>
    <row r="25" spans="1:17" ht="15.75">
      <c r="A25" s="29" t="s">
        <v>30</v>
      </c>
      <c r="B25" s="30"/>
      <c r="C25" s="31"/>
      <c r="D25" s="32">
        <f t="shared" ref="D25:N25" si="8">SUM(D26:D26)</f>
        <v>6468</v>
      </c>
      <c r="E25" s="32">
        <f t="shared" si="8"/>
        <v>0</v>
      </c>
      <c r="F25" s="32">
        <f t="shared" si="8"/>
        <v>0</v>
      </c>
      <c r="G25" s="32">
        <f t="shared" si="8"/>
        <v>0</v>
      </c>
      <c r="H25" s="32">
        <f t="shared" si="8"/>
        <v>0</v>
      </c>
      <c r="I25" s="32">
        <f t="shared" si="8"/>
        <v>0</v>
      </c>
      <c r="J25" s="32">
        <f t="shared" si="8"/>
        <v>0</v>
      </c>
      <c r="K25" s="32">
        <f t="shared" si="8"/>
        <v>0</v>
      </c>
      <c r="L25" s="32">
        <f t="shared" si="8"/>
        <v>0</v>
      </c>
      <c r="M25" s="32">
        <f t="shared" si="8"/>
        <v>0</v>
      </c>
      <c r="N25" s="32">
        <f t="shared" si="8"/>
        <v>0</v>
      </c>
      <c r="O25" s="32">
        <f>SUM(D25:N25)</f>
        <v>6468</v>
      </c>
      <c r="P25" s="45">
        <f t="shared" si="1"/>
        <v>3.6398424310635904</v>
      </c>
      <c r="Q25" s="10"/>
    </row>
    <row r="26" spans="1:17">
      <c r="A26" s="13"/>
      <c r="B26" s="39">
        <v>351.1</v>
      </c>
      <c r="C26" s="21" t="s">
        <v>42</v>
      </c>
      <c r="D26" s="46">
        <v>6468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>SUM(D26:N26)</f>
        <v>6468</v>
      </c>
      <c r="P26" s="47">
        <f t="shared" si="1"/>
        <v>3.6398424310635904</v>
      </c>
      <c r="Q26" s="9"/>
    </row>
    <row r="27" spans="1:17" ht="15.75">
      <c r="A27" s="29" t="s">
        <v>2</v>
      </c>
      <c r="B27" s="30"/>
      <c r="C27" s="31"/>
      <c r="D27" s="32">
        <f t="shared" ref="D27:N27" si="9">SUM(D28:D30)</f>
        <v>27561</v>
      </c>
      <c r="E27" s="32">
        <f t="shared" si="9"/>
        <v>239</v>
      </c>
      <c r="F27" s="32">
        <f t="shared" si="9"/>
        <v>0</v>
      </c>
      <c r="G27" s="32">
        <f t="shared" si="9"/>
        <v>0</v>
      </c>
      <c r="H27" s="32">
        <f t="shared" si="9"/>
        <v>0</v>
      </c>
      <c r="I27" s="32">
        <f t="shared" si="9"/>
        <v>62445</v>
      </c>
      <c r="J27" s="32">
        <f t="shared" si="9"/>
        <v>0</v>
      </c>
      <c r="K27" s="32">
        <f t="shared" si="9"/>
        <v>-200112</v>
      </c>
      <c r="L27" s="32">
        <f t="shared" si="9"/>
        <v>0</v>
      </c>
      <c r="M27" s="32">
        <f t="shared" si="9"/>
        <v>0</v>
      </c>
      <c r="N27" s="32">
        <f t="shared" si="9"/>
        <v>0</v>
      </c>
      <c r="O27" s="32">
        <f>SUM(D27:N27)</f>
        <v>-109867</v>
      </c>
      <c r="P27" s="45">
        <f t="shared" si="1"/>
        <v>-61.827236916150817</v>
      </c>
      <c r="Q27" s="10"/>
    </row>
    <row r="28" spans="1:17">
      <c r="A28" s="12"/>
      <c r="B28" s="25">
        <v>361.1</v>
      </c>
      <c r="C28" s="20" t="s">
        <v>43</v>
      </c>
      <c r="D28" s="46">
        <v>1343</v>
      </c>
      <c r="E28" s="46">
        <v>239</v>
      </c>
      <c r="F28" s="46">
        <v>0</v>
      </c>
      <c r="G28" s="46">
        <v>0</v>
      </c>
      <c r="H28" s="46">
        <v>0</v>
      </c>
      <c r="I28" s="46">
        <v>2662</v>
      </c>
      <c r="J28" s="46">
        <v>0</v>
      </c>
      <c r="K28" s="46">
        <v>-200129</v>
      </c>
      <c r="L28" s="46">
        <v>0</v>
      </c>
      <c r="M28" s="46">
        <v>0</v>
      </c>
      <c r="N28" s="46">
        <v>0</v>
      </c>
      <c r="O28" s="46">
        <f>SUM(D28:N28)</f>
        <v>-195885</v>
      </c>
      <c r="P28" s="47">
        <f t="shared" si="1"/>
        <v>-110.2335396736072</v>
      </c>
      <c r="Q28" s="9"/>
    </row>
    <row r="29" spans="1:17">
      <c r="A29" s="12"/>
      <c r="B29" s="25">
        <v>368</v>
      </c>
      <c r="C29" s="20" t="s">
        <v>46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17</v>
      </c>
      <c r="L29" s="46">
        <v>0</v>
      </c>
      <c r="M29" s="46">
        <v>0</v>
      </c>
      <c r="N29" s="46">
        <v>0</v>
      </c>
      <c r="O29" s="46">
        <f t="shared" ref="O29:O32" si="10">SUM(D29:N29)</f>
        <v>17</v>
      </c>
      <c r="P29" s="47">
        <f t="shared" si="1"/>
        <v>9.5666854248733814E-3</v>
      </c>
      <c r="Q29" s="9"/>
    </row>
    <row r="30" spans="1:17">
      <c r="A30" s="12"/>
      <c r="B30" s="25">
        <v>369.9</v>
      </c>
      <c r="C30" s="20" t="s">
        <v>47</v>
      </c>
      <c r="D30" s="46">
        <v>26218</v>
      </c>
      <c r="E30" s="46">
        <v>0</v>
      </c>
      <c r="F30" s="46">
        <v>0</v>
      </c>
      <c r="G30" s="46">
        <v>0</v>
      </c>
      <c r="H30" s="46">
        <v>0</v>
      </c>
      <c r="I30" s="46">
        <v>59783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10"/>
        <v>86001</v>
      </c>
      <c r="P30" s="47">
        <f t="shared" si="1"/>
        <v>48.396736072031516</v>
      </c>
      <c r="Q30" s="9"/>
    </row>
    <row r="31" spans="1:17" ht="15.75">
      <c r="A31" s="29" t="s">
        <v>31</v>
      </c>
      <c r="B31" s="30"/>
      <c r="C31" s="31"/>
      <c r="D31" s="32">
        <f t="shared" ref="D31:N31" si="11">SUM(D32:D32)</f>
        <v>780000</v>
      </c>
      <c r="E31" s="32">
        <f t="shared" si="11"/>
        <v>0</v>
      </c>
      <c r="F31" s="32">
        <f t="shared" si="11"/>
        <v>0</v>
      </c>
      <c r="G31" s="32">
        <f t="shared" si="11"/>
        <v>0</v>
      </c>
      <c r="H31" s="32">
        <f t="shared" si="11"/>
        <v>0</v>
      </c>
      <c r="I31" s="32">
        <f t="shared" si="11"/>
        <v>89003</v>
      </c>
      <c r="J31" s="32">
        <f t="shared" si="11"/>
        <v>0</v>
      </c>
      <c r="K31" s="32">
        <f t="shared" si="11"/>
        <v>0</v>
      </c>
      <c r="L31" s="32">
        <f t="shared" si="11"/>
        <v>0</v>
      </c>
      <c r="M31" s="32">
        <f t="shared" si="11"/>
        <v>0</v>
      </c>
      <c r="N31" s="32">
        <f t="shared" si="11"/>
        <v>0</v>
      </c>
      <c r="O31" s="32">
        <f t="shared" si="10"/>
        <v>869003</v>
      </c>
      <c r="P31" s="45">
        <f t="shared" si="1"/>
        <v>489.02813731007313</v>
      </c>
      <c r="Q31" s="9"/>
    </row>
    <row r="32" spans="1:17" ht="15.75" thickBot="1">
      <c r="A32" s="12"/>
      <c r="B32" s="25">
        <v>381</v>
      </c>
      <c r="C32" s="20" t="s">
        <v>48</v>
      </c>
      <c r="D32" s="46">
        <v>780000</v>
      </c>
      <c r="E32" s="46">
        <v>0</v>
      </c>
      <c r="F32" s="46">
        <v>0</v>
      </c>
      <c r="G32" s="46">
        <v>0</v>
      </c>
      <c r="H32" s="46">
        <v>0</v>
      </c>
      <c r="I32" s="46">
        <v>89003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10"/>
        <v>869003</v>
      </c>
      <c r="P32" s="47">
        <f t="shared" si="1"/>
        <v>489.02813731007313</v>
      </c>
      <c r="Q32" s="9"/>
    </row>
    <row r="33" spans="1:120" ht="16.5" thickBot="1">
      <c r="A33" s="14" t="s">
        <v>40</v>
      </c>
      <c r="B33" s="23"/>
      <c r="C33" s="22"/>
      <c r="D33" s="15">
        <f>SUM(D5,D10,D17,D25,D27,D31)</f>
        <v>1601194</v>
      </c>
      <c r="E33" s="15">
        <f t="shared" ref="E33:N33" si="12">SUM(E5,E10,E17,E25,E27,E31)</f>
        <v>20081</v>
      </c>
      <c r="F33" s="15">
        <f t="shared" si="12"/>
        <v>0</v>
      </c>
      <c r="G33" s="15">
        <f t="shared" si="12"/>
        <v>0</v>
      </c>
      <c r="H33" s="15">
        <f t="shared" si="12"/>
        <v>0</v>
      </c>
      <c r="I33" s="15">
        <f t="shared" si="12"/>
        <v>4625819</v>
      </c>
      <c r="J33" s="15">
        <f t="shared" si="12"/>
        <v>0</v>
      </c>
      <c r="K33" s="15">
        <f t="shared" si="12"/>
        <v>-200112</v>
      </c>
      <c r="L33" s="15">
        <f t="shared" si="12"/>
        <v>0</v>
      </c>
      <c r="M33" s="15">
        <f t="shared" si="12"/>
        <v>0</v>
      </c>
      <c r="N33" s="15">
        <f t="shared" si="12"/>
        <v>0</v>
      </c>
      <c r="O33" s="15">
        <f>SUM(D33:N33)</f>
        <v>6046982</v>
      </c>
      <c r="P33" s="38">
        <f t="shared" si="1"/>
        <v>3402.9161508159818</v>
      </c>
      <c r="Q33" s="6"/>
      <c r="R33" s="2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</row>
    <row r="34" spans="1:120">
      <c r="A34" s="16"/>
      <c r="B34" s="18"/>
      <c r="C34" s="18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9"/>
    </row>
    <row r="35" spans="1:120">
      <c r="A35" s="40"/>
      <c r="B35" s="41"/>
      <c r="C35" s="41"/>
      <c r="D35" s="42"/>
      <c r="E35" s="42"/>
      <c r="F35" s="42"/>
      <c r="G35" s="42"/>
      <c r="H35" s="42"/>
      <c r="I35" s="42"/>
      <c r="J35" s="42"/>
      <c r="K35" s="42"/>
      <c r="L35" s="42"/>
      <c r="M35" s="118" t="s">
        <v>131</v>
      </c>
      <c r="N35" s="118"/>
      <c r="O35" s="118"/>
      <c r="P35" s="43">
        <v>1777</v>
      </c>
    </row>
    <row r="36" spans="1:120">
      <c r="A36" s="119"/>
      <c r="B36" s="96"/>
      <c r="C36" s="96"/>
      <c r="D36" s="96"/>
      <c r="E36" s="96"/>
      <c r="F36" s="96"/>
      <c r="G36" s="96"/>
      <c r="H36" s="96"/>
      <c r="I36" s="96"/>
      <c r="J36" s="96"/>
      <c r="K36" s="96"/>
      <c r="L36" s="96"/>
      <c r="M36" s="96"/>
      <c r="N36" s="96"/>
      <c r="O36" s="96"/>
      <c r="P36" s="97"/>
    </row>
    <row r="37" spans="1:120" ht="15.75" customHeight="1" thickBot="1">
      <c r="A37" s="120" t="s">
        <v>71</v>
      </c>
      <c r="B37" s="99"/>
      <c r="C37" s="99"/>
      <c r="D37" s="99"/>
      <c r="E37" s="99"/>
      <c r="F37" s="99"/>
      <c r="G37" s="99"/>
      <c r="H37" s="99"/>
      <c r="I37" s="99"/>
      <c r="J37" s="99"/>
      <c r="K37" s="99"/>
      <c r="L37" s="99"/>
      <c r="M37" s="99"/>
      <c r="N37" s="99"/>
      <c r="O37" s="99"/>
      <c r="P37" s="100"/>
    </row>
  </sheetData>
  <mergeCells count="10">
    <mergeCell ref="M35:O35"/>
    <mergeCell ref="A36:P36"/>
    <mergeCell ref="A37:P37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D42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21" t="s">
        <v>57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3"/>
      <c r="Q1" s="7"/>
      <c r="R1"/>
    </row>
    <row r="2" spans="1:134" ht="24" thickBot="1">
      <c r="A2" s="124" t="s">
        <v>118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6"/>
      <c r="Q2" s="7"/>
      <c r="R2"/>
    </row>
    <row r="3" spans="1:134" ht="18" customHeight="1">
      <c r="A3" s="127" t="s">
        <v>49</v>
      </c>
      <c r="B3" s="108"/>
      <c r="C3" s="109"/>
      <c r="D3" s="128" t="s">
        <v>25</v>
      </c>
      <c r="E3" s="129"/>
      <c r="F3" s="129"/>
      <c r="G3" s="129"/>
      <c r="H3" s="130"/>
      <c r="I3" s="128" t="s">
        <v>26</v>
      </c>
      <c r="J3" s="130"/>
      <c r="K3" s="128" t="s">
        <v>28</v>
      </c>
      <c r="L3" s="129"/>
      <c r="M3" s="130"/>
      <c r="N3" s="36"/>
      <c r="O3" s="37"/>
      <c r="P3" s="131" t="s">
        <v>119</v>
      </c>
      <c r="Q3" s="11"/>
      <c r="R3"/>
    </row>
    <row r="4" spans="1:134" ht="32.25" customHeight="1" thickBot="1">
      <c r="A4" s="110"/>
      <c r="B4" s="111"/>
      <c r="C4" s="112"/>
      <c r="D4" s="34" t="s">
        <v>3</v>
      </c>
      <c r="E4" s="34" t="s">
        <v>50</v>
      </c>
      <c r="F4" s="34" t="s">
        <v>51</v>
      </c>
      <c r="G4" s="34" t="s">
        <v>52</v>
      </c>
      <c r="H4" s="34" t="s">
        <v>4</v>
      </c>
      <c r="I4" s="34" t="s">
        <v>5</v>
      </c>
      <c r="J4" s="35" t="s">
        <v>53</v>
      </c>
      <c r="K4" s="35" t="s">
        <v>6</v>
      </c>
      <c r="L4" s="35" t="s">
        <v>7</v>
      </c>
      <c r="M4" s="35" t="s">
        <v>120</v>
      </c>
      <c r="N4" s="35" t="s">
        <v>8</v>
      </c>
      <c r="O4" s="35" t="s">
        <v>121</v>
      </c>
      <c r="P4" s="117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122</v>
      </c>
      <c r="B5" s="26"/>
      <c r="C5" s="26"/>
      <c r="D5" s="27">
        <f t="shared" ref="D5:N5" si="0">SUM(D6:D9)</f>
        <v>437591</v>
      </c>
      <c r="E5" s="27">
        <f t="shared" si="0"/>
        <v>32317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469908</v>
      </c>
      <c r="P5" s="33">
        <f t="shared" ref="P5:P38" si="1">(O5/P$40)</f>
        <v>264.43894203714126</v>
      </c>
      <c r="Q5" s="6"/>
    </row>
    <row r="6" spans="1:134">
      <c r="A6" s="12"/>
      <c r="B6" s="25">
        <v>311</v>
      </c>
      <c r="C6" s="20" t="s">
        <v>1</v>
      </c>
      <c r="D6" s="46">
        <v>126061</v>
      </c>
      <c r="E6" s="46">
        <v>32317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158378</v>
      </c>
      <c r="P6" s="47">
        <f t="shared" si="1"/>
        <v>89.126617895329204</v>
      </c>
      <c r="Q6" s="9"/>
    </row>
    <row r="7" spans="1:134">
      <c r="A7" s="12"/>
      <c r="B7" s="25">
        <v>312.41000000000003</v>
      </c>
      <c r="C7" s="20" t="s">
        <v>123</v>
      </c>
      <c r="D7" s="46">
        <v>245331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9" si="2">SUM(D7:N7)</f>
        <v>245331</v>
      </c>
      <c r="P7" s="47">
        <f t="shared" si="1"/>
        <v>138.05908835115363</v>
      </c>
      <c r="Q7" s="9"/>
    </row>
    <row r="8" spans="1:134">
      <c r="A8" s="12"/>
      <c r="B8" s="25">
        <v>315.10000000000002</v>
      </c>
      <c r="C8" s="20" t="s">
        <v>124</v>
      </c>
      <c r="D8" s="46">
        <v>57939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57939</v>
      </c>
      <c r="P8" s="47">
        <f t="shared" si="1"/>
        <v>32.604952166572879</v>
      </c>
      <c r="Q8" s="9"/>
    </row>
    <row r="9" spans="1:134">
      <c r="A9" s="12"/>
      <c r="B9" s="25">
        <v>316</v>
      </c>
      <c r="C9" s="20" t="s">
        <v>81</v>
      </c>
      <c r="D9" s="46">
        <v>8260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8260</v>
      </c>
      <c r="P9" s="47">
        <f t="shared" si="1"/>
        <v>4.6482836240855372</v>
      </c>
      <c r="Q9" s="9"/>
    </row>
    <row r="10" spans="1:134" ht="15.75">
      <c r="A10" s="29" t="s">
        <v>13</v>
      </c>
      <c r="B10" s="30"/>
      <c r="C10" s="31"/>
      <c r="D10" s="32">
        <f t="shared" ref="D10:N10" si="3">SUM(D11:D11)</f>
        <v>3300</v>
      </c>
      <c r="E10" s="32">
        <f t="shared" si="3"/>
        <v>0</v>
      </c>
      <c r="F10" s="32">
        <f t="shared" si="3"/>
        <v>0</v>
      </c>
      <c r="G10" s="32">
        <f t="shared" si="3"/>
        <v>0</v>
      </c>
      <c r="H10" s="32">
        <f t="shared" si="3"/>
        <v>0</v>
      </c>
      <c r="I10" s="32">
        <f t="shared" si="3"/>
        <v>0</v>
      </c>
      <c r="J10" s="32">
        <f t="shared" si="3"/>
        <v>0</v>
      </c>
      <c r="K10" s="32">
        <f t="shared" si="3"/>
        <v>0</v>
      </c>
      <c r="L10" s="32">
        <f t="shared" si="3"/>
        <v>0</v>
      </c>
      <c r="M10" s="32">
        <f t="shared" si="3"/>
        <v>0</v>
      </c>
      <c r="N10" s="32">
        <f t="shared" si="3"/>
        <v>0</v>
      </c>
      <c r="O10" s="44">
        <f>SUM(D10:N10)</f>
        <v>3300</v>
      </c>
      <c r="P10" s="45">
        <f t="shared" si="1"/>
        <v>1.8570624648283625</v>
      </c>
      <c r="Q10" s="10"/>
    </row>
    <row r="11" spans="1:134">
      <c r="A11" s="12"/>
      <c r="B11" s="25">
        <v>329.5</v>
      </c>
      <c r="C11" s="20" t="s">
        <v>125</v>
      </c>
      <c r="D11" s="46">
        <v>3300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ref="O11" si="4">SUM(D11:N11)</f>
        <v>3300</v>
      </c>
      <c r="P11" s="47">
        <f t="shared" si="1"/>
        <v>1.8570624648283625</v>
      </c>
      <c r="Q11" s="9"/>
    </row>
    <row r="12" spans="1:134" ht="15.75">
      <c r="A12" s="29" t="s">
        <v>126</v>
      </c>
      <c r="B12" s="30"/>
      <c r="C12" s="31"/>
      <c r="D12" s="32">
        <f t="shared" ref="D12:N12" si="5">SUM(D13:D19)</f>
        <v>236464</v>
      </c>
      <c r="E12" s="32">
        <f t="shared" si="5"/>
        <v>0</v>
      </c>
      <c r="F12" s="32">
        <f t="shared" si="5"/>
        <v>0</v>
      </c>
      <c r="G12" s="32">
        <f t="shared" si="5"/>
        <v>0</v>
      </c>
      <c r="H12" s="32">
        <f t="shared" si="5"/>
        <v>0</v>
      </c>
      <c r="I12" s="32">
        <f t="shared" si="5"/>
        <v>171657</v>
      </c>
      <c r="J12" s="32">
        <f t="shared" si="5"/>
        <v>0</v>
      </c>
      <c r="K12" s="32">
        <f t="shared" si="5"/>
        <v>0</v>
      </c>
      <c r="L12" s="32">
        <f t="shared" si="5"/>
        <v>0</v>
      </c>
      <c r="M12" s="32">
        <f t="shared" si="5"/>
        <v>0</v>
      </c>
      <c r="N12" s="32">
        <f t="shared" si="5"/>
        <v>0</v>
      </c>
      <c r="O12" s="44">
        <f>SUM(D12:N12)</f>
        <v>408121</v>
      </c>
      <c r="P12" s="45">
        <f t="shared" si="1"/>
        <v>229.66854248733821</v>
      </c>
      <c r="Q12" s="10"/>
    </row>
    <row r="13" spans="1:134">
      <c r="A13" s="12"/>
      <c r="B13" s="25">
        <v>334.31</v>
      </c>
      <c r="C13" s="20" t="s">
        <v>18</v>
      </c>
      <c r="D13" s="46">
        <v>0</v>
      </c>
      <c r="E13" s="46">
        <v>0</v>
      </c>
      <c r="F13" s="46">
        <v>0</v>
      </c>
      <c r="G13" s="46">
        <v>0</v>
      </c>
      <c r="H13" s="46">
        <v>0</v>
      </c>
      <c r="I13" s="46">
        <v>63653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ref="O13:O17" si="6">SUM(D13:N13)</f>
        <v>63653</v>
      </c>
      <c r="P13" s="47">
        <f t="shared" si="1"/>
        <v>35.82048396173326</v>
      </c>
      <c r="Q13" s="9"/>
    </row>
    <row r="14" spans="1:134">
      <c r="A14" s="12"/>
      <c r="B14" s="25">
        <v>334.5</v>
      </c>
      <c r="C14" s="20" t="s">
        <v>110</v>
      </c>
      <c r="D14" s="46">
        <v>0</v>
      </c>
      <c r="E14" s="46">
        <v>0</v>
      </c>
      <c r="F14" s="46">
        <v>0</v>
      </c>
      <c r="G14" s="46">
        <v>0</v>
      </c>
      <c r="H14" s="46">
        <v>0</v>
      </c>
      <c r="I14" s="46">
        <v>108004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si="6"/>
        <v>108004</v>
      </c>
      <c r="P14" s="47">
        <f t="shared" si="1"/>
        <v>60.778840742824983</v>
      </c>
      <c r="Q14" s="9"/>
    </row>
    <row r="15" spans="1:134">
      <c r="A15" s="12"/>
      <c r="B15" s="25">
        <v>335.14</v>
      </c>
      <c r="C15" s="20" t="s">
        <v>83</v>
      </c>
      <c r="D15" s="46">
        <v>1825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6"/>
        <v>1825</v>
      </c>
      <c r="P15" s="47">
        <f t="shared" si="1"/>
        <v>1.0270118176702308</v>
      </c>
      <c r="Q15" s="9"/>
    </row>
    <row r="16" spans="1:134">
      <c r="A16" s="12"/>
      <c r="B16" s="25">
        <v>335.15</v>
      </c>
      <c r="C16" s="20" t="s">
        <v>84</v>
      </c>
      <c r="D16" s="46">
        <v>1974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6"/>
        <v>1974</v>
      </c>
      <c r="P16" s="47">
        <f t="shared" si="1"/>
        <v>1.1108610016882385</v>
      </c>
      <c r="Q16" s="9"/>
    </row>
    <row r="17" spans="1:17">
      <c r="A17" s="12"/>
      <c r="B17" s="25">
        <v>335.18</v>
      </c>
      <c r="C17" s="20" t="s">
        <v>127</v>
      </c>
      <c r="D17" s="46">
        <v>88698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6"/>
        <v>88698</v>
      </c>
      <c r="P17" s="47">
        <f t="shared" si="1"/>
        <v>49.914462577377606</v>
      </c>
      <c r="Q17" s="9"/>
    </row>
    <row r="18" spans="1:17">
      <c r="A18" s="12"/>
      <c r="B18" s="25">
        <v>335.9</v>
      </c>
      <c r="C18" s="20" t="s">
        <v>116</v>
      </c>
      <c r="D18" s="46">
        <v>89656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ref="O18:O19" si="7">SUM(D18:N18)</f>
        <v>89656</v>
      </c>
      <c r="P18" s="47">
        <f t="shared" si="1"/>
        <v>50.453573438379294</v>
      </c>
      <c r="Q18" s="9"/>
    </row>
    <row r="19" spans="1:17">
      <c r="A19" s="12"/>
      <c r="B19" s="25">
        <v>338</v>
      </c>
      <c r="C19" s="20" t="s">
        <v>24</v>
      </c>
      <c r="D19" s="46">
        <v>54311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7"/>
        <v>54311</v>
      </c>
      <c r="P19" s="47">
        <f t="shared" si="1"/>
        <v>30.563308947664602</v>
      </c>
      <c r="Q19" s="9"/>
    </row>
    <row r="20" spans="1:17" ht="15.75">
      <c r="A20" s="29" t="s">
        <v>29</v>
      </c>
      <c r="B20" s="30"/>
      <c r="C20" s="31"/>
      <c r="D20" s="32">
        <f t="shared" ref="D20:N20" si="8">SUM(D21:D27)</f>
        <v>55322</v>
      </c>
      <c r="E20" s="32">
        <f t="shared" si="8"/>
        <v>0</v>
      </c>
      <c r="F20" s="32">
        <f t="shared" si="8"/>
        <v>0</v>
      </c>
      <c r="G20" s="32">
        <f t="shared" si="8"/>
        <v>0</v>
      </c>
      <c r="H20" s="32">
        <f t="shared" si="8"/>
        <v>0</v>
      </c>
      <c r="I20" s="32">
        <f t="shared" si="8"/>
        <v>3769617</v>
      </c>
      <c r="J20" s="32">
        <f t="shared" si="8"/>
        <v>0</v>
      </c>
      <c r="K20" s="32">
        <f t="shared" si="8"/>
        <v>0</v>
      </c>
      <c r="L20" s="32">
        <f t="shared" si="8"/>
        <v>0</v>
      </c>
      <c r="M20" s="32">
        <f t="shared" si="8"/>
        <v>0</v>
      </c>
      <c r="N20" s="32">
        <f t="shared" si="8"/>
        <v>0</v>
      </c>
      <c r="O20" s="32">
        <f>SUM(D20:N20)</f>
        <v>3824939</v>
      </c>
      <c r="P20" s="45">
        <f t="shared" si="1"/>
        <v>2152.4698930782215</v>
      </c>
      <c r="Q20" s="10"/>
    </row>
    <row r="21" spans="1:17">
      <c r="A21" s="12"/>
      <c r="B21" s="25">
        <v>343.1</v>
      </c>
      <c r="C21" s="20" t="s">
        <v>32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2640114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ref="O21:O27" si="9">SUM(D21:N21)</f>
        <v>2640114</v>
      </c>
      <c r="P21" s="47">
        <f t="shared" si="1"/>
        <v>1485.7141249296567</v>
      </c>
      <c r="Q21" s="9"/>
    </row>
    <row r="22" spans="1:17">
      <c r="A22" s="12"/>
      <c r="B22" s="25">
        <v>343.2</v>
      </c>
      <c r="C22" s="20" t="s">
        <v>33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298838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9"/>
        <v>298838</v>
      </c>
      <c r="P22" s="47">
        <f t="shared" si="1"/>
        <v>168.16994935284185</v>
      </c>
      <c r="Q22" s="9"/>
    </row>
    <row r="23" spans="1:17">
      <c r="A23" s="12"/>
      <c r="B23" s="25">
        <v>343.3</v>
      </c>
      <c r="C23" s="20" t="s">
        <v>34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449882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9"/>
        <v>449882</v>
      </c>
      <c r="P23" s="47">
        <f t="shared" si="1"/>
        <v>253.16938660664042</v>
      </c>
      <c r="Q23" s="9"/>
    </row>
    <row r="24" spans="1:17">
      <c r="A24" s="12"/>
      <c r="B24" s="25">
        <v>343.4</v>
      </c>
      <c r="C24" s="20" t="s">
        <v>35</v>
      </c>
      <c r="D24" s="46">
        <v>10034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9"/>
        <v>10034</v>
      </c>
      <c r="P24" s="47">
        <f t="shared" si="1"/>
        <v>5.6465953854811479</v>
      </c>
      <c r="Q24" s="9"/>
    </row>
    <row r="25" spans="1:17">
      <c r="A25" s="12"/>
      <c r="B25" s="25">
        <v>343.5</v>
      </c>
      <c r="C25" s="20" t="s">
        <v>36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339580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9"/>
        <v>339580</v>
      </c>
      <c r="P25" s="47">
        <f t="shared" si="1"/>
        <v>191.09735509285312</v>
      </c>
      <c r="Q25" s="9"/>
    </row>
    <row r="26" spans="1:17">
      <c r="A26" s="12"/>
      <c r="B26" s="25">
        <v>343.8</v>
      </c>
      <c r="C26" s="20" t="s">
        <v>37</v>
      </c>
      <c r="D26" s="46">
        <v>2800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9"/>
        <v>2800</v>
      </c>
      <c r="P26" s="47">
        <f t="shared" si="1"/>
        <v>1.5756893640967924</v>
      </c>
      <c r="Q26" s="9"/>
    </row>
    <row r="27" spans="1:17">
      <c r="A27" s="12"/>
      <c r="B27" s="25">
        <v>349</v>
      </c>
      <c r="C27" s="20" t="s">
        <v>128</v>
      </c>
      <c r="D27" s="46">
        <v>42488</v>
      </c>
      <c r="E27" s="46">
        <v>0</v>
      </c>
      <c r="F27" s="46">
        <v>0</v>
      </c>
      <c r="G27" s="46">
        <v>0</v>
      </c>
      <c r="H27" s="46">
        <v>0</v>
      </c>
      <c r="I27" s="46">
        <v>41203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9"/>
        <v>83691</v>
      </c>
      <c r="P27" s="47">
        <f t="shared" si="1"/>
        <v>47.096792346651661</v>
      </c>
      <c r="Q27" s="9"/>
    </row>
    <row r="28" spans="1:17" ht="15.75">
      <c r="A28" s="29" t="s">
        <v>30</v>
      </c>
      <c r="B28" s="30"/>
      <c r="C28" s="31"/>
      <c r="D28" s="32">
        <f t="shared" ref="D28:N28" si="10">SUM(D29:D29)</f>
        <v>6468</v>
      </c>
      <c r="E28" s="32">
        <f t="shared" si="10"/>
        <v>0</v>
      </c>
      <c r="F28" s="32">
        <f t="shared" si="10"/>
        <v>0</v>
      </c>
      <c r="G28" s="32">
        <f t="shared" si="10"/>
        <v>0</v>
      </c>
      <c r="H28" s="32">
        <f t="shared" si="10"/>
        <v>0</v>
      </c>
      <c r="I28" s="32">
        <f t="shared" si="10"/>
        <v>0</v>
      </c>
      <c r="J28" s="32">
        <f t="shared" si="10"/>
        <v>0</v>
      </c>
      <c r="K28" s="32">
        <f t="shared" si="10"/>
        <v>0</v>
      </c>
      <c r="L28" s="32">
        <f t="shared" si="10"/>
        <v>0</v>
      </c>
      <c r="M28" s="32">
        <f t="shared" si="10"/>
        <v>0</v>
      </c>
      <c r="N28" s="32">
        <f t="shared" si="10"/>
        <v>0</v>
      </c>
      <c r="O28" s="32">
        <f>SUM(D28:N28)</f>
        <v>6468</v>
      </c>
      <c r="P28" s="45">
        <f t="shared" si="1"/>
        <v>3.6398424310635904</v>
      </c>
      <c r="Q28" s="10"/>
    </row>
    <row r="29" spans="1:17">
      <c r="A29" s="13"/>
      <c r="B29" s="39">
        <v>351.1</v>
      </c>
      <c r="C29" s="21" t="s">
        <v>42</v>
      </c>
      <c r="D29" s="46">
        <v>6468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>SUM(D29:N29)</f>
        <v>6468</v>
      </c>
      <c r="P29" s="47">
        <f t="shared" si="1"/>
        <v>3.6398424310635904</v>
      </c>
      <c r="Q29" s="9"/>
    </row>
    <row r="30" spans="1:17" ht="15.75">
      <c r="A30" s="29" t="s">
        <v>2</v>
      </c>
      <c r="B30" s="30"/>
      <c r="C30" s="31"/>
      <c r="D30" s="32">
        <f t="shared" ref="D30:N30" si="11">SUM(D31:D35)</f>
        <v>21238</v>
      </c>
      <c r="E30" s="32">
        <f t="shared" si="11"/>
        <v>215</v>
      </c>
      <c r="F30" s="32">
        <f t="shared" si="11"/>
        <v>0</v>
      </c>
      <c r="G30" s="32">
        <f t="shared" si="11"/>
        <v>0</v>
      </c>
      <c r="H30" s="32">
        <f t="shared" si="11"/>
        <v>0</v>
      </c>
      <c r="I30" s="32">
        <f t="shared" si="11"/>
        <v>114941</v>
      </c>
      <c r="J30" s="32">
        <f t="shared" si="11"/>
        <v>0</v>
      </c>
      <c r="K30" s="32">
        <f t="shared" si="11"/>
        <v>264451</v>
      </c>
      <c r="L30" s="32">
        <f t="shared" si="11"/>
        <v>0</v>
      </c>
      <c r="M30" s="32">
        <f t="shared" si="11"/>
        <v>0</v>
      </c>
      <c r="N30" s="32">
        <f t="shared" si="11"/>
        <v>0</v>
      </c>
      <c r="O30" s="32">
        <f>SUM(D30:N30)</f>
        <v>400845</v>
      </c>
      <c r="P30" s="45">
        <f t="shared" si="1"/>
        <v>225.5740011254924</v>
      </c>
      <c r="Q30" s="10"/>
    </row>
    <row r="31" spans="1:17">
      <c r="A31" s="12"/>
      <c r="B31" s="25">
        <v>361.1</v>
      </c>
      <c r="C31" s="20" t="s">
        <v>43</v>
      </c>
      <c r="D31" s="46">
        <v>7395</v>
      </c>
      <c r="E31" s="46">
        <v>215</v>
      </c>
      <c r="F31" s="46">
        <v>0</v>
      </c>
      <c r="G31" s="46">
        <v>0</v>
      </c>
      <c r="H31" s="46">
        <v>0</v>
      </c>
      <c r="I31" s="46">
        <v>21232</v>
      </c>
      <c r="J31" s="46">
        <v>0</v>
      </c>
      <c r="K31" s="46">
        <v>20779</v>
      </c>
      <c r="L31" s="46">
        <v>0</v>
      </c>
      <c r="M31" s="46">
        <v>0</v>
      </c>
      <c r="N31" s="46">
        <v>0</v>
      </c>
      <c r="O31" s="46">
        <f>SUM(D31:N31)</f>
        <v>49621</v>
      </c>
      <c r="P31" s="47">
        <f t="shared" si="1"/>
        <v>27.924029262802478</v>
      </c>
      <c r="Q31" s="9"/>
    </row>
    <row r="32" spans="1:17">
      <c r="A32" s="12"/>
      <c r="B32" s="25">
        <v>361.3</v>
      </c>
      <c r="C32" s="20" t="s">
        <v>44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228363</v>
      </c>
      <c r="L32" s="46">
        <v>0</v>
      </c>
      <c r="M32" s="46">
        <v>0</v>
      </c>
      <c r="N32" s="46">
        <v>0</v>
      </c>
      <c r="O32" s="46">
        <f t="shared" ref="O32:O35" si="12">SUM(D32:N32)</f>
        <v>228363</v>
      </c>
      <c r="P32" s="47">
        <f t="shared" si="1"/>
        <v>128.51041080472706</v>
      </c>
      <c r="Q32" s="9"/>
    </row>
    <row r="33" spans="1:120">
      <c r="A33" s="12"/>
      <c r="B33" s="25">
        <v>362</v>
      </c>
      <c r="C33" s="20" t="s">
        <v>45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45814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12"/>
        <v>45814</v>
      </c>
      <c r="P33" s="47">
        <f t="shared" si="1"/>
        <v>25.781654473832301</v>
      </c>
      <c r="Q33" s="9"/>
    </row>
    <row r="34" spans="1:120">
      <c r="A34" s="12"/>
      <c r="B34" s="25">
        <v>368</v>
      </c>
      <c r="C34" s="20" t="s">
        <v>46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15309</v>
      </c>
      <c r="L34" s="46">
        <v>0</v>
      </c>
      <c r="M34" s="46">
        <v>0</v>
      </c>
      <c r="N34" s="46">
        <v>0</v>
      </c>
      <c r="O34" s="46">
        <f t="shared" si="12"/>
        <v>15309</v>
      </c>
      <c r="P34" s="47">
        <f t="shared" si="1"/>
        <v>8.6150815981992128</v>
      </c>
      <c r="Q34" s="9"/>
    </row>
    <row r="35" spans="1:120">
      <c r="A35" s="12"/>
      <c r="B35" s="25">
        <v>369.9</v>
      </c>
      <c r="C35" s="20" t="s">
        <v>47</v>
      </c>
      <c r="D35" s="46">
        <v>13843</v>
      </c>
      <c r="E35" s="46">
        <v>0</v>
      </c>
      <c r="F35" s="46">
        <v>0</v>
      </c>
      <c r="G35" s="46">
        <v>0</v>
      </c>
      <c r="H35" s="46">
        <v>0</v>
      </c>
      <c r="I35" s="46">
        <v>47895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12"/>
        <v>61738</v>
      </c>
      <c r="P35" s="47">
        <f t="shared" si="1"/>
        <v>34.742824985931342</v>
      </c>
      <c r="Q35" s="9"/>
    </row>
    <row r="36" spans="1:120" ht="15.75">
      <c r="A36" s="29" t="s">
        <v>31</v>
      </c>
      <c r="B36" s="30"/>
      <c r="C36" s="31"/>
      <c r="D36" s="32">
        <f t="shared" ref="D36:N36" si="13">SUM(D37:D37)</f>
        <v>890000</v>
      </c>
      <c r="E36" s="32">
        <f t="shared" si="13"/>
        <v>0</v>
      </c>
      <c r="F36" s="32">
        <f t="shared" si="13"/>
        <v>0</v>
      </c>
      <c r="G36" s="32">
        <f t="shared" si="13"/>
        <v>0</v>
      </c>
      <c r="H36" s="32">
        <f t="shared" si="13"/>
        <v>0</v>
      </c>
      <c r="I36" s="32">
        <f t="shared" si="13"/>
        <v>90000</v>
      </c>
      <c r="J36" s="32">
        <f t="shared" si="13"/>
        <v>0</v>
      </c>
      <c r="K36" s="32">
        <f t="shared" si="13"/>
        <v>0</v>
      </c>
      <c r="L36" s="32">
        <f t="shared" si="13"/>
        <v>0</v>
      </c>
      <c r="M36" s="32">
        <f t="shared" si="13"/>
        <v>0</v>
      </c>
      <c r="N36" s="32">
        <f t="shared" si="13"/>
        <v>0</v>
      </c>
      <c r="O36" s="32">
        <f>SUM(D36:N36)</f>
        <v>980000</v>
      </c>
      <c r="P36" s="45">
        <f t="shared" si="1"/>
        <v>551.49127743387737</v>
      </c>
      <c r="Q36" s="9"/>
    </row>
    <row r="37" spans="1:120" ht="15.75" thickBot="1">
      <c r="A37" s="12"/>
      <c r="B37" s="25">
        <v>381</v>
      </c>
      <c r="C37" s="20" t="s">
        <v>48</v>
      </c>
      <c r="D37" s="46">
        <v>890000</v>
      </c>
      <c r="E37" s="46">
        <v>0</v>
      </c>
      <c r="F37" s="46">
        <v>0</v>
      </c>
      <c r="G37" s="46">
        <v>0</v>
      </c>
      <c r="H37" s="46">
        <v>0</v>
      </c>
      <c r="I37" s="46">
        <v>90000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>SUM(D37:N37)</f>
        <v>980000</v>
      </c>
      <c r="P37" s="47">
        <f t="shared" si="1"/>
        <v>551.49127743387737</v>
      </c>
      <c r="Q37" s="9"/>
    </row>
    <row r="38" spans="1:120" ht="16.5" thickBot="1">
      <c r="A38" s="14" t="s">
        <v>40</v>
      </c>
      <c r="B38" s="23"/>
      <c r="C38" s="22"/>
      <c r="D38" s="15">
        <f t="shared" ref="D38:N38" si="14">SUM(D5,D10,D12,D20,D28,D30,D36)</f>
        <v>1650383</v>
      </c>
      <c r="E38" s="15">
        <f t="shared" si="14"/>
        <v>32532</v>
      </c>
      <c r="F38" s="15">
        <f t="shared" si="14"/>
        <v>0</v>
      </c>
      <c r="G38" s="15">
        <f t="shared" si="14"/>
        <v>0</v>
      </c>
      <c r="H38" s="15">
        <f t="shared" si="14"/>
        <v>0</v>
      </c>
      <c r="I38" s="15">
        <f t="shared" si="14"/>
        <v>4146215</v>
      </c>
      <c r="J38" s="15">
        <f t="shared" si="14"/>
        <v>0</v>
      </c>
      <c r="K38" s="15">
        <f t="shared" si="14"/>
        <v>264451</v>
      </c>
      <c r="L38" s="15">
        <f t="shared" si="14"/>
        <v>0</v>
      </c>
      <c r="M38" s="15">
        <f t="shared" si="14"/>
        <v>0</v>
      </c>
      <c r="N38" s="15">
        <f t="shared" si="14"/>
        <v>0</v>
      </c>
      <c r="O38" s="15">
        <f>SUM(D38:N38)</f>
        <v>6093581</v>
      </c>
      <c r="P38" s="38">
        <f t="shared" si="1"/>
        <v>3429.139561057963</v>
      </c>
      <c r="Q38" s="6"/>
      <c r="R38" s="2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  <c r="DP38" s="5"/>
    </row>
    <row r="39" spans="1:120">
      <c r="A39" s="16"/>
      <c r="B39" s="18"/>
      <c r="C39" s="18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9"/>
    </row>
    <row r="40" spans="1:120">
      <c r="A40" s="40"/>
      <c r="B40" s="41"/>
      <c r="C40" s="41"/>
      <c r="D40" s="42"/>
      <c r="E40" s="42"/>
      <c r="F40" s="42"/>
      <c r="G40" s="42"/>
      <c r="H40" s="42"/>
      <c r="I40" s="42"/>
      <c r="J40" s="42"/>
      <c r="K40" s="42"/>
      <c r="L40" s="42"/>
      <c r="M40" s="118" t="s">
        <v>129</v>
      </c>
      <c r="N40" s="118"/>
      <c r="O40" s="118"/>
      <c r="P40" s="43">
        <v>1777</v>
      </c>
    </row>
    <row r="41" spans="1:120">
      <c r="A41" s="119"/>
      <c r="B41" s="96"/>
      <c r="C41" s="96"/>
      <c r="D41" s="96"/>
      <c r="E41" s="96"/>
      <c r="F41" s="96"/>
      <c r="G41" s="96"/>
      <c r="H41" s="96"/>
      <c r="I41" s="96"/>
      <c r="J41" s="96"/>
      <c r="K41" s="96"/>
      <c r="L41" s="96"/>
      <c r="M41" s="96"/>
      <c r="N41" s="96"/>
      <c r="O41" s="96"/>
      <c r="P41" s="97"/>
    </row>
    <row r="42" spans="1:120" ht="15.75" customHeight="1" thickBot="1">
      <c r="A42" s="120" t="s">
        <v>71</v>
      </c>
      <c r="B42" s="99"/>
      <c r="C42" s="99"/>
      <c r="D42" s="99"/>
      <c r="E42" s="99"/>
      <c r="F42" s="99"/>
      <c r="G42" s="99"/>
      <c r="H42" s="99"/>
      <c r="I42" s="99"/>
      <c r="J42" s="99"/>
      <c r="K42" s="99"/>
      <c r="L42" s="99"/>
      <c r="M42" s="99"/>
      <c r="N42" s="99"/>
      <c r="O42" s="99"/>
      <c r="P42" s="100"/>
    </row>
  </sheetData>
  <mergeCells count="10">
    <mergeCell ref="M40:O40"/>
    <mergeCell ref="A41:P41"/>
    <mergeCell ref="A42:P42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C4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57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115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49</v>
      </c>
      <c r="B3" s="108"/>
      <c r="C3" s="109"/>
      <c r="D3" s="128" t="s">
        <v>25</v>
      </c>
      <c r="E3" s="129"/>
      <c r="F3" s="129"/>
      <c r="G3" s="129"/>
      <c r="H3" s="130"/>
      <c r="I3" s="128" t="s">
        <v>26</v>
      </c>
      <c r="J3" s="130"/>
      <c r="K3" s="128" t="s">
        <v>28</v>
      </c>
      <c r="L3" s="130"/>
      <c r="M3" s="36"/>
      <c r="N3" s="37"/>
      <c r="O3" s="131" t="s">
        <v>54</v>
      </c>
      <c r="P3" s="11"/>
      <c r="Q3"/>
    </row>
    <row r="4" spans="1:133" ht="32.25" customHeight="1" thickBot="1">
      <c r="A4" s="110"/>
      <c r="B4" s="111"/>
      <c r="C4" s="112"/>
      <c r="D4" s="34" t="s">
        <v>3</v>
      </c>
      <c r="E4" s="34" t="s">
        <v>50</v>
      </c>
      <c r="F4" s="34" t="s">
        <v>51</v>
      </c>
      <c r="G4" s="34" t="s">
        <v>52</v>
      </c>
      <c r="H4" s="34" t="s">
        <v>4</v>
      </c>
      <c r="I4" s="34" t="s">
        <v>5</v>
      </c>
      <c r="J4" s="35" t="s">
        <v>53</v>
      </c>
      <c r="K4" s="35" t="s">
        <v>6</v>
      </c>
      <c r="L4" s="35" t="s">
        <v>7</v>
      </c>
      <c r="M4" s="35" t="s">
        <v>8</v>
      </c>
      <c r="N4" s="35" t="s">
        <v>27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SUM(D6:D9)</f>
        <v>397480</v>
      </c>
      <c r="E5" s="27">
        <f t="shared" si="0"/>
        <v>16592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14" si="1">SUM(D5:M5)</f>
        <v>414072</v>
      </c>
      <c r="O5" s="33">
        <f t="shared" ref="O5:O41" si="2">(N5/O$43)</f>
        <v>220.25106382978723</v>
      </c>
      <c r="P5" s="6"/>
    </row>
    <row r="6" spans="1:133">
      <c r="A6" s="12"/>
      <c r="B6" s="25">
        <v>311</v>
      </c>
      <c r="C6" s="20" t="s">
        <v>1</v>
      </c>
      <c r="D6" s="46">
        <v>118665</v>
      </c>
      <c r="E6" s="46">
        <v>16592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135257</v>
      </c>
      <c r="O6" s="47">
        <f t="shared" si="2"/>
        <v>71.94521276595745</v>
      </c>
      <c r="P6" s="9"/>
    </row>
    <row r="7" spans="1:133">
      <c r="A7" s="12"/>
      <c r="B7" s="25">
        <v>312.41000000000003</v>
      </c>
      <c r="C7" s="20" t="s">
        <v>73</v>
      </c>
      <c r="D7" s="46">
        <v>214671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214671</v>
      </c>
      <c r="O7" s="47">
        <f t="shared" si="2"/>
        <v>114.18670212765957</v>
      </c>
      <c r="P7" s="9"/>
    </row>
    <row r="8" spans="1:133">
      <c r="A8" s="12"/>
      <c r="B8" s="25">
        <v>315</v>
      </c>
      <c r="C8" s="20" t="s">
        <v>80</v>
      </c>
      <c r="D8" s="46">
        <v>56584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56584</v>
      </c>
      <c r="O8" s="47">
        <f t="shared" si="2"/>
        <v>30.097872340425532</v>
      </c>
      <c r="P8" s="9"/>
    </row>
    <row r="9" spans="1:133">
      <c r="A9" s="12"/>
      <c r="B9" s="25">
        <v>316</v>
      </c>
      <c r="C9" s="20" t="s">
        <v>81</v>
      </c>
      <c r="D9" s="46">
        <v>7560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7560</v>
      </c>
      <c r="O9" s="47">
        <f t="shared" si="2"/>
        <v>4.0212765957446805</v>
      </c>
      <c r="P9" s="9"/>
    </row>
    <row r="10" spans="1:133" ht="15.75">
      <c r="A10" s="29" t="s">
        <v>13</v>
      </c>
      <c r="B10" s="30"/>
      <c r="C10" s="31"/>
      <c r="D10" s="32">
        <f t="shared" ref="D10:M10" si="3">SUM(D11:D11)</f>
        <v>2250</v>
      </c>
      <c r="E10" s="32">
        <f t="shared" si="3"/>
        <v>0</v>
      </c>
      <c r="F10" s="32">
        <f t="shared" si="3"/>
        <v>0</v>
      </c>
      <c r="G10" s="32">
        <f t="shared" si="3"/>
        <v>0</v>
      </c>
      <c r="H10" s="32">
        <f t="shared" si="3"/>
        <v>0</v>
      </c>
      <c r="I10" s="32">
        <f t="shared" si="3"/>
        <v>0</v>
      </c>
      <c r="J10" s="32">
        <f t="shared" si="3"/>
        <v>0</v>
      </c>
      <c r="K10" s="32">
        <f t="shared" si="3"/>
        <v>0</v>
      </c>
      <c r="L10" s="32">
        <f t="shared" si="3"/>
        <v>0</v>
      </c>
      <c r="M10" s="32">
        <f t="shared" si="3"/>
        <v>0</v>
      </c>
      <c r="N10" s="44">
        <f t="shared" si="1"/>
        <v>2250</v>
      </c>
      <c r="O10" s="45">
        <f t="shared" si="2"/>
        <v>1.196808510638298</v>
      </c>
      <c r="P10" s="10"/>
    </row>
    <row r="11" spans="1:133">
      <c r="A11" s="12"/>
      <c r="B11" s="25">
        <v>329</v>
      </c>
      <c r="C11" s="20" t="s">
        <v>14</v>
      </c>
      <c r="D11" s="46">
        <v>2250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2250</v>
      </c>
      <c r="O11" s="47">
        <f t="shared" si="2"/>
        <v>1.196808510638298</v>
      </c>
      <c r="P11" s="9"/>
    </row>
    <row r="12" spans="1:133" ht="15.75">
      <c r="A12" s="29" t="s">
        <v>16</v>
      </c>
      <c r="B12" s="30"/>
      <c r="C12" s="31"/>
      <c r="D12" s="32">
        <f t="shared" ref="D12:M12" si="4">SUM(D13:D21)</f>
        <v>543796</v>
      </c>
      <c r="E12" s="32">
        <f t="shared" si="4"/>
        <v>84500</v>
      </c>
      <c r="F12" s="32">
        <f t="shared" si="4"/>
        <v>0</v>
      </c>
      <c r="G12" s="32">
        <f t="shared" si="4"/>
        <v>0</v>
      </c>
      <c r="H12" s="32">
        <f t="shared" si="4"/>
        <v>0</v>
      </c>
      <c r="I12" s="32">
        <f t="shared" si="4"/>
        <v>2634257</v>
      </c>
      <c r="J12" s="32">
        <f t="shared" si="4"/>
        <v>0</v>
      </c>
      <c r="K12" s="32">
        <f t="shared" si="4"/>
        <v>0</v>
      </c>
      <c r="L12" s="32">
        <f t="shared" si="4"/>
        <v>0</v>
      </c>
      <c r="M12" s="32">
        <f t="shared" si="4"/>
        <v>0</v>
      </c>
      <c r="N12" s="44">
        <f t="shared" si="1"/>
        <v>3262553</v>
      </c>
      <c r="O12" s="45">
        <f t="shared" si="2"/>
        <v>1735.4005319148937</v>
      </c>
      <c r="P12" s="10"/>
    </row>
    <row r="13" spans="1:133">
      <c r="A13" s="12"/>
      <c r="B13" s="25">
        <v>334.2</v>
      </c>
      <c r="C13" s="20" t="s">
        <v>106</v>
      </c>
      <c r="D13" s="46">
        <v>25000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25000</v>
      </c>
      <c r="O13" s="47">
        <f t="shared" si="2"/>
        <v>13.297872340425531</v>
      </c>
      <c r="P13" s="9"/>
    </row>
    <row r="14" spans="1:133">
      <c r="A14" s="12"/>
      <c r="B14" s="25">
        <v>334.31</v>
      </c>
      <c r="C14" s="20" t="s">
        <v>18</v>
      </c>
      <c r="D14" s="46">
        <v>0</v>
      </c>
      <c r="E14" s="46">
        <v>0</v>
      </c>
      <c r="F14" s="46">
        <v>0</v>
      </c>
      <c r="G14" s="46">
        <v>0</v>
      </c>
      <c r="H14" s="46">
        <v>0</v>
      </c>
      <c r="I14" s="46">
        <v>2050224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2050224</v>
      </c>
      <c r="O14" s="47">
        <f t="shared" si="2"/>
        <v>1090.5446808510637</v>
      </c>
      <c r="P14" s="9"/>
    </row>
    <row r="15" spans="1:133">
      <c r="A15" s="12"/>
      <c r="B15" s="25">
        <v>334.49</v>
      </c>
      <c r="C15" s="20" t="s">
        <v>107</v>
      </c>
      <c r="D15" s="46">
        <v>340926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0" si="5">SUM(D15:M15)</f>
        <v>340926</v>
      </c>
      <c r="O15" s="47">
        <f t="shared" si="2"/>
        <v>181.3436170212766</v>
      </c>
      <c r="P15" s="9"/>
    </row>
    <row r="16" spans="1:133">
      <c r="A16" s="12"/>
      <c r="B16" s="25">
        <v>334.5</v>
      </c>
      <c r="C16" s="20" t="s">
        <v>110</v>
      </c>
      <c r="D16" s="46">
        <v>0</v>
      </c>
      <c r="E16" s="46">
        <v>84500</v>
      </c>
      <c r="F16" s="46">
        <v>0</v>
      </c>
      <c r="G16" s="46">
        <v>0</v>
      </c>
      <c r="H16" s="46">
        <v>0</v>
      </c>
      <c r="I16" s="46">
        <v>584033</v>
      </c>
      <c r="J16" s="46">
        <v>0</v>
      </c>
      <c r="K16" s="46">
        <v>0</v>
      </c>
      <c r="L16" s="46">
        <v>0</v>
      </c>
      <c r="M16" s="46">
        <v>0</v>
      </c>
      <c r="N16" s="46">
        <f t="shared" si="5"/>
        <v>668533</v>
      </c>
      <c r="O16" s="47">
        <f t="shared" si="2"/>
        <v>355.60265957446808</v>
      </c>
      <c r="P16" s="9"/>
    </row>
    <row r="17" spans="1:16">
      <c r="A17" s="12"/>
      <c r="B17" s="25">
        <v>335.12</v>
      </c>
      <c r="C17" s="20" t="s">
        <v>82</v>
      </c>
      <c r="D17" s="46">
        <v>59788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5"/>
        <v>59788</v>
      </c>
      <c r="O17" s="47">
        <f t="shared" si="2"/>
        <v>31.802127659574467</v>
      </c>
      <c r="P17" s="9"/>
    </row>
    <row r="18" spans="1:16">
      <c r="A18" s="12"/>
      <c r="B18" s="25">
        <v>335.14</v>
      </c>
      <c r="C18" s="20" t="s">
        <v>83</v>
      </c>
      <c r="D18" s="46">
        <v>1286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5"/>
        <v>1286</v>
      </c>
      <c r="O18" s="47">
        <f t="shared" si="2"/>
        <v>0.68404255319148932</v>
      </c>
      <c r="P18" s="9"/>
    </row>
    <row r="19" spans="1:16">
      <c r="A19" s="12"/>
      <c r="B19" s="25">
        <v>335.15</v>
      </c>
      <c r="C19" s="20" t="s">
        <v>84</v>
      </c>
      <c r="D19" s="46">
        <v>1921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5"/>
        <v>1921</v>
      </c>
      <c r="O19" s="47">
        <f t="shared" si="2"/>
        <v>1.0218085106382979</v>
      </c>
      <c r="P19" s="9"/>
    </row>
    <row r="20" spans="1:16">
      <c r="A20" s="12"/>
      <c r="B20" s="25">
        <v>335.18</v>
      </c>
      <c r="C20" s="20" t="s">
        <v>85</v>
      </c>
      <c r="D20" s="46">
        <v>71895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5"/>
        <v>71895</v>
      </c>
      <c r="O20" s="47">
        <f t="shared" si="2"/>
        <v>38.242021276595743</v>
      </c>
      <c r="P20" s="9"/>
    </row>
    <row r="21" spans="1:16">
      <c r="A21" s="12"/>
      <c r="B21" s="25">
        <v>338</v>
      </c>
      <c r="C21" s="20" t="s">
        <v>24</v>
      </c>
      <c r="D21" s="46">
        <v>42980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>SUM(D21:M21)</f>
        <v>42980</v>
      </c>
      <c r="O21" s="47">
        <f t="shared" si="2"/>
        <v>22.861702127659573</v>
      </c>
      <c r="P21" s="9"/>
    </row>
    <row r="22" spans="1:16" ht="15.75">
      <c r="A22" s="29" t="s">
        <v>29</v>
      </c>
      <c r="B22" s="30"/>
      <c r="C22" s="31"/>
      <c r="D22" s="32">
        <f t="shared" ref="D22:M22" si="6">SUM(D23:D30)</f>
        <v>78572</v>
      </c>
      <c r="E22" s="32">
        <f t="shared" si="6"/>
        <v>0</v>
      </c>
      <c r="F22" s="32">
        <f t="shared" si="6"/>
        <v>0</v>
      </c>
      <c r="G22" s="32">
        <f t="shared" si="6"/>
        <v>0</v>
      </c>
      <c r="H22" s="32">
        <f t="shared" si="6"/>
        <v>0</v>
      </c>
      <c r="I22" s="32">
        <f t="shared" si="6"/>
        <v>4198223</v>
      </c>
      <c r="J22" s="32">
        <f t="shared" si="6"/>
        <v>0</v>
      </c>
      <c r="K22" s="32">
        <f t="shared" si="6"/>
        <v>0</v>
      </c>
      <c r="L22" s="32">
        <f t="shared" si="6"/>
        <v>0</v>
      </c>
      <c r="M22" s="32">
        <f t="shared" si="6"/>
        <v>0</v>
      </c>
      <c r="N22" s="32">
        <f>SUM(D22:M22)</f>
        <v>4276795</v>
      </c>
      <c r="O22" s="45">
        <f t="shared" si="2"/>
        <v>2274.8909574468084</v>
      </c>
      <c r="P22" s="10"/>
    </row>
    <row r="23" spans="1:16">
      <c r="A23" s="12"/>
      <c r="B23" s="25">
        <v>343.1</v>
      </c>
      <c r="C23" s="20" t="s">
        <v>32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2692619</v>
      </c>
      <c r="J23" s="46">
        <v>0</v>
      </c>
      <c r="K23" s="46">
        <v>0</v>
      </c>
      <c r="L23" s="46">
        <v>0</v>
      </c>
      <c r="M23" s="46">
        <v>0</v>
      </c>
      <c r="N23" s="46">
        <f t="shared" ref="N23:N30" si="7">SUM(D23:M23)</f>
        <v>2692619</v>
      </c>
      <c r="O23" s="47">
        <f t="shared" si="2"/>
        <v>1432.2441489361702</v>
      </c>
      <c r="P23" s="9"/>
    </row>
    <row r="24" spans="1:16">
      <c r="A24" s="12"/>
      <c r="B24" s="25">
        <v>343.2</v>
      </c>
      <c r="C24" s="20" t="s">
        <v>33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239435</v>
      </c>
      <c r="J24" s="46">
        <v>0</v>
      </c>
      <c r="K24" s="46">
        <v>0</v>
      </c>
      <c r="L24" s="46">
        <v>0</v>
      </c>
      <c r="M24" s="46">
        <v>0</v>
      </c>
      <c r="N24" s="46">
        <f t="shared" si="7"/>
        <v>239435</v>
      </c>
      <c r="O24" s="47">
        <f t="shared" si="2"/>
        <v>127.35904255319149</v>
      </c>
      <c r="P24" s="9"/>
    </row>
    <row r="25" spans="1:16">
      <c r="A25" s="12"/>
      <c r="B25" s="25">
        <v>343.3</v>
      </c>
      <c r="C25" s="20" t="s">
        <v>34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484450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484450</v>
      </c>
      <c r="O25" s="47">
        <f t="shared" si="2"/>
        <v>257.68617021276594</v>
      </c>
      <c r="P25" s="9"/>
    </row>
    <row r="26" spans="1:16">
      <c r="A26" s="12"/>
      <c r="B26" s="25">
        <v>343.4</v>
      </c>
      <c r="C26" s="20" t="s">
        <v>35</v>
      </c>
      <c r="D26" s="46">
        <v>38669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38669</v>
      </c>
      <c r="O26" s="47">
        <f t="shared" si="2"/>
        <v>20.568617021276594</v>
      </c>
      <c r="P26" s="9"/>
    </row>
    <row r="27" spans="1:16">
      <c r="A27" s="12"/>
      <c r="B27" s="25">
        <v>343.5</v>
      </c>
      <c r="C27" s="20" t="s">
        <v>36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568108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568108</v>
      </c>
      <c r="O27" s="47">
        <f t="shared" si="2"/>
        <v>302.18510638297874</v>
      </c>
      <c r="P27" s="9"/>
    </row>
    <row r="28" spans="1:16">
      <c r="A28" s="12"/>
      <c r="B28" s="25">
        <v>343.8</v>
      </c>
      <c r="C28" s="20" t="s">
        <v>37</v>
      </c>
      <c r="D28" s="46">
        <v>2475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2475</v>
      </c>
      <c r="O28" s="47">
        <f t="shared" si="2"/>
        <v>1.3164893617021276</v>
      </c>
      <c r="P28" s="9"/>
    </row>
    <row r="29" spans="1:16">
      <c r="A29" s="12"/>
      <c r="B29" s="25">
        <v>347.2</v>
      </c>
      <c r="C29" s="20" t="s">
        <v>39</v>
      </c>
      <c r="D29" s="46">
        <v>1170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1170</v>
      </c>
      <c r="O29" s="47">
        <f t="shared" si="2"/>
        <v>0.62234042553191493</v>
      </c>
      <c r="P29" s="9"/>
    </row>
    <row r="30" spans="1:16">
      <c r="A30" s="12"/>
      <c r="B30" s="25">
        <v>349</v>
      </c>
      <c r="C30" s="20" t="s">
        <v>75</v>
      </c>
      <c r="D30" s="46">
        <v>36258</v>
      </c>
      <c r="E30" s="46">
        <v>0</v>
      </c>
      <c r="F30" s="46">
        <v>0</v>
      </c>
      <c r="G30" s="46">
        <v>0</v>
      </c>
      <c r="H30" s="46">
        <v>0</v>
      </c>
      <c r="I30" s="46">
        <v>213611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249869</v>
      </c>
      <c r="O30" s="47">
        <f t="shared" si="2"/>
        <v>132.90904255319148</v>
      </c>
      <c r="P30" s="9"/>
    </row>
    <row r="31" spans="1:16" ht="15.75">
      <c r="A31" s="29" t="s">
        <v>30</v>
      </c>
      <c r="B31" s="30"/>
      <c r="C31" s="31"/>
      <c r="D31" s="32">
        <f t="shared" ref="D31:M31" si="8">SUM(D32:D32)</f>
        <v>4165</v>
      </c>
      <c r="E31" s="32">
        <f t="shared" si="8"/>
        <v>0</v>
      </c>
      <c r="F31" s="32">
        <f t="shared" si="8"/>
        <v>0</v>
      </c>
      <c r="G31" s="32">
        <f t="shared" si="8"/>
        <v>0</v>
      </c>
      <c r="H31" s="32">
        <f t="shared" si="8"/>
        <v>0</v>
      </c>
      <c r="I31" s="32">
        <f t="shared" si="8"/>
        <v>0</v>
      </c>
      <c r="J31" s="32">
        <f t="shared" si="8"/>
        <v>0</v>
      </c>
      <c r="K31" s="32">
        <f t="shared" si="8"/>
        <v>0</v>
      </c>
      <c r="L31" s="32">
        <f t="shared" si="8"/>
        <v>0</v>
      </c>
      <c r="M31" s="32">
        <f t="shared" si="8"/>
        <v>0</v>
      </c>
      <c r="N31" s="32">
        <f t="shared" ref="N31:N41" si="9">SUM(D31:M31)</f>
        <v>4165</v>
      </c>
      <c r="O31" s="45">
        <f t="shared" si="2"/>
        <v>2.2154255319148937</v>
      </c>
      <c r="P31" s="10"/>
    </row>
    <row r="32" spans="1:16">
      <c r="A32" s="13"/>
      <c r="B32" s="39">
        <v>351.1</v>
      </c>
      <c r="C32" s="21" t="s">
        <v>42</v>
      </c>
      <c r="D32" s="46">
        <v>4165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9"/>
        <v>4165</v>
      </c>
      <c r="O32" s="47">
        <f t="shared" si="2"/>
        <v>2.2154255319148937</v>
      </c>
      <c r="P32" s="9"/>
    </row>
    <row r="33" spans="1:119" ht="15.75">
      <c r="A33" s="29" t="s">
        <v>2</v>
      </c>
      <c r="B33" s="30"/>
      <c r="C33" s="31"/>
      <c r="D33" s="32">
        <f t="shared" ref="D33:M33" si="10">SUM(D34:D38)</f>
        <v>76711</v>
      </c>
      <c r="E33" s="32">
        <f t="shared" si="10"/>
        <v>89163</v>
      </c>
      <c r="F33" s="32">
        <f t="shared" si="10"/>
        <v>0</v>
      </c>
      <c r="G33" s="32">
        <f t="shared" si="10"/>
        <v>0</v>
      </c>
      <c r="H33" s="32">
        <f t="shared" si="10"/>
        <v>0</v>
      </c>
      <c r="I33" s="32">
        <f t="shared" si="10"/>
        <v>114830</v>
      </c>
      <c r="J33" s="32">
        <f t="shared" si="10"/>
        <v>0</v>
      </c>
      <c r="K33" s="32">
        <f t="shared" si="10"/>
        <v>48438</v>
      </c>
      <c r="L33" s="32">
        <f t="shared" si="10"/>
        <v>0</v>
      </c>
      <c r="M33" s="32">
        <f t="shared" si="10"/>
        <v>0</v>
      </c>
      <c r="N33" s="32">
        <f t="shared" si="9"/>
        <v>329142</v>
      </c>
      <c r="O33" s="45">
        <f t="shared" si="2"/>
        <v>175.07553191489362</v>
      </c>
      <c r="P33" s="10"/>
    </row>
    <row r="34" spans="1:119">
      <c r="A34" s="12"/>
      <c r="B34" s="25">
        <v>361.1</v>
      </c>
      <c r="C34" s="20" t="s">
        <v>43</v>
      </c>
      <c r="D34" s="46">
        <v>6862</v>
      </c>
      <c r="E34" s="46">
        <v>273</v>
      </c>
      <c r="F34" s="46">
        <v>0</v>
      </c>
      <c r="G34" s="46">
        <v>0</v>
      </c>
      <c r="H34" s="46">
        <v>0</v>
      </c>
      <c r="I34" s="46">
        <v>18878</v>
      </c>
      <c r="J34" s="46">
        <v>0</v>
      </c>
      <c r="K34" s="46">
        <v>29828</v>
      </c>
      <c r="L34" s="46">
        <v>0</v>
      </c>
      <c r="M34" s="46">
        <v>0</v>
      </c>
      <c r="N34" s="46">
        <f t="shared" si="9"/>
        <v>55841</v>
      </c>
      <c r="O34" s="47">
        <f t="shared" si="2"/>
        <v>29.702659574468086</v>
      </c>
      <c r="P34" s="9"/>
    </row>
    <row r="35" spans="1:119">
      <c r="A35" s="12"/>
      <c r="B35" s="25">
        <v>361.3</v>
      </c>
      <c r="C35" s="20" t="s">
        <v>44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18565</v>
      </c>
      <c r="L35" s="46">
        <v>0</v>
      </c>
      <c r="M35" s="46">
        <v>0</v>
      </c>
      <c r="N35" s="46">
        <f t="shared" si="9"/>
        <v>18565</v>
      </c>
      <c r="O35" s="47">
        <f t="shared" si="2"/>
        <v>9.875</v>
      </c>
      <c r="P35" s="9"/>
    </row>
    <row r="36" spans="1:119">
      <c r="A36" s="12"/>
      <c r="B36" s="25">
        <v>362</v>
      </c>
      <c r="C36" s="20" t="s">
        <v>45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48561</v>
      </c>
      <c r="J36" s="46">
        <v>0</v>
      </c>
      <c r="K36" s="46">
        <v>0</v>
      </c>
      <c r="L36" s="46">
        <v>0</v>
      </c>
      <c r="M36" s="46">
        <v>0</v>
      </c>
      <c r="N36" s="46">
        <f t="shared" si="9"/>
        <v>48561</v>
      </c>
      <c r="O36" s="47">
        <f t="shared" si="2"/>
        <v>25.830319148936169</v>
      </c>
      <c r="P36" s="9"/>
    </row>
    <row r="37" spans="1:119">
      <c r="A37" s="12"/>
      <c r="B37" s="25">
        <v>368</v>
      </c>
      <c r="C37" s="20" t="s">
        <v>46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45</v>
      </c>
      <c r="L37" s="46">
        <v>0</v>
      </c>
      <c r="M37" s="46">
        <v>0</v>
      </c>
      <c r="N37" s="46">
        <f t="shared" si="9"/>
        <v>45</v>
      </c>
      <c r="O37" s="47">
        <f t="shared" si="2"/>
        <v>2.3936170212765957E-2</v>
      </c>
      <c r="P37" s="9"/>
    </row>
    <row r="38" spans="1:119">
      <c r="A38" s="12"/>
      <c r="B38" s="25">
        <v>369.9</v>
      </c>
      <c r="C38" s="20" t="s">
        <v>47</v>
      </c>
      <c r="D38" s="46">
        <v>69849</v>
      </c>
      <c r="E38" s="46">
        <v>88890</v>
      </c>
      <c r="F38" s="46">
        <v>0</v>
      </c>
      <c r="G38" s="46">
        <v>0</v>
      </c>
      <c r="H38" s="46">
        <v>0</v>
      </c>
      <c r="I38" s="46">
        <v>47391</v>
      </c>
      <c r="J38" s="46">
        <v>0</v>
      </c>
      <c r="K38" s="46">
        <v>0</v>
      </c>
      <c r="L38" s="46">
        <v>0</v>
      </c>
      <c r="M38" s="46">
        <v>0</v>
      </c>
      <c r="N38" s="46">
        <f t="shared" si="9"/>
        <v>206130</v>
      </c>
      <c r="O38" s="47">
        <f t="shared" si="2"/>
        <v>109.6436170212766</v>
      </c>
      <c r="P38" s="9"/>
    </row>
    <row r="39" spans="1:119" ht="15.75">
      <c r="A39" s="29" t="s">
        <v>31</v>
      </c>
      <c r="B39" s="30"/>
      <c r="C39" s="31"/>
      <c r="D39" s="32">
        <f t="shared" ref="D39:M39" si="11">SUM(D40:D40)</f>
        <v>1040490</v>
      </c>
      <c r="E39" s="32">
        <f t="shared" si="11"/>
        <v>0</v>
      </c>
      <c r="F39" s="32">
        <f t="shared" si="11"/>
        <v>0</v>
      </c>
      <c r="G39" s="32">
        <f t="shared" si="11"/>
        <v>0</v>
      </c>
      <c r="H39" s="32">
        <f t="shared" si="11"/>
        <v>0</v>
      </c>
      <c r="I39" s="32">
        <f t="shared" si="11"/>
        <v>5500</v>
      </c>
      <c r="J39" s="32">
        <f t="shared" si="11"/>
        <v>0</v>
      </c>
      <c r="K39" s="32">
        <f t="shared" si="11"/>
        <v>0</v>
      </c>
      <c r="L39" s="32">
        <f t="shared" si="11"/>
        <v>0</v>
      </c>
      <c r="M39" s="32">
        <f t="shared" si="11"/>
        <v>0</v>
      </c>
      <c r="N39" s="32">
        <f t="shared" si="9"/>
        <v>1045990</v>
      </c>
      <c r="O39" s="45">
        <f t="shared" si="2"/>
        <v>556.37765957446811</v>
      </c>
      <c r="P39" s="9"/>
    </row>
    <row r="40" spans="1:119" ht="15.75" thickBot="1">
      <c r="A40" s="12"/>
      <c r="B40" s="25">
        <v>381</v>
      </c>
      <c r="C40" s="20" t="s">
        <v>48</v>
      </c>
      <c r="D40" s="46">
        <v>1040490</v>
      </c>
      <c r="E40" s="46">
        <v>0</v>
      </c>
      <c r="F40" s="46">
        <v>0</v>
      </c>
      <c r="G40" s="46">
        <v>0</v>
      </c>
      <c r="H40" s="46">
        <v>0</v>
      </c>
      <c r="I40" s="46">
        <v>5500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9"/>
        <v>1045990</v>
      </c>
      <c r="O40" s="47">
        <f t="shared" si="2"/>
        <v>556.37765957446811</v>
      </c>
      <c r="P40" s="9"/>
    </row>
    <row r="41" spans="1:119" ht="16.5" thickBot="1">
      <c r="A41" s="14" t="s">
        <v>40</v>
      </c>
      <c r="B41" s="23"/>
      <c r="C41" s="22"/>
      <c r="D41" s="15">
        <f t="shared" ref="D41:M41" si="12">SUM(D5,D10,D12,D22,D31,D33,D39)</f>
        <v>2143464</v>
      </c>
      <c r="E41" s="15">
        <f t="shared" si="12"/>
        <v>190255</v>
      </c>
      <c r="F41" s="15">
        <f t="shared" si="12"/>
        <v>0</v>
      </c>
      <c r="G41" s="15">
        <f t="shared" si="12"/>
        <v>0</v>
      </c>
      <c r="H41" s="15">
        <f t="shared" si="12"/>
        <v>0</v>
      </c>
      <c r="I41" s="15">
        <f t="shared" si="12"/>
        <v>6952810</v>
      </c>
      <c r="J41" s="15">
        <f t="shared" si="12"/>
        <v>0</v>
      </c>
      <c r="K41" s="15">
        <f t="shared" si="12"/>
        <v>48438</v>
      </c>
      <c r="L41" s="15">
        <f t="shared" si="12"/>
        <v>0</v>
      </c>
      <c r="M41" s="15">
        <f t="shared" si="12"/>
        <v>0</v>
      </c>
      <c r="N41" s="15">
        <f t="shared" si="9"/>
        <v>9334967</v>
      </c>
      <c r="O41" s="38">
        <f t="shared" si="2"/>
        <v>4965.4079787234041</v>
      </c>
      <c r="P41" s="6"/>
      <c r="Q41" s="2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</row>
    <row r="42" spans="1:119">
      <c r="A42" s="16"/>
      <c r="B42" s="18"/>
      <c r="C42" s="18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9"/>
    </row>
    <row r="43" spans="1:119">
      <c r="A43" s="40"/>
      <c r="B43" s="41"/>
      <c r="C43" s="41"/>
      <c r="D43" s="42"/>
      <c r="E43" s="42"/>
      <c r="F43" s="42"/>
      <c r="G43" s="42"/>
      <c r="H43" s="42"/>
      <c r="I43" s="42"/>
      <c r="J43" s="42"/>
      <c r="K43" s="42"/>
      <c r="L43" s="118" t="s">
        <v>117</v>
      </c>
      <c r="M43" s="118"/>
      <c r="N43" s="118"/>
      <c r="O43" s="43">
        <v>1880</v>
      </c>
    </row>
    <row r="44" spans="1:119">
      <c r="A44" s="119"/>
      <c r="B44" s="96"/>
      <c r="C44" s="96"/>
      <c r="D44" s="96"/>
      <c r="E44" s="96"/>
      <c r="F44" s="96"/>
      <c r="G44" s="96"/>
      <c r="H44" s="96"/>
      <c r="I44" s="96"/>
      <c r="J44" s="96"/>
      <c r="K44" s="96"/>
      <c r="L44" s="96"/>
      <c r="M44" s="96"/>
      <c r="N44" s="96"/>
      <c r="O44" s="97"/>
    </row>
    <row r="45" spans="1:119" ht="15.75" customHeight="1" thickBot="1">
      <c r="A45" s="120" t="s">
        <v>71</v>
      </c>
      <c r="B45" s="99"/>
      <c r="C45" s="99"/>
      <c r="D45" s="99"/>
      <c r="E45" s="99"/>
      <c r="F45" s="99"/>
      <c r="G45" s="99"/>
      <c r="H45" s="99"/>
      <c r="I45" s="99"/>
      <c r="J45" s="99"/>
      <c r="K45" s="99"/>
      <c r="L45" s="99"/>
      <c r="M45" s="99"/>
      <c r="N45" s="99"/>
      <c r="O45" s="100"/>
    </row>
  </sheetData>
  <mergeCells count="10">
    <mergeCell ref="L43:N43"/>
    <mergeCell ref="A44:O44"/>
    <mergeCell ref="A45:O4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horizontalDpi="200" verticalDpi="200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C4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57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113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49</v>
      </c>
      <c r="B3" s="108"/>
      <c r="C3" s="109"/>
      <c r="D3" s="128" t="s">
        <v>25</v>
      </c>
      <c r="E3" s="129"/>
      <c r="F3" s="129"/>
      <c r="G3" s="129"/>
      <c r="H3" s="130"/>
      <c r="I3" s="128" t="s">
        <v>26</v>
      </c>
      <c r="J3" s="130"/>
      <c r="K3" s="128" t="s">
        <v>28</v>
      </c>
      <c r="L3" s="130"/>
      <c r="M3" s="36"/>
      <c r="N3" s="37"/>
      <c r="O3" s="131" t="s">
        <v>54</v>
      </c>
      <c r="P3" s="11"/>
      <c r="Q3"/>
    </row>
    <row r="4" spans="1:133" ht="32.25" customHeight="1" thickBot="1">
      <c r="A4" s="110"/>
      <c r="B4" s="111"/>
      <c r="C4" s="112"/>
      <c r="D4" s="34" t="s">
        <v>3</v>
      </c>
      <c r="E4" s="34" t="s">
        <v>50</v>
      </c>
      <c r="F4" s="34" t="s">
        <v>51</v>
      </c>
      <c r="G4" s="34" t="s">
        <v>52</v>
      </c>
      <c r="H4" s="34" t="s">
        <v>4</v>
      </c>
      <c r="I4" s="34" t="s">
        <v>5</v>
      </c>
      <c r="J4" s="35" t="s">
        <v>53</v>
      </c>
      <c r="K4" s="35" t="s">
        <v>6</v>
      </c>
      <c r="L4" s="35" t="s">
        <v>7</v>
      </c>
      <c r="M4" s="35" t="s">
        <v>8</v>
      </c>
      <c r="N4" s="35" t="s">
        <v>27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SUM(D6:D9)</f>
        <v>404163</v>
      </c>
      <c r="E5" s="27">
        <f t="shared" si="0"/>
        <v>19688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14" si="1">SUM(D5:M5)</f>
        <v>423851</v>
      </c>
      <c r="O5" s="33">
        <f t="shared" ref="O5:O40" si="2">(N5/O$42)</f>
        <v>224.73541887592788</v>
      </c>
      <c r="P5" s="6"/>
    </row>
    <row r="6" spans="1:133">
      <c r="A6" s="12"/>
      <c r="B6" s="25">
        <v>311</v>
      </c>
      <c r="C6" s="20" t="s">
        <v>1</v>
      </c>
      <c r="D6" s="46">
        <v>118387</v>
      </c>
      <c r="E6" s="46">
        <v>19688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138075</v>
      </c>
      <c r="O6" s="47">
        <f t="shared" si="2"/>
        <v>73.210498409331919</v>
      </c>
      <c r="P6" s="9"/>
    </row>
    <row r="7" spans="1:133">
      <c r="A7" s="12"/>
      <c r="B7" s="25">
        <v>312.41000000000003</v>
      </c>
      <c r="C7" s="20" t="s">
        <v>73</v>
      </c>
      <c r="D7" s="46">
        <v>222103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222103</v>
      </c>
      <c r="O7" s="47">
        <f t="shared" si="2"/>
        <v>117.76405090137858</v>
      </c>
      <c r="P7" s="9"/>
    </row>
    <row r="8" spans="1:133">
      <c r="A8" s="12"/>
      <c r="B8" s="25">
        <v>315</v>
      </c>
      <c r="C8" s="20" t="s">
        <v>80</v>
      </c>
      <c r="D8" s="46">
        <v>56642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56642</v>
      </c>
      <c r="O8" s="47">
        <f t="shared" si="2"/>
        <v>30.032873806998939</v>
      </c>
      <c r="P8" s="9"/>
    </row>
    <row r="9" spans="1:133">
      <c r="A9" s="12"/>
      <c r="B9" s="25">
        <v>316</v>
      </c>
      <c r="C9" s="20" t="s">
        <v>81</v>
      </c>
      <c r="D9" s="46">
        <v>7031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7031</v>
      </c>
      <c r="O9" s="47">
        <f t="shared" si="2"/>
        <v>3.727995758218452</v>
      </c>
      <c r="P9" s="9"/>
    </row>
    <row r="10" spans="1:133" ht="15.75">
      <c r="A10" s="29" t="s">
        <v>13</v>
      </c>
      <c r="B10" s="30"/>
      <c r="C10" s="31"/>
      <c r="D10" s="32">
        <f t="shared" ref="D10:M10" si="3">SUM(D11:D11)</f>
        <v>1350</v>
      </c>
      <c r="E10" s="32">
        <f t="shared" si="3"/>
        <v>0</v>
      </c>
      <c r="F10" s="32">
        <f t="shared" si="3"/>
        <v>0</v>
      </c>
      <c r="G10" s="32">
        <f t="shared" si="3"/>
        <v>0</v>
      </c>
      <c r="H10" s="32">
        <f t="shared" si="3"/>
        <v>0</v>
      </c>
      <c r="I10" s="32">
        <f t="shared" si="3"/>
        <v>0</v>
      </c>
      <c r="J10" s="32">
        <f t="shared" si="3"/>
        <v>0</v>
      </c>
      <c r="K10" s="32">
        <f t="shared" si="3"/>
        <v>0</v>
      </c>
      <c r="L10" s="32">
        <f t="shared" si="3"/>
        <v>0</v>
      </c>
      <c r="M10" s="32">
        <f t="shared" si="3"/>
        <v>0</v>
      </c>
      <c r="N10" s="44">
        <f t="shared" si="1"/>
        <v>1350</v>
      </c>
      <c r="O10" s="45">
        <f t="shared" si="2"/>
        <v>0.71580063626723223</v>
      </c>
      <c r="P10" s="10"/>
    </row>
    <row r="11" spans="1:133">
      <c r="A11" s="12"/>
      <c r="B11" s="25">
        <v>329</v>
      </c>
      <c r="C11" s="20" t="s">
        <v>14</v>
      </c>
      <c r="D11" s="46">
        <v>1350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1350</v>
      </c>
      <c r="O11" s="47">
        <f t="shared" si="2"/>
        <v>0.71580063626723223</v>
      </c>
      <c r="P11" s="9"/>
    </row>
    <row r="12" spans="1:133" ht="15.75">
      <c r="A12" s="29" t="s">
        <v>16</v>
      </c>
      <c r="B12" s="30"/>
      <c r="C12" s="31"/>
      <c r="D12" s="32">
        <f t="shared" ref="D12:M12" si="4">SUM(D13:D21)</f>
        <v>216180</v>
      </c>
      <c r="E12" s="32">
        <f t="shared" si="4"/>
        <v>1225</v>
      </c>
      <c r="F12" s="32">
        <f t="shared" si="4"/>
        <v>0</v>
      </c>
      <c r="G12" s="32">
        <f t="shared" si="4"/>
        <v>0</v>
      </c>
      <c r="H12" s="32">
        <f t="shared" si="4"/>
        <v>0</v>
      </c>
      <c r="I12" s="32">
        <f t="shared" si="4"/>
        <v>1962632</v>
      </c>
      <c r="J12" s="32">
        <f t="shared" si="4"/>
        <v>0</v>
      </c>
      <c r="K12" s="32">
        <f t="shared" si="4"/>
        <v>0</v>
      </c>
      <c r="L12" s="32">
        <f t="shared" si="4"/>
        <v>0</v>
      </c>
      <c r="M12" s="32">
        <f t="shared" si="4"/>
        <v>0</v>
      </c>
      <c r="N12" s="44">
        <f t="shared" si="1"/>
        <v>2180037</v>
      </c>
      <c r="O12" s="45">
        <f t="shared" si="2"/>
        <v>1155.905090137858</v>
      </c>
      <c r="P12" s="10"/>
    </row>
    <row r="13" spans="1:133">
      <c r="A13" s="12"/>
      <c r="B13" s="25">
        <v>331.31</v>
      </c>
      <c r="C13" s="20" t="s">
        <v>66</v>
      </c>
      <c r="D13" s="46">
        <v>0</v>
      </c>
      <c r="E13" s="46">
        <v>0</v>
      </c>
      <c r="F13" s="46">
        <v>0</v>
      </c>
      <c r="G13" s="46">
        <v>0</v>
      </c>
      <c r="H13" s="46">
        <v>0</v>
      </c>
      <c r="I13" s="46">
        <v>322263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322263</v>
      </c>
      <c r="O13" s="47">
        <f t="shared" si="2"/>
        <v>170.87115588547189</v>
      </c>
      <c r="P13" s="9"/>
    </row>
    <row r="14" spans="1:133">
      <c r="A14" s="12"/>
      <c r="B14" s="25">
        <v>334.31</v>
      </c>
      <c r="C14" s="20" t="s">
        <v>18</v>
      </c>
      <c r="D14" s="46">
        <v>0</v>
      </c>
      <c r="E14" s="46">
        <v>0</v>
      </c>
      <c r="F14" s="46">
        <v>0</v>
      </c>
      <c r="G14" s="46">
        <v>0</v>
      </c>
      <c r="H14" s="46">
        <v>0</v>
      </c>
      <c r="I14" s="46">
        <v>1233675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1233675</v>
      </c>
      <c r="O14" s="47">
        <f t="shared" si="2"/>
        <v>654.12248144220575</v>
      </c>
      <c r="P14" s="9"/>
    </row>
    <row r="15" spans="1:133">
      <c r="A15" s="12"/>
      <c r="B15" s="25">
        <v>334.49</v>
      </c>
      <c r="C15" s="20" t="s">
        <v>107</v>
      </c>
      <c r="D15" s="46">
        <v>29800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0" si="5">SUM(D15:M15)</f>
        <v>29800</v>
      </c>
      <c r="O15" s="47">
        <f t="shared" si="2"/>
        <v>15.800636267232237</v>
      </c>
      <c r="P15" s="9"/>
    </row>
    <row r="16" spans="1:133">
      <c r="A16" s="12"/>
      <c r="B16" s="25">
        <v>334.5</v>
      </c>
      <c r="C16" s="20" t="s">
        <v>110</v>
      </c>
      <c r="D16" s="46">
        <v>0</v>
      </c>
      <c r="E16" s="46">
        <v>1225</v>
      </c>
      <c r="F16" s="46">
        <v>0</v>
      </c>
      <c r="G16" s="46">
        <v>0</v>
      </c>
      <c r="H16" s="46">
        <v>0</v>
      </c>
      <c r="I16" s="46">
        <v>406694</v>
      </c>
      <c r="J16" s="46">
        <v>0</v>
      </c>
      <c r="K16" s="46">
        <v>0</v>
      </c>
      <c r="L16" s="46">
        <v>0</v>
      </c>
      <c r="M16" s="46">
        <v>0</v>
      </c>
      <c r="N16" s="46">
        <f t="shared" si="5"/>
        <v>407919</v>
      </c>
      <c r="O16" s="47">
        <f t="shared" si="2"/>
        <v>216.28791092258749</v>
      </c>
      <c r="P16" s="9"/>
    </row>
    <row r="17" spans="1:16">
      <c r="A17" s="12"/>
      <c r="B17" s="25">
        <v>335.12</v>
      </c>
      <c r="C17" s="20" t="s">
        <v>82</v>
      </c>
      <c r="D17" s="46">
        <v>64113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5"/>
        <v>64113</v>
      </c>
      <c r="O17" s="47">
        <f t="shared" si="2"/>
        <v>33.994167550371159</v>
      </c>
      <c r="P17" s="9"/>
    </row>
    <row r="18" spans="1:16">
      <c r="A18" s="12"/>
      <c r="B18" s="25">
        <v>335.14</v>
      </c>
      <c r="C18" s="20" t="s">
        <v>83</v>
      </c>
      <c r="D18" s="46">
        <v>1624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5"/>
        <v>1624</v>
      </c>
      <c r="O18" s="47">
        <f t="shared" si="2"/>
        <v>0.86108165429480377</v>
      </c>
      <c r="P18" s="9"/>
    </row>
    <row r="19" spans="1:16">
      <c r="A19" s="12"/>
      <c r="B19" s="25">
        <v>335.15</v>
      </c>
      <c r="C19" s="20" t="s">
        <v>84</v>
      </c>
      <c r="D19" s="46">
        <v>1899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5"/>
        <v>1899</v>
      </c>
      <c r="O19" s="47">
        <f t="shared" si="2"/>
        <v>1.0068928950159066</v>
      </c>
      <c r="P19" s="9"/>
    </row>
    <row r="20" spans="1:16">
      <c r="A20" s="12"/>
      <c r="B20" s="25">
        <v>335.18</v>
      </c>
      <c r="C20" s="20" t="s">
        <v>85</v>
      </c>
      <c r="D20" s="46">
        <v>75946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5"/>
        <v>75946</v>
      </c>
      <c r="O20" s="47">
        <f t="shared" si="2"/>
        <v>40.268292682926827</v>
      </c>
      <c r="P20" s="9"/>
    </row>
    <row r="21" spans="1:16">
      <c r="A21" s="12"/>
      <c r="B21" s="25">
        <v>338</v>
      </c>
      <c r="C21" s="20" t="s">
        <v>24</v>
      </c>
      <c r="D21" s="46">
        <v>42798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>SUM(D21:M21)</f>
        <v>42798</v>
      </c>
      <c r="O21" s="47">
        <f t="shared" si="2"/>
        <v>22.692470837751856</v>
      </c>
      <c r="P21" s="9"/>
    </row>
    <row r="22" spans="1:16" ht="15.75">
      <c r="A22" s="29" t="s">
        <v>29</v>
      </c>
      <c r="B22" s="30"/>
      <c r="C22" s="31"/>
      <c r="D22" s="32">
        <f t="shared" ref="D22:M22" si="6">SUM(D23:D29)</f>
        <v>47938</v>
      </c>
      <c r="E22" s="32">
        <f t="shared" si="6"/>
        <v>0</v>
      </c>
      <c r="F22" s="32">
        <f t="shared" si="6"/>
        <v>0</v>
      </c>
      <c r="G22" s="32">
        <f t="shared" si="6"/>
        <v>0</v>
      </c>
      <c r="H22" s="32">
        <f t="shared" si="6"/>
        <v>0</v>
      </c>
      <c r="I22" s="32">
        <f t="shared" si="6"/>
        <v>3686909</v>
      </c>
      <c r="J22" s="32">
        <f t="shared" si="6"/>
        <v>0</v>
      </c>
      <c r="K22" s="32">
        <f t="shared" si="6"/>
        <v>0</v>
      </c>
      <c r="L22" s="32">
        <f t="shared" si="6"/>
        <v>0</v>
      </c>
      <c r="M22" s="32">
        <f t="shared" si="6"/>
        <v>0</v>
      </c>
      <c r="N22" s="32">
        <f>SUM(D22:M22)</f>
        <v>3734847</v>
      </c>
      <c r="O22" s="45">
        <f t="shared" si="2"/>
        <v>1980.3006362672322</v>
      </c>
      <c r="P22" s="10"/>
    </row>
    <row r="23" spans="1:16">
      <c r="A23" s="12"/>
      <c r="B23" s="25">
        <v>343.1</v>
      </c>
      <c r="C23" s="20" t="s">
        <v>32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2651968</v>
      </c>
      <c r="J23" s="46">
        <v>0</v>
      </c>
      <c r="K23" s="46">
        <v>0</v>
      </c>
      <c r="L23" s="46">
        <v>0</v>
      </c>
      <c r="M23" s="46">
        <v>0</v>
      </c>
      <c r="N23" s="46">
        <f t="shared" ref="N23:N29" si="7">SUM(D23:M23)</f>
        <v>2651968</v>
      </c>
      <c r="O23" s="47">
        <f t="shared" si="2"/>
        <v>1406.1336161187699</v>
      </c>
      <c r="P23" s="9"/>
    </row>
    <row r="24" spans="1:16">
      <c r="A24" s="12"/>
      <c r="B24" s="25">
        <v>343.2</v>
      </c>
      <c r="C24" s="20" t="s">
        <v>33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231369</v>
      </c>
      <c r="J24" s="46">
        <v>0</v>
      </c>
      <c r="K24" s="46">
        <v>0</v>
      </c>
      <c r="L24" s="46">
        <v>0</v>
      </c>
      <c r="M24" s="46">
        <v>0</v>
      </c>
      <c r="N24" s="46">
        <f t="shared" si="7"/>
        <v>231369</v>
      </c>
      <c r="O24" s="47">
        <f t="shared" si="2"/>
        <v>122.67709437963944</v>
      </c>
      <c r="P24" s="9"/>
    </row>
    <row r="25" spans="1:16">
      <c r="A25" s="12"/>
      <c r="B25" s="25">
        <v>343.3</v>
      </c>
      <c r="C25" s="20" t="s">
        <v>34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425086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425086</v>
      </c>
      <c r="O25" s="47">
        <f t="shared" si="2"/>
        <v>225.39024390243901</v>
      </c>
      <c r="P25" s="9"/>
    </row>
    <row r="26" spans="1:16">
      <c r="A26" s="12"/>
      <c r="B26" s="25">
        <v>343.4</v>
      </c>
      <c r="C26" s="20" t="s">
        <v>35</v>
      </c>
      <c r="D26" s="46">
        <v>10251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10251</v>
      </c>
      <c r="O26" s="47">
        <f t="shared" si="2"/>
        <v>5.4353128313891839</v>
      </c>
      <c r="P26" s="9"/>
    </row>
    <row r="27" spans="1:16">
      <c r="A27" s="12"/>
      <c r="B27" s="25">
        <v>343.5</v>
      </c>
      <c r="C27" s="20" t="s">
        <v>36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313599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313599</v>
      </c>
      <c r="O27" s="47">
        <f t="shared" si="2"/>
        <v>166.27730646871686</v>
      </c>
      <c r="P27" s="9"/>
    </row>
    <row r="28" spans="1:16">
      <c r="A28" s="12"/>
      <c r="B28" s="25">
        <v>347.2</v>
      </c>
      <c r="C28" s="20" t="s">
        <v>39</v>
      </c>
      <c r="D28" s="46">
        <v>120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120</v>
      </c>
      <c r="O28" s="47">
        <f t="shared" si="2"/>
        <v>6.362672322375397E-2</v>
      </c>
      <c r="P28" s="9"/>
    </row>
    <row r="29" spans="1:16">
      <c r="A29" s="12"/>
      <c r="B29" s="25">
        <v>349</v>
      </c>
      <c r="C29" s="20" t="s">
        <v>75</v>
      </c>
      <c r="D29" s="46">
        <v>37567</v>
      </c>
      <c r="E29" s="46">
        <v>0</v>
      </c>
      <c r="F29" s="46">
        <v>0</v>
      </c>
      <c r="G29" s="46">
        <v>0</v>
      </c>
      <c r="H29" s="46">
        <v>0</v>
      </c>
      <c r="I29" s="46">
        <v>64887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102454</v>
      </c>
      <c r="O29" s="47">
        <f t="shared" si="2"/>
        <v>54.323435843054085</v>
      </c>
      <c r="P29" s="9"/>
    </row>
    <row r="30" spans="1:16" ht="15.75">
      <c r="A30" s="29" t="s">
        <v>30</v>
      </c>
      <c r="B30" s="30"/>
      <c r="C30" s="31"/>
      <c r="D30" s="32">
        <f t="shared" ref="D30:M30" si="8">SUM(D31:D31)</f>
        <v>7357</v>
      </c>
      <c r="E30" s="32">
        <f t="shared" si="8"/>
        <v>0</v>
      </c>
      <c r="F30" s="32">
        <f t="shared" si="8"/>
        <v>0</v>
      </c>
      <c r="G30" s="32">
        <f t="shared" si="8"/>
        <v>0</v>
      </c>
      <c r="H30" s="32">
        <f t="shared" si="8"/>
        <v>0</v>
      </c>
      <c r="I30" s="32">
        <f t="shared" si="8"/>
        <v>0</v>
      </c>
      <c r="J30" s="32">
        <f t="shared" si="8"/>
        <v>0</v>
      </c>
      <c r="K30" s="32">
        <f t="shared" si="8"/>
        <v>0</v>
      </c>
      <c r="L30" s="32">
        <f t="shared" si="8"/>
        <v>0</v>
      </c>
      <c r="M30" s="32">
        <f t="shared" si="8"/>
        <v>0</v>
      </c>
      <c r="N30" s="32">
        <f t="shared" ref="N30:N40" si="9">SUM(D30:M30)</f>
        <v>7357</v>
      </c>
      <c r="O30" s="45">
        <f t="shared" si="2"/>
        <v>3.9008483563096501</v>
      </c>
      <c r="P30" s="10"/>
    </row>
    <row r="31" spans="1:16">
      <c r="A31" s="13"/>
      <c r="B31" s="39">
        <v>351.1</v>
      </c>
      <c r="C31" s="21" t="s">
        <v>42</v>
      </c>
      <c r="D31" s="46">
        <v>7357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9"/>
        <v>7357</v>
      </c>
      <c r="O31" s="47">
        <f t="shared" si="2"/>
        <v>3.9008483563096501</v>
      </c>
      <c r="P31" s="9"/>
    </row>
    <row r="32" spans="1:16" ht="15.75">
      <c r="A32" s="29" t="s">
        <v>2</v>
      </c>
      <c r="B32" s="30"/>
      <c r="C32" s="31"/>
      <c r="D32" s="32">
        <f t="shared" ref="D32:M32" si="10">SUM(D33:D37)</f>
        <v>112731</v>
      </c>
      <c r="E32" s="32">
        <f t="shared" si="10"/>
        <v>143</v>
      </c>
      <c r="F32" s="32">
        <f t="shared" si="10"/>
        <v>0</v>
      </c>
      <c r="G32" s="32">
        <f t="shared" si="10"/>
        <v>0</v>
      </c>
      <c r="H32" s="32">
        <f t="shared" si="10"/>
        <v>0</v>
      </c>
      <c r="I32" s="32">
        <f t="shared" si="10"/>
        <v>89943</v>
      </c>
      <c r="J32" s="32">
        <f t="shared" si="10"/>
        <v>0</v>
      </c>
      <c r="K32" s="32">
        <f t="shared" si="10"/>
        <v>31493</v>
      </c>
      <c r="L32" s="32">
        <f t="shared" si="10"/>
        <v>0</v>
      </c>
      <c r="M32" s="32">
        <f t="shared" si="10"/>
        <v>0</v>
      </c>
      <c r="N32" s="32">
        <f t="shared" si="9"/>
        <v>234310</v>
      </c>
      <c r="O32" s="45">
        <f t="shared" si="2"/>
        <v>124.23647932131495</v>
      </c>
      <c r="P32" s="10"/>
    </row>
    <row r="33" spans="1:119">
      <c r="A33" s="12"/>
      <c r="B33" s="25">
        <v>361.1</v>
      </c>
      <c r="C33" s="20" t="s">
        <v>43</v>
      </c>
      <c r="D33" s="46">
        <v>7940</v>
      </c>
      <c r="E33" s="46">
        <v>143</v>
      </c>
      <c r="F33" s="46">
        <v>0</v>
      </c>
      <c r="G33" s="46">
        <v>0</v>
      </c>
      <c r="H33" s="46">
        <v>0</v>
      </c>
      <c r="I33" s="46">
        <v>25772</v>
      </c>
      <c r="J33" s="46">
        <v>0</v>
      </c>
      <c r="K33" s="46">
        <v>26799</v>
      </c>
      <c r="L33" s="46">
        <v>0</v>
      </c>
      <c r="M33" s="46">
        <v>0</v>
      </c>
      <c r="N33" s="46">
        <f t="shared" si="9"/>
        <v>60654</v>
      </c>
      <c r="O33" s="47">
        <f t="shared" si="2"/>
        <v>32.160127253446447</v>
      </c>
      <c r="P33" s="9"/>
    </row>
    <row r="34" spans="1:119">
      <c r="A34" s="12"/>
      <c r="B34" s="25">
        <v>361.3</v>
      </c>
      <c r="C34" s="20" t="s">
        <v>44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-3459</v>
      </c>
      <c r="L34" s="46">
        <v>0</v>
      </c>
      <c r="M34" s="46">
        <v>0</v>
      </c>
      <c r="N34" s="46">
        <f t="shared" si="9"/>
        <v>-3459</v>
      </c>
      <c r="O34" s="47">
        <f t="shared" si="2"/>
        <v>-1.8340402969247083</v>
      </c>
      <c r="P34" s="9"/>
    </row>
    <row r="35" spans="1:119">
      <c r="A35" s="12"/>
      <c r="B35" s="25">
        <v>362</v>
      </c>
      <c r="C35" s="20" t="s">
        <v>45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58329</v>
      </c>
      <c r="J35" s="46">
        <v>0</v>
      </c>
      <c r="K35" s="46">
        <v>0</v>
      </c>
      <c r="L35" s="46">
        <v>0</v>
      </c>
      <c r="M35" s="46">
        <v>0</v>
      </c>
      <c r="N35" s="46">
        <f t="shared" si="9"/>
        <v>58329</v>
      </c>
      <c r="O35" s="47">
        <f t="shared" si="2"/>
        <v>30.927359490986213</v>
      </c>
      <c r="P35" s="9"/>
    </row>
    <row r="36" spans="1:119">
      <c r="A36" s="12"/>
      <c r="B36" s="25">
        <v>368</v>
      </c>
      <c r="C36" s="20" t="s">
        <v>46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8153</v>
      </c>
      <c r="L36" s="46">
        <v>0</v>
      </c>
      <c r="M36" s="46">
        <v>0</v>
      </c>
      <c r="N36" s="46">
        <f t="shared" si="9"/>
        <v>8153</v>
      </c>
      <c r="O36" s="47">
        <f t="shared" si="2"/>
        <v>4.3229056203605518</v>
      </c>
      <c r="P36" s="9"/>
    </row>
    <row r="37" spans="1:119">
      <c r="A37" s="12"/>
      <c r="B37" s="25">
        <v>369.9</v>
      </c>
      <c r="C37" s="20" t="s">
        <v>47</v>
      </c>
      <c r="D37" s="46">
        <v>104791</v>
      </c>
      <c r="E37" s="46">
        <v>0</v>
      </c>
      <c r="F37" s="46">
        <v>0</v>
      </c>
      <c r="G37" s="46">
        <v>0</v>
      </c>
      <c r="H37" s="46">
        <v>0</v>
      </c>
      <c r="I37" s="46">
        <v>5842</v>
      </c>
      <c r="J37" s="46">
        <v>0</v>
      </c>
      <c r="K37" s="46">
        <v>0</v>
      </c>
      <c r="L37" s="46">
        <v>0</v>
      </c>
      <c r="M37" s="46">
        <v>0</v>
      </c>
      <c r="N37" s="46">
        <f t="shared" si="9"/>
        <v>110633</v>
      </c>
      <c r="O37" s="47">
        <f t="shared" si="2"/>
        <v>58.660127253446447</v>
      </c>
      <c r="P37" s="9"/>
    </row>
    <row r="38" spans="1:119" ht="15.75">
      <c r="A38" s="29" t="s">
        <v>31</v>
      </c>
      <c r="B38" s="30"/>
      <c r="C38" s="31"/>
      <c r="D38" s="32">
        <f t="shared" ref="D38:M38" si="11">SUM(D39:D39)</f>
        <v>822000</v>
      </c>
      <c r="E38" s="32">
        <f t="shared" si="11"/>
        <v>24325</v>
      </c>
      <c r="F38" s="32">
        <f t="shared" si="11"/>
        <v>0</v>
      </c>
      <c r="G38" s="32">
        <f t="shared" si="11"/>
        <v>0</v>
      </c>
      <c r="H38" s="32">
        <f t="shared" si="11"/>
        <v>0</v>
      </c>
      <c r="I38" s="32">
        <f t="shared" si="11"/>
        <v>24000</v>
      </c>
      <c r="J38" s="32">
        <f t="shared" si="11"/>
        <v>0</v>
      </c>
      <c r="K38" s="32">
        <f t="shared" si="11"/>
        <v>0</v>
      </c>
      <c r="L38" s="32">
        <f t="shared" si="11"/>
        <v>0</v>
      </c>
      <c r="M38" s="32">
        <f t="shared" si="11"/>
        <v>0</v>
      </c>
      <c r="N38" s="32">
        <f t="shared" si="9"/>
        <v>870325</v>
      </c>
      <c r="O38" s="45">
        <f t="shared" si="2"/>
        <v>461.46606574761398</v>
      </c>
      <c r="P38" s="9"/>
    </row>
    <row r="39" spans="1:119" ht="15.75" thickBot="1">
      <c r="A39" s="12"/>
      <c r="B39" s="25">
        <v>381</v>
      </c>
      <c r="C39" s="20" t="s">
        <v>48</v>
      </c>
      <c r="D39" s="46">
        <v>822000</v>
      </c>
      <c r="E39" s="46">
        <v>24325</v>
      </c>
      <c r="F39" s="46">
        <v>0</v>
      </c>
      <c r="G39" s="46">
        <v>0</v>
      </c>
      <c r="H39" s="46">
        <v>0</v>
      </c>
      <c r="I39" s="46">
        <v>24000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9"/>
        <v>870325</v>
      </c>
      <c r="O39" s="47">
        <f t="shared" si="2"/>
        <v>461.46606574761398</v>
      </c>
      <c r="P39" s="9"/>
    </row>
    <row r="40" spans="1:119" ht="16.5" thickBot="1">
      <c r="A40" s="14" t="s">
        <v>40</v>
      </c>
      <c r="B40" s="23"/>
      <c r="C40" s="22"/>
      <c r="D40" s="15">
        <f t="shared" ref="D40:M40" si="12">SUM(D5,D10,D12,D22,D30,D32,D38)</f>
        <v>1611719</v>
      </c>
      <c r="E40" s="15">
        <f t="shared" si="12"/>
        <v>45381</v>
      </c>
      <c r="F40" s="15">
        <f t="shared" si="12"/>
        <v>0</v>
      </c>
      <c r="G40" s="15">
        <f t="shared" si="12"/>
        <v>0</v>
      </c>
      <c r="H40" s="15">
        <f t="shared" si="12"/>
        <v>0</v>
      </c>
      <c r="I40" s="15">
        <f t="shared" si="12"/>
        <v>5763484</v>
      </c>
      <c r="J40" s="15">
        <f t="shared" si="12"/>
        <v>0</v>
      </c>
      <c r="K40" s="15">
        <f t="shared" si="12"/>
        <v>31493</v>
      </c>
      <c r="L40" s="15">
        <f t="shared" si="12"/>
        <v>0</v>
      </c>
      <c r="M40" s="15">
        <f t="shared" si="12"/>
        <v>0</v>
      </c>
      <c r="N40" s="15">
        <f t="shared" si="9"/>
        <v>7452077</v>
      </c>
      <c r="O40" s="38">
        <f t="shared" si="2"/>
        <v>3951.2603393425238</v>
      </c>
      <c r="P40" s="6"/>
      <c r="Q40" s="2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</row>
    <row r="41" spans="1:119">
      <c r="A41" s="16"/>
      <c r="B41" s="18"/>
      <c r="C41" s="18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9"/>
    </row>
    <row r="42" spans="1:119">
      <c r="A42" s="40"/>
      <c r="B42" s="41"/>
      <c r="C42" s="41"/>
      <c r="D42" s="42"/>
      <c r="E42" s="42"/>
      <c r="F42" s="42"/>
      <c r="G42" s="42"/>
      <c r="H42" s="42"/>
      <c r="I42" s="42"/>
      <c r="J42" s="42"/>
      <c r="K42" s="42"/>
      <c r="L42" s="118" t="s">
        <v>114</v>
      </c>
      <c r="M42" s="118"/>
      <c r="N42" s="118"/>
      <c r="O42" s="43">
        <v>1886</v>
      </c>
    </row>
    <row r="43" spans="1:119">
      <c r="A43" s="119"/>
      <c r="B43" s="96"/>
      <c r="C43" s="96"/>
      <c r="D43" s="96"/>
      <c r="E43" s="96"/>
      <c r="F43" s="96"/>
      <c r="G43" s="96"/>
      <c r="H43" s="96"/>
      <c r="I43" s="96"/>
      <c r="J43" s="96"/>
      <c r="K43" s="96"/>
      <c r="L43" s="96"/>
      <c r="M43" s="96"/>
      <c r="N43" s="96"/>
      <c r="O43" s="97"/>
    </row>
    <row r="44" spans="1:119" ht="15.75" customHeight="1" thickBot="1">
      <c r="A44" s="120" t="s">
        <v>71</v>
      </c>
      <c r="B44" s="99"/>
      <c r="C44" s="99"/>
      <c r="D44" s="99"/>
      <c r="E44" s="99"/>
      <c r="F44" s="99"/>
      <c r="G44" s="99"/>
      <c r="H44" s="99"/>
      <c r="I44" s="99"/>
      <c r="J44" s="99"/>
      <c r="K44" s="99"/>
      <c r="L44" s="99"/>
      <c r="M44" s="99"/>
      <c r="N44" s="99"/>
      <c r="O44" s="100"/>
    </row>
  </sheetData>
  <mergeCells count="10">
    <mergeCell ref="L42:N42"/>
    <mergeCell ref="A43:O43"/>
    <mergeCell ref="A44:O4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C4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57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109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49</v>
      </c>
      <c r="B3" s="108"/>
      <c r="C3" s="109"/>
      <c r="D3" s="128" t="s">
        <v>25</v>
      </c>
      <c r="E3" s="129"/>
      <c r="F3" s="129"/>
      <c r="G3" s="129"/>
      <c r="H3" s="130"/>
      <c r="I3" s="128" t="s">
        <v>26</v>
      </c>
      <c r="J3" s="130"/>
      <c r="K3" s="128" t="s">
        <v>28</v>
      </c>
      <c r="L3" s="130"/>
      <c r="M3" s="36"/>
      <c r="N3" s="37"/>
      <c r="O3" s="131" t="s">
        <v>54</v>
      </c>
      <c r="P3" s="11"/>
      <c r="Q3"/>
    </row>
    <row r="4" spans="1:133" ht="32.25" customHeight="1" thickBot="1">
      <c r="A4" s="110"/>
      <c r="B4" s="111"/>
      <c r="C4" s="112"/>
      <c r="D4" s="34" t="s">
        <v>3</v>
      </c>
      <c r="E4" s="34" t="s">
        <v>50</v>
      </c>
      <c r="F4" s="34" t="s">
        <v>51</v>
      </c>
      <c r="G4" s="34" t="s">
        <v>52</v>
      </c>
      <c r="H4" s="34" t="s">
        <v>4</v>
      </c>
      <c r="I4" s="34" t="s">
        <v>5</v>
      </c>
      <c r="J4" s="35" t="s">
        <v>53</v>
      </c>
      <c r="K4" s="35" t="s">
        <v>6</v>
      </c>
      <c r="L4" s="35" t="s">
        <v>7</v>
      </c>
      <c r="M4" s="35" t="s">
        <v>8</v>
      </c>
      <c r="N4" s="35" t="s">
        <v>27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SUM(D6:D9)</f>
        <v>379658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18948</v>
      </c>
      <c r="N5" s="28">
        <f t="shared" ref="N5:N22" si="1">SUM(D5:M5)</f>
        <v>398606</v>
      </c>
      <c r="O5" s="33">
        <f t="shared" ref="O5:O42" si="2">(N5/O$44)</f>
        <v>221.44777777777779</v>
      </c>
      <c r="P5" s="6"/>
    </row>
    <row r="6" spans="1:133">
      <c r="A6" s="12"/>
      <c r="B6" s="25">
        <v>311</v>
      </c>
      <c r="C6" s="20" t="s">
        <v>1</v>
      </c>
      <c r="D6" s="46">
        <v>113558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18948</v>
      </c>
      <c r="N6" s="46">
        <f t="shared" si="1"/>
        <v>132506</v>
      </c>
      <c r="O6" s="47">
        <f t="shared" si="2"/>
        <v>73.614444444444445</v>
      </c>
      <c r="P6" s="9"/>
    </row>
    <row r="7" spans="1:133">
      <c r="A7" s="12"/>
      <c r="B7" s="25">
        <v>312.10000000000002</v>
      </c>
      <c r="C7" s="20" t="s">
        <v>9</v>
      </c>
      <c r="D7" s="46">
        <v>197269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197269</v>
      </c>
      <c r="O7" s="47">
        <f t="shared" si="2"/>
        <v>109.59388888888888</v>
      </c>
      <c r="P7" s="9"/>
    </row>
    <row r="8" spans="1:133">
      <c r="A8" s="12"/>
      <c r="B8" s="25">
        <v>315</v>
      </c>
      <c r="C8" s="20" t="s">
        <v>80</v>
      </c>
      <c r="D8" s="46">
        <v>61919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61919</v>
      </c>
      <c r="O8" s="47">
        <f t="shared" si="2"/>
        <v>34.399444444444441</v>
      </c>
      <c r="P8" s="9"/>
    </row>
    <row r="9" spans="1:133">
      <c r="A9" s="12"/>
      <c r="B9" s="25">
        <v>316</v>
      </c>
      <c r="C9" s="20" t="s">
        <v>81</v>
      </c>
      <c r="D9" s="46">
        <v>6912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6912</v>
      </c>
      <c r="O9" s="47">
        <f t="shared" si="2"/>
        <v>3.84</v>
      </c>
      <c r="P9" s="9"/>
    </row>
    <row r="10" spans="1:133" ht="15.75">
      <c r="A10" s="29" t="s">
        <v>13</v>
      </c>
      <c r="B10" s="30"/>
      <c r="C10" s="31"/>
      <c r="D10" s="32">
        <f t="shared" ref="D10:M10" si="3">SUM(D11:D11)</f>
        <v>1200</v>
      </c>
      <c r="E10" s="32">
        <f t="shared" si="3"/>
        <v>0</v>
      </c>
      <c r="F10" s="32">
        <f t="shared" si="3"/>
        <v>0</v>
      </c>
      <c r="G10" s="32">
        <f t="shared" si="3"/>
        <v>0</v>
      </c>
      <c r="H10" s="32">
        <f t="shared" si="3"/>
        <v>0</v>
      </c>
      <c r="I10" s="32">
        <f t="shared" si="3"/>
        <v>0</v>
      </c>
      <c r="J10" s="32">
        <f t="shared" si="3"/>
        <v>0</v>
      </c>
      <c r="K10" s="32">
        <f t="shared" si="3"/>
        <v>0</v>
      </c>
      <c r="L10" s="32">
        <f t="shared" si="3"/>
        <v>0</v>
      </c>
      <c r="M10" s="32">
        <f t="shared" si="3"/>
        <v>0</v>
      </c>
      <c r="N10" s="44">
        <f t="shared" si="1"/>
        <v>1200</v>
      </c>
      <c r="O10" s="45">
        <f t="shared" si="2"/>
        <v>0.66666666666666663</v>
      </c>
      <c r="P10" s="10"/>
    </row>
    <row r="11" spans="1:133">
      <c r="A11" s="12"/>
      <c r="B11" s="25">
        <v>329</v>
      </c>
      <c r="C11" s="20" t="s">
        <v>14</v>
      </c>
      <c r="D11" s="46">
        <v>1200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1200</v>
      </c>
      <c r="O11" s="47">
        <f t="shared" si="2"/>
        <v>0.66666666666666663</v>
      </c>
      <c r="P11" s="9"/>
    </row>
    <row r="12" spans="1:133" ht="15.75">
      <c r="A12" s="29" t="s">
        <v>16</v>
      </c>
      <c r="B12" s="30"/>
      <c r="C12" s="31"/>
      <c r="D12" s="32">
        <f t="shared" ref="D12:M12" si="4">SUM(D13:D21)</f>
        <v>165719</v>
      </c>
      <c r="E12" s="32">
        <f t="shared" si="4"/>
        <v>0</v>
      </c>
      <c r="F12" s="32">
        <f t="shared" si="4"/>
        <v>0</v>
      </c>
      <c r="G12" s="32">
        <f t="shared" si="4"/>
        <v>0</v>
      </c>
      <c r="H12" s="32">
        <f t="shared" si="4"/>
        <v>0</v>
      </c>
      <c r="I12" s="32">
        <f t="shared" si="4"/>
        <v>823772</v>
      </c>
      <c r="J12" s="32">
        <f t="shared" si="4"/>
        <v>0</v>
      </c>
      <c r="K12" s="32">
        <f t="shared" si="4"/>
        <v>0</v>
      </c>
      <c r="L12" s="32">
        <f t="shared" si="4"/>
        <v>0</v>
      </c>
      <c r="M12" s="32">
        <f t="shared" si="4"/>
        <v>35500</v>
      </c>
      <c r="N12" s="44">
        <f t="shared" si="1"/>
        <v>1024991</v>
      </c>
      <c r="O12" s="45">
        <f t="shared" si="2"/>
        <v>569.43944444444446</v>
      </c>
      <c r="P12" s="10"/>
    </row>
    <row r="13" spans="1:133">
      <c r="A13" s="12"/>
      <c r="B13" s="25">
        <v>331.31</v>
      </c>
      <c r="C13" s="20" t="s">
        <v>66</v>
      </c>
      <c r="D13" s="46">
        <v>0</v>
      </c>
      <c r="E13" s="46">
        <v>0</v>
      </c>
      <c r="F13" s="46">
        <v>0</v>
      </c>
      <c r="G13" s="46">
        <v>0</v>
      </c>
      <c r="H13" s="46">
        <v>0</v>
      </c>
      <c r="I13" s="46">
        <v>223020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223020</v>
      </c>
      <c r="O13" s="47">
        <f t="shared" si="2"/>
        <v>123.9</v>
      </c>
      <c r="P13" s="9"/>
    </row>
    <row r="14" spans="1:133">
      <c r="A14" s="12"/>
      <c r="B14" s="25">
        <v>334.31</v>
      </c>
      <c r="C14" s="20" t="s">
        <v>18</v>
      </c>
      <c r="D14" s="46">
        <v>0</v>
      </c>
      <c r="E14" s="46">
        <v>0</v>
      </c>
      <c r="F14" s="46">
        <v>0</v>
      </c>
      <c r="G14" s="46">
        <v>0</v>
      </c>
      <c r="H14" s="46">
        <v>0</v>
      </c>
      <c r="I14" s="46">
        <v>202952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202952</v>
      </c>
      <c r="O14" s="47">
        <f t="shared" si="2"/>
        <v>112.75111111111111</v>
      </c>
      <c r="P14" s="9"/>
    </row>
    <row r="15" spans="1:133">
      <c r="A15" s="12"/>
      <c r="B15" s="25">
        <v>334.35</v>
      </c>
      <c r="C15" s="20" t="s">
        <v>101</v>
      </c>
      <c r="D15" s="46">
        <v>0</v>
      </c>
      <c r="E15" s="46">
        <v>0</v>
      </c>
      <c r="F15" s="46">
        <v>0</v>
      </c>
      <c r="G15" s="46">
        <v>0</v>
      </c>
      <c r="H15" s="46">
        <v>0</v>
      </c>
      <c r="I15" s="46">
        <v>397800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397800</v>
      </c>
      <c r="O15" s="47">
        <f t="shared" si="2"/>
        <v>221</v>
      </c>
      <c r="P15" s="9"/>
    </row>
    <row r="16" spans="1:133">
      <c r="A16" s="12"/>
      <c r="B16" s="25">
        <v>334.5</v>
      </c>
      <c r="C16" s="20" t="s">
        <v>110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35500</v>
      </c>
      <c r="N16" s="46">
        <f t="shared" si="1"/>
        <v>35500</v>
      </c>
      <c r="O16" s="47">
        <f t="shared" si="2"/>
        <v>19.722222222222221</v>
      </c>
      <c r="P16" s="9"/>
    </row>
    <row r="17" spans="1:16">
      <c r="A17" s="12"/>
      <c r="B17" s="25">
        <v>335.12</v>
      </c>
      <c r="C17" s="20" t="s">
        <v>82</v>
      </c>
      <c r="D17" s="46">
        <v>59009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59009</v>
      </c>
      <c r="O17" s="47">
        <f t="shared" si="2"/>
        <v>32.782777777777781</v>
      </c>
      <c r="P17" s="9"/>
    </row>
    <row r="18" spans="1:16">
      <c r="A18" s="12"/>
      <c r="B18" s="25">
        <v>335.14</v>
      </c>
      <c r="C18" s="20" t="s">
        <v>83</v>
      </c>
      <c r="D18" s="46">
        <v>2654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2654</v>
      </c>
      <c r="O18" s="47">
        <f t="shared" si="2"/>
        <v>1.4744444444444444</v>
      </c>
      <c r="P18" s="9"/>
    </row>
    <row r="19" spans="1:16">
      <c r="A19" s="12"/>
      <c r="B19" s="25">
        <v>335.15</v>
      </c>
      <c r="C19" s="20" t="s">
        <v>84</v>
      </c>
      <c r="D19" s="46">
        <v>617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617</v>
      </c>
      <c r="O19" s="47">
        <f t="shared" si="2"/>
        <v>0.34277777777777779</v>
      </c>
      <c r="P19" s="9"/>
    </row>
    <row r="20" spans="1:16">
      <c r="A20" s="12"/>
      <c r="B20" s="25">
        <v>335.18</v>
      </c>
      <c r="C20" s="20" t="s">
        <v>85</v>
      </c>
      <c r="D20" s="46">
        <v>60890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60890</v>
      </c>
      <c r="O20" s="47">
        <f t="shared" si="2"/>
        <v>33.827777777777776</v>
      </c>
      <c r="P20" s="9"/>
    </row>
    <row r="21" spans="1:16">
      <c r="A21" s="12"/>
      <c r="B21" s="25">
        <v>338</v>
      </c>
      <c r="C21" s="20" t="s">
        <v>24</v>
      </c>
      <c r="D21" s="46">
        <v>42549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42549</v>
      </c>
      <c r="O21" s="47">
        <f t="shared" si="2"/>
        <v>23.638333333333332</v>
      </c>
      <c r="P21" s="9"/>
    </row>
    <row r="22" spans="1:16" ht="15.75">
      <c r="A22" s="29" t="s">
        <v>29</v>
      </c>
      <c r="B22" s="30"/>
      <c r="C22" s="31"/>
      <c r="D22" s="32">
        <f t="shared" ref="D22:M22" si="5">SUM(D23:D30)</f>
        <v>53714</v>
      </c>
      <c r="E22" s="32">
        <f t="shared" si="5"/>
        <v>0</v>
      </c>
      <c r="F22" s="32">
        <f t="shared" si="5"/>
        <v>0</v>
      </c>
      <c r="G22" s="32">
        <f t="shared" si="5"/>
        <v>0</v>
      </c>
      <c r="H22" s="32">
        <f t="shared" si="5"/>
        <v>0</v>
      </c>
      <c r="I22" s="32">
        <f t="shared" si="5"/>
        <v>3567687</v>
      </c>
      <c r="J22" s="32">
        <f t="shared" si="5"/>
        <v>0</v>
      </c>
      <c r="K22" s="32">
        <f t="shared" si="5"/>
        <v>0</v>
      </c>
      <c r="L22" s="32">
        <f t="shared" si="5"/>
        <v>0</v>
      </c>
      <c r="M22" s="32">
        <f t="shared" si="5"/>
        <v>0</v>
      </c>
      <c r="N22" s="32">
        <f t="shared" si="1"/>
        <v>3621401</v>
      </c>
      <c r="O22" s="45">
        <f t="shared" si="2"/>
        <v>2011.8894444444445</v>
      </c>
      <c r="P22" s="10"/>
    </row>
    <row r="23" spans="1:16">
      <c r="A23" s="12"/>
      <c r="B23" s="25">
        <v>343.1</v>
      </c>
      <c r="C23" s="20" t="s">
        <v>32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2574885</v>
      </c>
      <c r="J23" s="46">
        <v>0</v>
      </c>
      <c r="K23" s="46">
        <v>0</v>
      </c>
      <c r="L23" s="46">
        <v>0</v>
      </c>
      <c r="M23" s="46">
        <v>0</v>
      </c>
      <c r="N23" s="46">
        <f t="shared" ref="N23:N30" si="6">SUM(D23:M23)</f>
        <v>2574885</v>
      </c>
      <c r="O23" s="47">
        <f t="shared" si="2"/>
        <v>1430.4916666666666</v>
      </c>
      <c r="P23" s="9"/>
    </row>
    <row r="24" spans="1:16">
      <c r="A24" s="12"/>
      <c r="B24" s="25">
        <v>343.2</v>
      </c>
      <c r="C24" s="20" t="s">
        <v>33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218314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218314</v>
      </c>
      <c r="O24" s="47">
        <f t="shared" si="2"/>
        <v>121.28555555555556</v>
      </c>
      <c r="P24" s="9"/>
    </row>
    <row r="25" spans="1:16">
      <c r="A25" s="12"/>
      <c r="B25" s="25">
        <v>343.3</v>
      </c>
      <c r="C25" s="20" t="s">
        <v>34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393118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393118</v>
      </c>
      <c r="O25" s="47">
        <f t="shared" si="2"/>
        <v>218.39888888888888</v>
      </c>
      <c r="P25" s="9"/>
    </row>
    <row r="26" spans="1:16">
      <c r="A26" s="12"/>
      <c r="B26" s="25">
        <v>343.4</v>
      </c>
      <c r="C26" s="20" t="s">
        <v>35</v>
      </c>
      <c r="D26" s="46">
        <v>6963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6963</v>
      </c>
      <c r="O26" s="47">
        <f t="shared" si="2"/>
        <v>3.8683333333333332</v>
      </c>
      <c r="P26" s="9"/>
    </row>
    <row r="27" spans="1:16">
      <c r="A27" s="12"/>
      <c r="B27" s="25">
        <v>343.5</v>
      </c>
      <c r="C27" s="20" t="s">
        <v>36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333524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333524</v>
      </c>
      <c r="O27" s="47">
        <f t="shared" si="2"/>
        <v>185.29111111111112</v>
      </c>
      <c r="P27" s="9"/>
    </row>
    <row r="28" spans="1:16">
      <c r="A28" s="12"/>
      <c r="B28" s="25">
        <v>343.8</v>
      </c>
      <c r="C28" s="20" t="s">
        <v>37</v>
      </c>
      <c r="D28" s="46">
        <v>1800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1800</v>
      </c>
      <c r="O28" s="47">
        <f t="shared" si="2"/>
        <v>1</v>
      </c>
      <c r="P28" s="9"/>
    </row>
    <row r="29" spans="1:16">
      <c r="A29" s="12"/>
      <c r="B29" s="25">
        <v>347.2</v>
      </c>
      <c r="C29" s="20" t="s">
        <v>39</v>
      </c>
      <c r="D29" s="46">
        <v>4531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4531</v>
      </c>
      <c r="O29" s="47">
        <f t="shared" si="2"/>
        <v>2.5172222222222222</v>
      </c>
      <c r="P29" s="9"/>
    </row>
    <row r="30" spans="1:16">
      <c r="A30" s="12"/>
      <c r="B30" s="25">
        <v>349</v>
      </c>
      <c r="C30" s="20" t="s">
        <v>75</v>
      </c>
      <c r="D30" s="46">
        <v>40420</v>
      </c>
      <c r="E30" s="46">
        <v>0</v>
      </c>
      <c r="F30" s="46">
        <v>0</v>
      </c>
      <c r="G30" s="46">
        <v>0</v>
      </c>
      <c r="H30" s="46">
        <v>0</v>
      </c>
      <c r="I30" s="46">
        <v>47846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88266</v>
      </c>
      <c r="O30" s="47">
        <f t="shared" si="2"/>
        <v>49.036666666666669</v>
      </c>
      <c r="P30" s="9"/>
    </row>
    <row r="31" spans="1:16" ht="15.75">
      <c r="A31" s="29" t="s">
        <v>30</v>
      </c>
      <c r="B31" s="30"/>
      <c r="C31" s="31"/>
      <c r="D31" s="32">
        <f t="shared" ref="D31:M31" si="7">SUM(D32:D33)</f>
        <v>38538</v>
      </c>
      <c r="E31" s="32">
        <f t="shared" si="7"/>
        <v>0</v>
      </c>
      <c r="F31" s="32">
        <f t="shared" si="7"/>
        <v>0</v>
      </c>
      <c r="G31" s="32">
        <f t="shared" si="7"/>
        <v>0</v>
      </c>
      <c r="H31" s="32">
        <f t="shared" si="7"/>
        <v>0</v>
      </c>
      <c r="I31" s="32">
        <f t="shared" si="7"/>
        <v>0</v>
      </c>
      <c r="J31" s="32">
        <f t="shared" si="7"/>
        <v>0</v>
      </c>
      <c r="K31" s="32">
        <f t="shared" si="7"/>
        <v>0</v>
      </c>
      <c r="L31" s="32">
        <f t="shared" si="7"/>
        <v>0</v>
      </c>
      <c r="M31" s="32">
        <f t="shared" si="7"/>
        <v>0</v>
      </c>
      <c r="N31" s="32">
        <f t="shared" ref="N31:N42" si="8">SUM(D31:M31)</f>
        <v>38538</v>
      </c>
      <c r="O31" s="45">
        <f t="shared" si="2"/>
        <v>21.41</v>
      </c>
      <c r="P31" s="10"/>
    </row>
    <row r="32" spans="1:16">
      <c r="A32" s="13"/>
      <c r="B32" s="39">
        <v>351.1</v>
      </c>
      <c r="C32" s="21" t="s">
        <v>42</v>
      </c>
      <c r="D32" s="46">
        <v>6681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6681</v>
      </c>
      <c r="O32" s="47">
        <f t="shared" si="2"/>
        <v>3.7116666666666664</v>
      </c>
      <c r="P32" s="9"/>
    </row>
    <row r="33" spans="1:119">
      <c r="A33" s="13"/>
      <c r="B33" s="39">
        <v>359</v>
      </c>
      <c r="C33" s="21" t="s">
        <v>111</v>
      </c>
      <c r="D33" s="46">
        <v>31857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31857</v>
      </c>
      <c r="O33" s="47">
        <f t="shared" si="2"/>
        <v>17.698333333333334</v>
      </c>
      <c r="P33" s="9"/>
    </row>
    <row r="34" spans="1:119" ht="15.75">
      <c r="A34" s="29" t="s">
        <v>2</v>
      </c>
      <c r="B34" s="30"/>
      <c r="C34" s="31"/>
      <c r="D34" s="32">
        <f t="shared" ref="D34:M34" si="9">SUM(D35:D39)</f>
        <v>42316</v>
      </c>
      <c r="E34" s="32">
        <f t="shared" si="9"/>
        <v>0</v>
      </c>
      <c r="F34" s="32">
        <f t="shared" si="9"/>
        <v>0</v>
      </c>
      <c r="G34" s="32">
        <f t="shared" si="9"/>
        <v>0</v>
      </c>
      <c r="H34" s="32">
        <f t="shared" si="9"/>
        <v>0</v>
      </c>
      <c r="I34" s="32">
        <f t="shared" si="9"/>
        <v>105066</v>
      </c>
      <c r="J34" s="32">
        <f t="shared" si="9"/>
        <v>0</v>
      </c>
      <c r="K34" s="32">
        <f t="shared" si="9"/>
        <v>71023</v>
      </c>
      <c r="L34" s="32">
        <f t="shared" si="9"/>
        <v>0</v>
      </c>
      <c r="M34" s="32">
        <f t="shared" si="9"/>
        <v>1252</v>
      </c>
      <c r="N34" s="32">
        <f t="shared" si="8"/>
        <v>219657</v>
      </c>
      <c r="O34" s="45">
        <f t="shared" si="2"/>
        <v>122.03166666666667</v>
      </c>
      <c r="P34" s="10"/>
    </row>
    <row r="35" spans="1:119">
      <c r="A35" s="12"/>
      <c r="B35" s="25">
        <v>361.1</v>
      </c>
      <c r="C35" s="20" t="s">
        <v>43</v>
      </c>
      <c r="D35" s="46">
        <v>6453</v>
      </c>
      <c r="E35" s="46">
        <v>0</v>
      </c>
      <c r="F35" s="46">
        <v>0</v>
      </c>
      <c r="G35" s="46">
        <v>0</v>
      </c>
      <c r="H35" s="46">
        <v>0</v>
      </c>
      <c r="I35" s="46">
        <v>20483</v>
      </c>
      <c r="J35" s="46">
        <v>0</v>
      </c>
      <c r="K35" s="46">
        <v>21808</v>
      </c>
      <c r="L35" s="46">
        <v>0</v>
      </c>
      <c r="M35" s="46">
        <v>1252</v>
      </c>
      <c r="N35" s="46">
        <f t="shared" si="8"/>
        <v>49996</v>
      </c>
      <c r="O35" s="47">
        <f t="shared" si="2"/>
        <v>27.775555555555556</v>
      </c>
      <c r="P35" s="9"/>
    </row>
    <row r="36" spans="1:119">
      <c r="A36" s="12"/>
      <c r="B36" s="25">
        <v>361.3</v>
      </c>
      <c r="C36" s="20" t="s">
        <v>44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41547</v>
      </c>
      <c r="L36" s="46">
        <v>0</v>
      </c>
      <c r="M36" s="46">
        <v>0</v>
      </c>
      <c r="N36" s="46">
        <f t="shared" si="8"/>
        <v>41547</v>
      </c>
      <c r="O36" s="47">
        <f t="shared" si="2"/>
        <v>23.081666666666667</v>
      </c>
      <c r="P36" s="9"/>
    </row>
    <row r="37" spans="1:119">
      <c r="A37" s="12"/>
      <c r="B37" s="25">
        <v>362</v>
      </c>
      <c r="C37" s="20" t="s">
        <v>45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32281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32281</v>
      </c>
      <c r="O37" s="47">
        <f t="shared" si="2"/>
        <v>17.933888888888887</v>
      </c>
      <c r="P37" s="9"/>
    </row>
    <row r="38" spans="1:119">
      <c r="A38" s="12"/>
      <c r="B38" s="25">
        <v>368</v>
      </c>
      <c r="C38" s="20" t="s">
        <v>46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7668</v>
      </c>
      <c r="L38" s="46">
        <v>0</v>
      </c>
      <c r="M38" s="46">
        <v>0</v>
      </c>
      <c r="N38" s="46">
        <f t="shared" si="8"/>
        <v>7668</v>
      </c>
      <c r="O38" s="47">
        <f t="shared" si="2"/>
        <v>4.26</v>
      </c>
      <c r="P38" s="9"/>
    </row>
    <row r="39" spans="1:119">
      <c r="A39" s="12"/>
      <c r="B39" s="25">
        <v>369.9</v>
      </c>
      <c r="C39" s="20" t="s">
        <v>47</v>
      </c>
      <c r="D39" s="46">
        <v>35863</v>
      </c>
      <c r="E39" s="46">
        <v>0</v>
      </c>
      <c r="F39" s="46">
        <v>0</v>
      </c>
      <c r="G39" s="46">
        <v>0</v>
      </c>
      <c r="H39" s="46">
        <v>0</v>
      </c>
      <c r="I39" s="46">
        <v>52302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88165</v>
      </c>
      <c r="O39" s="47">
        <f t="shared" si="2"/>
        <v>48.980555555555554</v>
      </c>
      <c r="P39" s="9"/>
    </row>
    <row r="40" spans="1:119" ht="15.75">
      <c r="A40" s="29" t="s">
        <v>31</v>
      </c>
      <c r="B40" s="30"/>
      <c r="C40" s="31"/>
      <c r="D40" s="32">
        <f t="shared" ref="D40:M40" si="10">SUM(D41:D41)</f>
        <v>770000</v>
      </c>
      <c r="E40" s="32">
        <f t="shared" si="10"/>
        <v>0</v>
      </c>
      <c r="F40" s="32">
        <f t="shared" si="10"/>
        <v>0</v>
      </c>
      <c r="G40" s="32">
        <f t="shared" si="10"/>
        <v>0</v>
      </c>
      <c r="H40" s="32">
        <f t="shared" si="10"/>
        <v>0</v>
      </c>
      <c r="I40" s="32">
        <f t="shared" si="10"/>
        <v>60136</v>
      </c>
      <c r="J40" s="32">
        <f t="shared" si="10"/>
        <v>0</v>
      </c>
      <c r="K40" s="32">
        <f t="shared" si="10"/>
        <v>0</v>
      </c>
      <c r="L40" s="32">
        <f t="shared" si="10"/>
        <v>0</v>
      </c>
      <c r="M40" s="32">
        <f t="shared" si="10"/>
        <v>0</v>
      </c>
      <c r="N40" s="32">
        <f t="shared" si="8"/>
        <v>830136</v>
      </c>
      <c r="O40" s="45">
        <f t="shared" si="2"/>
        <v>461.18666666666667</v>
      </c>
      <c r="P40" s="9"/>
    </row>
    <row r="41" spans="1:119" ht="15.75" thickBot="1">
      <c r="A41" s="12"/>
      <c r="B41" s="25">
        <v>381</v>
      </c>
      <c r="C41" s="20" t="s">
        <v>48</v>
      </c>
      <c r="D41" s="46">
        <v>770000</v>
      </c>
      <c r="E41" s="46">
        <v>0</v>
      </c>
      <c r="F41" s="46">
        <v>0</v>
      </c>
      <c r="G41" s="46">
        <v>0</v>
      </c>
      <c r="H41" s="46">
        <v>0</v>
      </c>
      <c r="I41" s="46">
        <v>60136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830136</v>
      </c>
      <c r="O41" s="47">
        <f t="shared" si="2"/>
        <v>461.18666666666667</v>
      </c>
      <c r="P41" s="9"/>
    </row>
    <row r="42" spans="1:119" ht="16.5" thickBot="1">
      <c r="A42" s="14" t="s">
        <v>40</v>
      </c>
      <c r="B42" s="23"/>
      <c r="C42" s="22"/>
      <c r="D42" s="15">
        <f t="shared" ref="D42:M42" si="11">SUM(D5,D10,D12,D22,D31,D34,D40)</f>
        <v>1451145</v>
      </c>
      <c r="E42" s="15">
        <f t="shared" si="11"/>
        <v>0</v>
      </c>
      <c r="F42" s="15">
        <f t="shared" si="11"/>
        <v>0</v>
      </c>
      <c r="G42" s="15">
        <f t="shared" si="11"/>
        <v>0</v>
      </c>
      <c r="H42" s="15">
        <f t="shared" si="11"/>
        <v>0</v>
      </c>
      <c r="I42" s="15">
        <f t="shared" si="11"/>
        <v>4556661</v>
      </c>
      <c r="J42" s="15">
        <f t="shared" si="11"/>
        <v>0</v>
      </c>
      <c r="K42" s="15">
        <f t="shared" si="11"/>
        <v>71023</v>
      </c>
      <c r="L42" s="15">
        <f t="shared" si="11"/>
        <v>0</v>
      </c>
      <c r="M42" s="15">
        <f t="shared" si="11"/>
        <v>55700</v>
      </c>
      <c r="N42" s="15">
        <f t="shared" si="8"/>
        <v>6134529</v>
      </c>
      <c r="O42" s="38">
        <f t="shared" si="2"/>
        <v>3408.0716666666667</v>
      </c>
      <c r="P42" s="6"/>
      <c r="Q42" s="2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</row>
    <row r="43" spans="1:119">
      <c r="A43" s="16"/>
      <c r="B43" s="18"/>
      <c r="C43" s="18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9"/>
    </row>
    <row r="44" spans="1:119">
      <c r="A44" s="40"/>
      <c r="B44" s="41"/>
      <c r="C44" s="41"/>
      <c r="D44" s="42"/>
      <c r="E44" s="42"/>
      <c r="F44" s="42"/>
      <c r="G44" s="42"/>
      <c r="H44" s="42"/>
      <c r="I44" s="42"/>
      <c r="J44" s="42"/>
      <c r="K44" s="42"/>
      <c r="L44" s="118" t="s">
        <v>112</v>
      </c>
      <c r="M44" s="118"/>
      <c r="N44" s="118"/>
      <c r="O44" s="43">
        <v>1800</v>
      </c>
    </row>
    <row r="45" spans="1:119">
      <c r="A45" s="119"/>
      <c r="B45" s="96"/>
      <c r="C45" s="96"/>
      <c r="D45" s="96"/>
      <c r="E45" s="96"/>
      <c r="F45" s="96"/>
      <c r="G45" s="96"/>
      <c r="H45" s="96"/>
      <c r="I45" s="96"/>
      <c r="J45" s="96"/>
      <c r="K45" s="96"/>
      <c r="L45" s="96"/>
      <c r="M45" s="96"/>
      <c r="N45" s="96"/>
      <c r="O45" s="97"/>
    </row>
    <row r="46" spans="1:119" ht="15.75" customHeight="1" thickBot="1">
      <c r="A46" s="120" t="s">
        <v>71</v>
      </c>
      <c r="B46" s="99"/>
      <c r="C46" s="99"/>
      <c r="D46" s="99"/>
      <c r="E46" s="99"/>
      <c r="F46" s="99"/>
      <c r="G46" s="99"/>
      <c r="H46" s="99"/>
      <c r="I46" s="99"/>
      <c r="J46" s="99"/>
      <c r="K46" s="99"/>
      <c r="L46" s="99"/>
      <c r="M46" s="99"/>
      <c r="N46" s="99"/>
      <c r="O46" s="100"/>
    </row>
  </sheetData>
  <mergeCells count="10">
    <mergeCell ref="L44:N44"/>
    <mergeCell ref="A45:O45"/>
    <mergeCell ref="A46:O4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C4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57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104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49</v>
      </c>
      <c r="B3" s="108"/>
      <c r="C3" s="109"/>
      <c r="D3" s="128" t="s">
        <v>25</v>
      </c>
      <c r="E3" s="129"/>
      <c r="F3" s="129"/>
      <c r="G3" s="129"/>
      <c r="H3" s="130"/>
      <c r="I3" s="128" t="s">
        <v>26</v>
      </c>
      <c r="J3" s="130"/>
      <c r="K3" s="128" t="s">
        <v>28</v>
      </c>
      <c r="L3" s="130"/>
      <c r="M3" s="36"/>
      <c r="N3" s="37"/>
      <c r="O3" s="131" t="s">
        <v>54</v>
      </c>
      <c r="P3" s="11"/>
      <c r="Q3"/>
    </row>
    <row r="4" spans="1:133" ht="32.25" customHeight="1" thickBot="1">
      <c r="A4" s="110"/>
      <c r="B4" s="111"/>
      <c r="C4" s="112"/>
      <c r="D4" s="34" t="s">
        <v>3</v>
      </c>
      <c r="E4" s="34" t="s">
        <v>50</v>
      </c>
      <c r="F4" s="34" t="s">
        <v>51</v>
      </c>
      <c r="G4" s="34" t="s">
        <v>52</v>
      </c>
      <c r="H4" s="34" t="s">
        <v>4</v>
      </c>
      <c r="I4" s="34" t="s">
        <v>5</v>
      </c>
      <c r="J4" s="35" t="s">
        <v>53</v>
      </c>
      <c r="K4" s="35" t="s">
        <v>6</v>
      </c>
      <c r="L4" s="35" t="s">
        <v>7</v>
      </c>
      <c r="M4" s="35" t="s">
        <v>8</v>
      </c>
      <c r="N4" s="35" t="s">
        <v>27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SUM(D6:D11)</f>
        <v>377104</v>
      </c>
      <c r="E5" s="27">
        <f t="shared" si="0"/>
        <v>19794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7637</v>
      </c>
      <c r="L5" s="27">
        <f t="shared" si="0"/>
        <v>0</v>
      </c>
      <c r="M5" s="27">
        <f t="shared" si="0"/>
        <v>0</v>
      </c>
      <c r="N5" s="28">
        <f t="shared" ref="N5:N24" si="1">SUM(D5:M5)</f>
        <v>404535</v>
      </c>
      <c r="O5" s="33">
        <f t="shared" ref="O5:O42" si="2">(N5/O$44)</f>
        <v>220.93664664117969</v>
      </c>
      <c r="P5" s="6"/>
    </row>
    <row r="6" spans="1:133">
      <c r="A6" s="12"/>
      <c r="B6" s="25">
        <v>311</v>
      </c>
      <c r="C6" s="20" t="s">
        <v>1</v>
      </c>
      <c r="D6" s="46">
        <v>112377</v>
      </c>
      <c r="E6" s="46">
        <v>19794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132171</v>
      </c>
      <c r="O6" s="47">
        <f t="shared" si="2"/>
        <v>72.185144729655931</v>
      </c>
      <c r="P6" s="9"/>
    </row>
    <row r="7" spans="1:133">
      <c r="A7" s="12"/>
      <c r="B7" s="25">
        <v>312.41000000000003</v>
      </c>
      <c r="C7" s="20" t="s">
        <v>73</v>
      </c>
      <c r="D7" s="46">
        <v>87270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87270</v>
      </c>
      <c r="O7" s="47">
        <f t="shared" si="2"/>
        <v>47.662479519388313</v>
      </c>
      <c r="P7" s="9"/>
    </row>
    <row r="8" spans="1:133">
      <c r="A8" s="12"/>
      <c r="B8" s="25">
        <v>312.51</v>
      </c>
      <c r="C8" s="20" t="s">
        <v>79</v>
      </c>
      <c r="D8" s="46">
        <v>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7637</v>
      </c>
      <c r="L8" s="46">
        <v>0</v>
      </c>
      <c r="M8" s="46">
        <v>0</v>
      </c>
      <c r="N8" s="46">
        <f>SUM(D8:M8)</f>
        <v>7637</v>
      </c>
      <c r="O8" s="47">
        <f t="shared" si="2"/>
        <v>4.1709448388858545</v>
      </c>
      <c r="P8" s="9"/>
    </row>
    <row r="9" spans="1:133">
      <c r="A9" s="12"/>
      <c r="B9" s="25">
        <v>312.60000000000002</v>
      </c>
      <c r="C9" s="20" t="s">
        <v>10</v>
      </c>
      <c r="D9" s="46">
        <v>110231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110231</v>
      </c>
      <c r="O9" s="47">
        <f t="shared" si="2"/>
        <v>60.202621518296013</v>
      </c>
      <c r="P9" s="9"/>
    </row>
    <row r="10" spans="1:133">
      <c r="A10" s="12"/>
      <c r="B10" s="25">
        <v>315</v>
      </c>
      <c r="C10" s="20" t="s">
        <v>80</v>
      </c>
      <c r="D10" s="46">
        <v>59038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59038</v>
      </c>
      <c r="O10" s="47">
        <f t="shared" si="2"/>
        <v>32.243582741671219</v>
      </c>
      <c r="P10" s="9"/>
    </row>
    <row r="11" spans="1:133">
      <c r="A11" s="12"/>
      <c r="B11" s="25">
        <v>316</v>
      </c>
      <c r="C11" s="20" t="s">
        <v>81</v>
      </c>
      <c r="D11" s="46">
        <v>8188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8188</v>
      </c>
      <c r="O11" s="47">
        <f t="shared" si="2"/>
        <v>4.4718732932823597</v>
      </c>
      <c r="P11" s="9"/>
    </row>
    <row r="12" spans="1:133" ht="15.75">
      <c r="A12" s="29" t="s">
        <v>13</v>
      </c>
      <c r="B12" s="30"/>
      <c r="C12" s="31"/>
      <c r="D12" s="32">
        <f t="shared" ref="D12:M12" si="3">SUM(D13:D13)</f>
        <v>900</v>
      </c>
      <c r="E12" s="32">
        <f t="shared" si="3"/>
        <v>0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4">
        <f t="shared" si="1"/>
        <v>900</v>
      </c>
      <c r="O12" s="45">
        <f t="shared" si="2"/>
        <v>0.49153468050245769</v>
      </c>
      <c r="P12" s="10"/>
    </row>
    <row r="13" spans="1:133">
      <c r="A13" s="12"/>
      <c r="B13" s="25">
        <v>329</v>
      </c>
      <c r="C13" s="20" t="s">
        <v>14</v>
      </c>
      <c r="D13" s="46">
        <v>900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900</v>
      </c>
      <c r="O13" s="47">
        <f t="shared" si="2"/>
        <v>0.49153468050245769</v>
      </c>
      <c r="P13" s="9"/>
    </row>
    <row r="14" spans="1:133" ht="15.75">
      <c r="A14" s="29" t="s">
        <v>16</v>
      </c>
      <c r="B14" s="30"/>
      <c r="C14" s="31"/>
      <c r="D14" s="32">
        <f t="shared" ref="D14:M14" si="4">SUM(D15:D23)</f>
        <v>162893</v>
      </c>
      <c r="E14" s="32">
        <f t="shared" si="4"/>
        <v>160519</v>
      </c>
      <c r="F14" s="32">
        <f t="shared" si="4"/>
        <v>0</v>
      </c>
      <c r="G14" s="32">
        <f t="shared" si="4"/>
        <v>0</v>
      </c>
      <c r="H14" s="32">
        <f t="shared" si="4"/>
        <v>0</v>
      </c>
      <c r="I14" s="32">
        <f t="shared" si="4"/>
        <v>724347</v>
      </c>
      <c r="J14" s="32">
        <f t="shared" si="4"/>
        <v>0</v>
      </c>
      <c r="K14" s="32">
        <f t="shared" si="4"/>
        <v>0</v>
      </c>
      <c r="L14" s="32">
        <f t="shared" si="4"/>
        <v>0</v>
      </c>
      <c r="M14" s="32">
        <f t="shared" si="4"/>
        <v>0</v>
      </c>
      <c r="N14" s="44">
        <f t="shared" si="1"/>
        <v>1047759</v>
      </c>
      <c r="O14" s="45">
        <f t="shared" si="2"/>
        <v>572.23320589841614</v>
      </c>
      <c r="P14" s="10"/>
    </row>
    <row r="15" spans="1:133">
      <c r="A15" s="12"/>
      <c r="B15" s="25">
        <v>331.31</v>
      </c>
      <c r="C15" s="20" t="s">
        <v>66</v>
      </c>
      <c r="D15" s="46">
        <v>0</v>
      </c>
      <c r="E15" s="46">
        <v>0</v>
      </c>
      <c r="F15" s="46">
        <v>0</v>
      </c>
      <c r="G15" s="46">
        <v>0</v>
      </c>
      <c r="H15" s="46">
        <v>0</v>
      </c>
      <c r="I15" s="46">
        <v>716995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716995</v>
      </c>
      <c r="O15" s="47">
        <f t="shared" si="2"/>
        <v>391.58656471873292</v>
      </c>
      <c r="P15" s="9"/>
    </row>
    <row r="16" spans="1:133">
      <c r="A16" s="12"/>
      <c r="B16" s="25">
        <v>331.35</v>
      </c>
      <c r="C16" s="20" t="s">
        <v>105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7352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7352</v>
      </c>
      <c r="O16" s="47">
        <f t="shared" si="2"/>
        <v>4.0152921900600766</v>
      </c>
      <c r="P16" s="9"/>
    </row>
    <row r="17" spans="1:16">
      <c r="A17" s="12"/>
      <c r="B17" s="25">
        <v>334.2</v>
      </c>
      <c r="C17" s="20" t="s">
        <v>106</v>
      </c>
      <c r="D17" s="46">
        <v>0</v>
      </c>
      <c r="E17" s="46">
        <v>2652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2652</v>
      </c>
      <c r="O17" s="47">
        <f t="shared" si="2"/>
        <v>1.448388858547242</v>
      </c>
      <c r="P17" s="9"/>
    </row>
    <row r="18" spans="1:16">
      <c r="A18" s="12"/>
      <c r="B18" s="25">
        <v>334.49</v>
      </c>
      <c r="C18" s="20" t="s">
        <v>107</v>
      </c>
      <c r="D18" s="46">
        <v>0</v>
      </c>
      <c r="E18" s="46">
        <v>157867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157867</v>
      </c>
      <c r="O18" s="47">
        <f t="shared" si="2"/>
        <v>86.219006007646101</v>
      </c>
      <c r="P18" s="9"/>
    </row>
    <row r="19" spans="1:16">
      <c r="A19" s="12"/>
      <c r="B19" s="25">
        <v>335.12</v>
      </c>
      <c r="C19" s="20" t="s">
        <v>82</v>
      </c>
      <c r="D19" s="46">
        <v>56287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56287</v>
      </c>
      <c r="O19" s="47">
        <f t="shared" si="2"/>
        <v>30.741125068268705</v>
      </c>
      <c r="P19" s="9"/>
    </row>
    <row r="20" spans="1:16">
      <c r="A20" s="12"/>
      <c r="B20" s="25">
        <v>335.14</v>
      </c>
      <c r="C20" s="20" t="s">
        <v>83</v>
      </c>
      <c r="D20" s="46">
        <v>934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934</v>
      </c>
      <c r="O20" s="47">
        <f t="shared" si="2"/>
        <v>0.51010376843255056</v>
      </c>
      <c r="P20" s="9"/>
    </row>
    <row r="21" spans="1:16">
      <c r="A21" s="12"/>
      <c r="B21" s="25">
        <v>335.15</v>
      </c>
      <c r="C21" s="20" t="s">
        <v>84</v>
      </c>
      <c r="D21" s="46">
        <v>586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586</v>
      </c>
      <c r="O21" s="47">
        <f t="shared" si="2"/>
        <v>0.32004369197160021</v>
      </c>
      <c r="P21" s="9"/>
    </row>
    <row r="22" spans="1:16">
      <c r="A22" s="12"/>
      <c r="B22" s="25">
        <v>335.18</v>
      </c>
      <c r="C22" s="20" t="s">
        <v>85</v>
      </c>
      <c r="D22" s="46">
        <v>63086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63086</v>
      </c>
      <c r="O22" s="47">
        <f t="shared" si="2"/>
        <v>34.454396504642268</v>
      </c>
      <c r="P22" s="9"/>
    </row>
    <row r="23" spans="1:16">
      <c r="A23" s="12"/>
      <c r="B23" s="25">
        <v>338</v>
      </c>
      <c r="C23" s="20" t="s">
        <v>24</v>
      </c>
      <c r="D23" s="46">
        <v>42000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42000</v>
      </c>
      <c r="O23" s="47">
        <f t="shared" si="2"/>
        <v>22.938285090114693</v>
      </c>
      <c r="P23" s="9"/>
    </row>
    <row r="24" spans="1:16" ht="15.75">
      <c r="A24" s="29" t="s">
        <v>29</v>
      </c>
      <c r="B24" s="30"/>
      <c r="C24" s="31"/>
      <c r="D24" s="32">
        <f t="shared" ref="D24:M24" si="5">SUM(D25:D31)</f>
        <v>44822</v>
      </c>
      <c r="E24" s="32">
        <f t="shared" si="5"/>
        <v>0</v>
      </c>
      <c r="F24" s="32">
        <f t="shared" si="5"/>
        <v>0</v>
      </c>
      <c r="G24" s="32">
        <f t="shared" si="5"/>
        <v>0</v>
      </c>
      <c r="H24" s="32">
        <f t="shared" si="5"/>
        <v>0</v>
      </c>
      <c r="I24" s="32">
        <f t="shared" si="5"/>
        <v>3571734</v>
      </c>
      <c r="J24" s="32">
        <f t="shared" si="5"/>
        <v>0</v>
      </c>
      <c r="K24" s="32">
        <f t="shared" si="5"/>
        <v>0</v>
      </c>
      <c r="L24" s="32">
        <f t="shared" si="5"/>
        <v>0</v>
      </c>
      <c r="M24" s="32">
        <f t="shared" si="5"/>
        <v>0</v>
      </c>
      <c r="N24" s="32">
        <f t="shared" si="1"/>
        <v>3616556</v>
      </c>
      <c r="O24" s="45">
        <f t="shared" si="2"/>
        <v>1975.180775532496</v>
      </c>
      <c r="P24" s="10"/>
    </row>
    <row r="25" spans="1:16">
      <c r="A25" s="12"/>
      <c r="B25" s="25">
        <v>343.1</v>
      </c>
      <c r="C25" s="20" t="s">
        <v>32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2602725</v>
      </c>
      <c r="J25" s="46">
        <v>0</v>
      </c>
      <c r="K25" s="46">
        <v>0</v>
      </c>
      <c r="L25" s="46">
        <v>0</v>
      </c>
      <c r="M25" s="46">
        <v>0</v>
      </c>
      <c r="N25" s="46">
        <f t="shared" ref="N25:N31" si="6">SUM(D25:M25)</f>
        <v>2602725</v>
      </c>
      <c r="O25" s="47">
        <f t="shared" si="2"/>
        <v>1421.4773347897324</v>
      </c>
      <c r="P25" s="9"/>
    </row>
    <row r="26" spans="1:16">
      <c r="A26" s="12"/>
      <c r="B26" s="25">
        <v>343.2</v>
      </c>
      <c r="C26" s="20" t="s">
        <v>33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186193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186193</v>
      </c>
      <c r="O26" s="47">
        <f t="shared" si="2"/>
        <v>101.68924085199345</v>
      </c>
      <c r="P26" s="9"/>
    </row>
    <row r="27" spans="1:16">
      <c r="A27" s="12"/>
      <c r="B27" s="25">
        <v>343.3</v>
      </c>
      <c r="C27" s="20" t="s">
        <v>34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456268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456268</v>
      </c>
      <c r="O27" s="47">
        <f t="shared" si="2"/>
        <v>249.19060622610596</v>
      </c>
      <c r="P27" s="9"/>
    </row>
    <row r="28" spans="1:16">
      <c r="A28" s="12"/>
      <c r="B28" s="25">
        <v>343.4</v>
      </c>
      <c r="C28" s="20" t="s">
        <v>35</v>
      </c>
      <c r="D28" s="46">
        <v>9958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9958</v>
      </c>
      <c r="O28" s="47">
        <f t="shared" si="2"/>
        <v>5.4385581649371924</v>
      </c>
      <c r="P28" s="9"/>
    </row>
    <row r="29" spans="1:16">
      <c r="A29" s="12"/>
      <c r="B29" s="25">
        <v>343.5</v>
      </c>
      <c r="C29" s="20" t="s">
        <v>36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326548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326548</v>
      </c>
      <c r="O29" s="47">
        <f t="shared" si="2"/>
        <v>178.34407427635173</v>
      </c>
      <c r="P29" s="9"/>
    </row>
    <row r="30" spans="1:16">
      <c r="A30" s="12"/>
      <c r="B30" s="25">
        <v>343.8</v>
      </c>
      <c r="C30" s="20" t="s">
        <v>37</v>
      </c>
      <c r="D30" s="46">
        <v>2150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2150</v>
      </c>
      <c r="O30" s="47">
        <f t="shared" si="2"/>
        <v>1.1742217367558712</v>
      </c>
      <c r="P30" s="9"/>
    </row>
    <row r="31" spans="1:16">
      <c r="A31" s="12"/>
      <c r="B31" s="25">
        <v>349</v>
      </c>
      <c r="C31" s="20" t="s">
        <v>75</v>
      </c>
      <c r="D31" s="46">
        <v>32714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32714</v>
      </c>
      <c r="O31" s="47">
        <f t="shared" si="2"/>
        <v>17.866739486619334</v>
      </c>
      <c r="P31" s="9"/>
    </row>
    <row r="32" spans="1:16" ht="15.75">
      <c r="A32" s="29" t="s">
        <v>30</v>
      </c>
      <c r="B32" s="30"/>
      <c r="C32" s="31"/>
      <c r="D32" s="32">
        <f t="shared" ref="D32:M32" si="7">SUM(D33:D33)</f>
        <v>8539</v>
      </c>
      <c r="E32" s="32">
        <f t="shared" si="7"/>
        <v>0</v>
      </c>
      <c r="F32" s="32">
        <f t="shared" si="7"/>
        <v>0</v>
      </c>
      <c r="G32" s="32">
        <f t="shared" si="7"/>
        <v>0</v>
      </c>
      <c r="H32" s="32">
        <f t="shared" si="7"/>
        <v>0</v>
      </c>
      <c r="I32" s="32">
        <f t="shared" si="7"/>
        <v>0</v>
      </c>
      <c r="J32" s="32">
        <f t="shared" si="7"/>
        <v>0</v>
      </c>
      <c r="K32" s="32">
        <f t="shared" si="7"/>
        <v>0</v>
      </c>
      <c r="L32" s="32">
        <f t="shared" si="7"/>
        <v>0</v>
      </c>
      <c r="M32" s="32">
        <f t="shared" si="7"/>
        <v>0</v>
      </c>
      <c r="N32" s="32">
        <f t="shared" ref="N32:N42" si="8">SUM(D32:M32)</f>
        <v>8539</v>
      </c>
      <c r="O32" s="45">
        <f t="shared" si="2"/>
        <v>4.6635718186783182</v>
      </c>
      <c r="P32" s="10"/>
    </row>
    <row r="33" spans="1:119">
      <c r="A33" s="13"/>
      <c r="B33" s="39">
        <v>351.1</v>
      </c>
      <c r="C33" s="21" t="s">
        <v>42</v>
      </c>
      <c r="D33" s="46">
        <v>8539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8539</v>
      </c>
      <c r="O33" s="47">
        <f t="shared" si="2"/>
        <v>4.6635718186783182</v>
      </c>
      <c r="P33" s="9"/>
    </row>
    <row r="34" spans="1:119" ht="15.75">
      <c r="A34" s="29" t="s">
        <v>2</v>
      </c>
      <c r="B34" s="30"/>
      <c r="C34" s="31"/>
      <c r="D34" s="32">
        <f t="shared" ref="D34:M34" si="9">SUM(D35:D38)</f>
        <v>51623</v>
      </c>
      <c r="E34" s="32">
        <f t="shared" si="9"/>
        <v>16307</v>
      </c>
      <c r="F34" s="32">
        <f t="shared" si="9"/>
        <v>0</v>
      </c>
      <c r="G34" s="32">
        <f t="shared" si="9"/>
        <v>0</v>
      </c>
      <c r="H34" s="32">
        <f t="shared" si="9"/>
        <v>0</v>
      </c>
      <c r="I34" s="32">
        <f t="shared" si="9"/>
        <v>78266</v>
      </c>
      <c r="J34" s="32">
        <f t="shared" si="9"/>
        <v>0</v>
      </c>
      <c r="K34" s="32">
        <f t="shared" si="9"/>
        <v>86306</v>
      </c>
      <c r="L34" s="32">
        <f t="shared" si="9"/>
        <v>0</v>
      </c>
      <c r="M34" s="32">
        <f t="shared" si="9"/>
        <v>0</v>
      </c>
      <c r="N34" s="32">
        <f t="shared" si="8"/>
        <v>232502</v>
      </c>
      <c r="O34" s="45">
        <f t="shared" si="2"/>
        <v>126.98088476242491</v>
      </c>
      <c r="P34" s="10"/>
    </row>
    <row r="35" spans="1:119">
      <c r="A35" s="12"/>
      <c r="B35" s="25">
        <v>361.1</v>
      </c>
      <c r="C35" s="20" t="s">
        <v>43</v>
      </c>
      <c r="D35" s="46">
        <v>5952</v>
      </c>
      <c r="E35" s="46">
        <v>1307</v>
      </c>
      <c r="F35" s="46">
        <v>0</v>
      </c>
      <c r="G35" s="46">
        <v>0</v>
      </c>
      <c r="H35" s="46">
        <v>0</v>
      </c>
      <c r="I35" s="46">
        <v>12401</v>
      </c>
      <c r="J35" s="46">
        <v>0</v>
      </c>
      <c r="K35" s="46">
        <v>16488</v>
      </c>
      <c r="L35" s="46">
        <v>0</v>
      </c>
      <c r="M35" s="46">
        <v>0</v>
      </c>
      <c r="N35" s="46">
        <f t="shared" si="8"/>
        <v>36148</v>
      </c>
      <c r="O35" s="47">
        <f t="shared" si="2"/>
        <v>19.742217367558712</v>
      </c>
      <c r="P35" s="9"/>
    </row>
    <row r="36" spans="1:119">
      <c r="A36" s="12"/>
      <c r="B36" s="25">
        <v>361.3</v>
      </c>
      <c r="C36" s="20" t="s">
        <v>44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69818</v>
      </c>
      <c r="L36" s="46">
        <v>0</v>
      </c>
      <c r="M36" s="46">
        <v>0</v>
      </c>
      <c r="N36" s="46">
        <f>SUM(D36:M36)</f>
        <v>69818</v>
      </c>
      <c r="O36" s="47">
        <f t="shared" si="2"/>
        <v>38.131075914800654</v>
      </c>
      <c r="P36" s="9"/>
    </row>
    <row r="37" spans="1:119">
      <c r="A37" s="12"/>
      <c r="B37" s="25">
        <v>362</v>
      </c>
      <c r="C37" s="20" t="s">
        <v>45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47023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47023</v>
      </c>
      <c r="O37" s="47">
        <f t="shared" si="2"/>
        <v>25.681594756963406</v>
      </c>
      <c r="P37" s="9"/>
    </row>
    <row r="38" spans="1:119">
      <c r="A38" s="12"/>
      <c r="B38" s="25">
        <v>369.9</v>
      </c>
      <c r="C38" s="20" t="s">
        <v>47</v>
      </c>
      <c r="D38" s="46">
        <v>45671</v>
      </c>
      <c r="E38" s="46">
        <v>15000</v>
      </c>
      <c r="F38" s="46">
        <v>0</v>
      </c>
      <c r="G38" s="46">
        <v>0</v>
      </c>
      <c r="H38" s="46">
        <v>0</v>
      </c>
      <c r="I38" s="46">
        <v>18842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79513</v>
      </c>
      <c r="O38" s="47">
        <f t="shared" si="2"/>
        <v>43.425996723102131</v>
      </c>
      <c r="P38" s="9"/>
    </row>
    <row r="39" spans="1:119" ht="15.75">
      <c r="A39" s="29" t="s">
        <v>31</v>
      </c>
      <c r="B39" s="30"/>
      <c r="C39" s="31"/>
      <c r="D39" s="32">
        <f t="shared" ref="D39:M39" si="10">SUM(D40:D41)</f>
        <v>914000</v>
      </c>
      <c r="E39" s="32">
        <f t="shared" si="10"/>
        <v>506067</v>
      </c>
      <c r="F39" s="32">
        <f t="shared" si="10"/>
        <v>0</v>
      </c>
      <c r="G39" s="32">
        <f t="shared" si="10"/>
        <v>0</v>
      </c>
      <c r="H39" s="32">
        <f t="shared" si="10"/>
        <v>0</v>
      </c>
      <c r="I39" s="32">
        <f t="shared" si="10"/>
        <v>684111</v>
      </c>
      <c r="J39" s="32">
        <f t="shared" si="10"/>
        <v>0</v>
      </c>
      <c r="K39" s="32">
        <f t="shared" si="10"/>
        <v>0</v>
      </c>
      <c r="L39" s="32">
        <f t="shared" si="10"/>
        <v>0</v>
      </c>
      <c r="M39" s="32">
        <f t="shared" si="10"/>
        <v>0</v>
      </c>
      <c r="N39" s="32">
        <f t="shared" si="8"/>
        <v>2104178</v>
      </c>
      <c r="O39" s="45">
        <f t="shared" si="2"/>
        <v>1149.1960677225559</v>
      </c>
      <c r="P39" s="9"/>
    </row>
    <row r="40" spans="1:119">
      <c r="A40" s="12"/>
      <c r="B40" s="25">
        <v>381</v>
      </c>
      <c r="C40" s="20" t="s">
        <v>48</v>
      </c>
      <c r="D40" s="46">
        <v>0</v>
      </c>
      <c r="E40" s="46">
        <v>506067</v>
      </c>
      <c r="F40" s="46">
        <v>0</v>
      </c>
      <c r="G40" s="46">
        <v>0</v>
      </c>
      <c r="H40" s="46">
        <v>0</v>
      </c>
      <c r="I40" s="46">
        <v>684111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1190178</v>
      </c>
      <c r="O40" s="47">
        <f t="shared" si="2"/>
        <v>650.01529219006011</v>
      </c>
      <c r="P40" s="9"/>
    </row>
    <row r="41" spans="1:119" ht="15.75" thickBot="1">
      <c r="A41" s="12"/>
      <c r="B41" s="25">
        <v>382</v>
      </c>
      <c r="C41" s="20" t="s">
        <v>56</v>
      </c>
      <c r="D41" s="46">
        <v>914000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914000</v>
      </c>
      <c r="O41" s="47">
        <f t="shared" si="2"/>
        <v>499.18077553249589</v>
      </c>
      <c r="P41" s="9"/>
    </row>
    <row r="42" spans="1:119" ht="16.5" thickBot="1">
      <c r="A42" s="14" t="s">
        <v>40</v>
      </c>
      <c r="B42" s="23"/>
      <c r="C42" s="22"/>
      <c r="D42" s="15">
        <f t="shared" ref="D42:M42" si="11">SUM(D5,D12,D14,D24,D32,D34,D39)</f>
        <v>1559881</v>
      </c>
      <c r="E42" s="15">
        <f t="shared" si="11"/>
        <v>702687</v>
      </c>
      <c r="F42" s="15">
        <f t="shared" si="11"/>
        <v>0</v>
      </c>
      <c r="G42" s="15">
        <f t="shared" si="11"/>
        <v>0</v>
      </c>
      <c r="H42" s="15">
        <f t="shared" si="11"/>
        <v>0</v>
      </c>
      <c r="I42" s="15">
        <f t="shared" si="11"/>
        <v>5058458</v>
      </c>
      <c r="J42" s="15">
        <f t="shared" si="11"/>
        <v>0</v>
      </c>
      <c r="K42" s="15">
        <f t="shared" si="11"/>
        <v>93943</v>
      </c>
      <c r="L42" s="15">
        <f t="shared" si="11"/>
        <v>0</v>
      </c>
      <c r="M42" s="15">
        <f t="shared" si="11"/>
        <v>0</v>
      </c>
      <c r="N42" s="15">
        <f t="shared" si="8"/>
        <v>7414969</v>
      </c>
      <c r="O42" s="38">
        <f t="shared" si="2"/>
        <v>4049.6826870562536</v>
      </c>
      <c r="P42" s="6"/>
      <c r="Q42" s="2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</row>
    <row r="43" spans="1:119">
      <c r="A43" s="16"/>
      <c r="B43" s="18"/>
      <c r="C43" s="18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9"/>
    </row>
    <row r="44" spans="1:119">
      <c r="A44" s="40"/>
      <c r="B44" s="41"/>
      <c r="C44" s="41"/>
      <c r="D44" s="42"/>
      <c r="E44" s="42"/>
      <c r="F44" s="42"/>
      <c r="G44" s="42"/>
      <c r="H44" s="42"/>
      <c r="I44" s="42"/>
      <c r="J44" s="42"/>
      <c r="K44" s="42"/>
      <c r="L44" s="118" t="s">
        <v>108</v>
      </c>
      <c r="M44" s="118"/>
      <c r="N44" s="118"/>
      <c r="O44" s="43">
        <v>1831</v>
      </c>
    </row>
    <row r="45" spans="1:119">
      <c r="A45" s="119"/>
      <c r="B45" s="96"/>
      <c r="C45" s="96"/>
      <c r="D45" s="96"/>
      <c r="E45" s="96"/>
      <c r="F45" s="96"/>
      <c r="G45" s="96"/>
      <c r="H45" s="96"/>
      <c r="I45" s="96"/>
      <c r="J45" s="96"/>
      <c r="K45" s="96"/>
      <c r="L45" s="96"/>
      <c r="M45" s="96"/>
      <c r="N45" s="96"/>
      <c r="O45" s="97"/>
    </row>
    <row r="46" spans="1:119" ht="15.75" customHeight="1" thickBot="1">
      <c r="A46" s="120" t="s">
        <v>71</v>
      </c>
      <c r="B46" s="99"/>
      <c r="C46" s="99"/>
      <c r="D46" s="99"/>
      <c r="E46" s="99"/>
      <c r="F46" s="99"/>
      <c r="G46" s="99"/>
      <c r="H46" s="99"/>
      <c r="I46" s="99"/>
      <c r="J46" s="99"/>
      <c r="K46" s="99"/>
      <c r="L46" s="99"/>
      <c r="M46" s="99"/>
      <c r="N46" s="99"/>
      <c r="O46" s="100"/>
    </row>
  </sheetData>
  <mergeCells count="10">
    <mergeCell ref="L44:N44"/>
    <mergeCell ref="A45:O45"/>
    <mergeCell ref="A46:O4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C4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57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100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49</v>
      </c>
      <c r="B3" s="108"/>
      <c r="C3" s="109"/>
      <c r="D3" s="128" t="s">
        <v>25</v>
      </c>
      <c r="E3" s="129"/>
      <c r="F3" s="129"/>
      <c r="G3" s="129"/>
      <c r="H3" s="130"/>
      <c r="I3" s="128" t="s">
        <v>26</v>
      </c>
      <c r="J3" s="130"/>
      <c r="K3" s="128" t="s">
        <v>28</v>
      </c>
      <c r="L3" s="130"/>
      <c r="M3" s="36"/>
      <c r="N3" s="37"/>
      <c r="O3" s="131" t="s">
        <v>54</v>
      </c>
      <c r="P3" s="11"/>
      <c r="Q3"/>
    </row>
    <row r="4" spans="1:133" ht="32.25" customHeight="1" thickBot="1">
      <c r="A4" s="110"/>
      <c r="B4" s="111"/>
      <c r="C4" s="112"/>
      <c r="D4" s="34" t="s">
        <v>3</v>
      </c>
      <c r="E4" s="34" t="s">
        <v>50</v>
      </c>
      <c r="F4" s="34" t="s">
        <v>51</v>
      </c>
      <c r="G4" s="34" t="s">
        <v>52</v>
      </c>
      <c r="H4" s="34" t="s">
        <v>4</v>
      </c>
      <c r="I4" s="34" t="s">
        <v>5</v>
      </c>
      <c r="J4" s="35" t="s">
        <v>53</v>
      </c>
      <c r="K4" s="35" t="s">
        <v>6</v>
      </c>
      <c r="L4" s="35" t="s">
        <v>7</v>
      </c>
      <c r="M4" s="35" t="s">
        <v>8</v>
      </c>
      <c r="N4" s="35" t="s">
        <v>27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SUM(D6:D11)</f>
        <v>363297</v>
      </c>
      <c r="E5" s="27">
        <f t="shared" si="0"/>
        <v>16294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46859</v>
      </c>
      <c r="L5" s="27">
        <f t="shared" si="0"/>
        <v>0</v>
      </c>
      <c r="M5" s="27">
        <f t="shared" si="0"/>
        <v>0</v>
      </c>
      <c r="N5" s="28">
        <f t="shared" ref="N5:N23" si="1">SUM(D5:M5)</f>
        <v>426450</v>
      </c>
      <c r="O5" s="33">
        <f t="shared" ref="O5:O40" si="2">(N5/O$42)</f>
        <v>243.40753424657535</v>
      </c>
      <c r="P5" s="6"/>
    </row>
    <row r="6" spans="1:133">
      <c r="A6" s="12"/>
      <c r="B6" s="25">
        <v>311</v>
      </c>
      <c r="C6" s="20" t="s">
        <v>1</v>
      </c>
      <c r="D6" s="46">
        <v>107721</v>
      </c>
      <c r="E6" s="46">
        <v>16294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124015</v>
      </c>
      <c r="O6" s="47">
        <f t="shared" si="2"/>
        <v>70.784817351598178</v>
      </c>
      <c r="P6" s="9"/>
    </row>
    <row r="7" spans="1:133">
      <c r="A7" s="12"/>
      <c r="B7" s="25">
        <v>312.41000000000003</v>
      </c>
      <c r="C7" s="20" t="s">
        <v>73</v>
      </c>
      <c r="D7" s="46">
        <v>85512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85512</v>
      </c>
      <c r="O7" s="47">
        <f t="shared" si="2"/>
        <v>48.80821917808219</v>
      </c>
      <c r="P7" s="9"/>
    </row>
    <row r="8" spans="1:133">
      <c r="A8" s="12"/>
      <c r="B8" s="25">
        <v>312.51</v>
      </c>
      <c r="C8" s="20" t="s">
        <v>79</v>
      </c>
      <c r="D8" s="46">
        <v>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46859</v>
      </c>
      <c r="L8" s="46">
        <v>0</v>
      </c>
      <c r="M8" s="46">
        <v>0</v>
      </c>
      <c r="N8" s="46">
        <f t="shared" si="1"/>
        <v>46859</v>
      </c>
      <c r="O8" s="47">
        <f t="shared" si="2"/>
        <v>26.746004566210047</v>
      </c>
      <c r="P8" s="9"/>
    </row>
    <row r="9" spans="1:133">
      <c r="A9" s="12"/>
      <c r="B9" s="25">
        <v>312.60000000000002</v>
      </c>
      <c r="C9" s="20" t="s">
        <v>10</v>
      </c>
      <c r="D9" s="46">
        <v>103671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103671</v>
      </c>
      <c r="O9" s="47">
        <f t="shared" si="2"/>
        <v>59.172945205479451</v>
      </c>
      <c r="P9" s="9"/>
    </row>
    <row r="10" spans="1:133">
      <c r="A10" s="12"/>
      <c r="B10" s="25">
        <v>315</v>
      </c>
      <c r="C10" s="20" t="s">
        <v>80</v>
      </c>
      <c r="D10" s="46">
        <v>58477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58477</v>
      </c>
      <c r="O10" s="47">
        <f t="shared" si="2"/>
        <v>33.377283105022833</v>
      </c>
      <c r="P10" s="9"/>
    </row>
    <row r="11" spans="1:133">
      <c r="A11" s="12"/>
      <c r="B11" s="25">
        <v>316</v>
      </c>
      <c r="C11" s="20" t="s">
        <v>81</v>
      </c>
      <c r="D11" s="46">
        <v>7916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7916</v>
      </c>
      <c r="O11" s="47">
        <f t="shared" si="2"/>
        <v>4.5182648401826482</v>
      </c>
      <c r="P11" s="9"/>
    </row>
    <row r="12" spans="1:133" ht="15.75">
      <c r="A12" s="29" t="s">
        <v>13</v>
      </c>
      <c r="B12" s="30"/>
      <c r="C12" s="31"/>
      <c r="D12" s="32">
        <f t="shared" ref="D12:M12" si="3">SUM(D13:D13)</f>
        <v>2100</v>
      </c>
      <c r="E12" s="32">
        <f t="shared" si="3"/>
        <v>0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4">
        <f t="shared" si="1"/>
        <v>2100</v>
      </c>
      <c r="O12" s="45">
        <f t="shared" si="2"/>
        <v>1.1986301369863013</v>
      </c>
      <c r="P12" s="10"/>
    </row>
    <row r="13" spans="1:133">
      <c r="A13" s="12"/>
      <c r="B13" s="25">
        <v>329</v>
      </c>
      <c r="C13" s="20" t="s">
        <v>14</v>
      </c>
      <c r="D13" s="46">
        <v>2100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2100</v>
      </c>
      <c r="O13" s="47">
        <f t="shared" si="2"/>
        <v>1.1986301369863013</v>
      </c>
      <c r="P13" s="9"/>
    </row>
    <row r="14" spans="1:133" ht="15.75">
      <c r="A14" s="29" t="s">
        <v>16</v>
      </c>
      <c r="B14" s="30"/>
      <c r="C14" s="31"/>
      <c r="D14" s="32">
        <f t="shared" ref="D14:M14" si="4">SUM(D15:D21)</f>
        <v>111385</v>
      </c>
      <c r="E14" s="32">
        <f t="shared" si="4"/>
        <v>2500</v>
      </c>
      <c r="F14" s="32">
        <f t="shared" si="4"/>
        <v>0</v>
      </c>
      <c r="G14" s="32">
        <f t="shared" si="4"/>
        <v>0</v>
      </c>
      <c r="H14" s="32">
        <f t="shared" si="4"/>
        <v>0</v>
      </c>
      <c r="I14" s="32">
        <f t="shared" si="4"/>
        <v>57848</v>
      </c>
      <c r="J14" s="32">
        <f t="shared" si="4"/>
        <v>0</v>
      </c>
      <c r="K14" s="32">
        <f t="shared" si="4"/>
        <v>0</v>
      </c>
      <c r="L14" s="32">
        <f t="shared" si="4"/>
        <v>0</v>
      </c>
      <c r="M14" s="32">
        <f t="shared" si="4"/>
        <v>0</v>
      </c>
      <c r="N14" s="44">
        <f t="shared" si="1"/>
        <v>171733</v>
      </c>
      <c r="O14" s="45">
        <f t="shared" si="2"/>
        <v>98.021118721461193</v>
      </c>
      <c r="P14" s="10"/>
    </row>
    <row r="15" spans="1:133">
      <c r="A15" s="12"/>
      <c r="B15" s="25">
        <v>331.39</v>
      </c>
      <c r="C15" s="20" t="s">
        <v>67</v>
      </c>
      <c r="D15" s="46">
        <v>0</v>
      </c>
      <c r="E15" s="46">
        <v>0</v>
      </c>
      <c r="F15" s="46">
        <v>0</v>
      </c>
      <c r="G15" s="46">
        <v>0</v>
      </c>
      <c r="H15" s="46">
        <v>0</v>
      </c>
      <c r="I15" s="46">
        <v>34790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34790</v>
      </c>
      <c r="O15" s="47">
        <f t="shared" si="2"/>
        <v>19.857305936073061</v>
      </c>
      <c r="P15" s="9"/>
    </row>
    <row r="16" spans="1:133">
      <c r="A16" s="12"/>
      <c r="B16" s="25">
        <v>334.35</v>
      </c>
      <c r="C16" s="20" t="s">
        <v>101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23058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23058</v>
      </c>
      <c r="O16" s="47">
        <f t="shared" si="2"/>
        <v>13.16095890410959</v>
      </c>
      <c r="P16" s="9"/>
    </row>
    <row r="17" spans="1:16">
      <c r="A17" s="12"/>
      <c r="B17" s="25">
        <v>334.39</v>
      </c>
      <c r="C17" s="20" t="s">
        <v>98</v>
      </c>
      <c r="D17" s="46">
        <v>0</v>
      </c>
      <c r="E17" s="46">
        <v>2500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2500</v>
      </c>
      <c r="O17" s="47">
        <f t="shared" si="2"/>
        <v>1.4269406392694064</v>
      </c>
      <c r="P17" s="9"/>
    </row>
    <row r="18" spans="1:16">
      <c r="A18" s="12"/>
      <c r="B18" s="25">
        <v>335.12</v>
      </c>
      <c r="C18" s="20" t="s">
        <v>82</v>
      </c>
      <c r="D18" s="46">
        <v>52871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52871</v>
      </c>
      <c r="O18" s="47">
        <f t="shared" si="2"/>
        <v>30.177511415525114</v>
      </c>
      <c r="P18" s="9"/>
    </row>
    <row r="19" spans="1:16">
      <c r="A19" s="12"/>
      <c r="B19" s="25">
        <v>335.14</v>
      </c>
      <c r="C19" s="20" t="s">
        <v>83</v>
      </c>
      <c r="D19" s="46">
        <v>969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969</v>
      </c>
      <c r="O19" s="47">
        <f t="shared" si="2"/>
        <v>0.55308219178082196</v>
      </c>
      <c r="P19" s="9"/>
    </row>
    <row r="20" spans="1:16">
      <c r="A20" s="12"/>
      <c r="B20" s="25">
        <v>335.15</v>
      </c>
      <c r="C20" s="20" t="s">
        <v>84</v>
      </c>
      <c r="D20" s="46">
        <v>1065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1065</v>
      </c>
      <c r="O20" s="47">
        <f t="shared" si="2"/>
        <v>0.60787671232876717</v>
      </c>
      <c r="P20" s="9"/>
    </row>
    <row r="21" spans="1:16">
      <c r="A21" s="12"/>
      <c r="B21" s="25">
        <v>335.18</v>
      </c>
      <c r="C21" s="20" t="s">
        <v>85</v>
      </c>
      <c r="D21" s="46">
        <v>56480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56480</v>
      </c>
      <c r="O21" s="47">
        <f t="shared" si="2"/>
        <v>32.237442922374427</v>
      </c>
      <c r="P21" s="9"/>
    </row>
    <row r="22" spans="1:16" ht="15.75">
      <c r="A22" s="29" t="s">
        <v>29</v>
      </c>
      <c r="B22" s="30"/>
      <c r="C22" s="31"/>
      <c r="D22" s="32">
        <f t="shared" ref="D22:M22" si="5">SUM(D23:D31)</f>
        <v>89900</v>
      </c>
      <c r="E22" s="32">
        <f t="shared" si="5"/>
        <v>0</v>
      </c>
      <c r="F22" s="32">
        <f t="shared" si="5"/>
        <v>0</v>
      </c>
      <c r="G22" s="32">
        <f t="shared" si="5"/>
        <v>0</v>
      </c>
      <c r="H22" s="32">
        <f t="shared" si="5"/>
        <v>0</v>
      </c>
      <c r="I22" s="32">
        <f t="shared" si="5"/>
        <v>3600264</v>
      </c>
      <c r="J22" s="32">
        <f t="shared" si="5"/>
        <v>0</v>
      </c>
      <c r="K22" s="32">
        <f t="shared" si="5"/>
        <v>0</v>
      </c>
      <c r="L22" s="32">
        <f t="shared" si="5"/>
        <v>0</v>
      </c>
      <c r="M22" s="32">
        <f t="shared" si="5"/>
        <v>0</v>
      </c>
      <c r="N22" s="32">
        <f t="shared" si="1"/>
        <v>3690164</v>
      </c>
      <c r="O22" s="45">
        <f t="shared" si="2"/>
        <v>2106.2579908675798</v>
      </c>
      <c r="P22" s="10"/>
    </row>
    <row r="23" spans="1:16">
      <c r="A23" s="12"/>
      <c r="B23" s="25">
        <v>341.1</v>
      </c>
      <c r="C23" s="20" t="s">
        <v>102</v>
      </c>
      <c r="D23" s="46">
        <v>42000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42000</v>
      </c>
      <c r="O23" s="47">
        <f t="shared" si="2"/>
        <v>23.972602739726028</v>
      </c>
      <c r="P23" s="9"/>
    </row>
    <row r="24" spans="1:16">
      <c r="A24" s="12"/>
      <c r="B24" s="25">
        <v>343.1</v>
      </c>
      <c r="C24" s="20" t="s">
        <v>32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2618694</v>
      </c>
      <c r="J24" s="46">
        <v>0</v>
      </c>
      <c r="K24" s="46">
        <v>0</v>
      </c>
      <c r="L24" s="46">
        <v>0</v>
      </c>
      <c r="M24" s="46">
        <v>0</v>
      </c>
      <c r="N24" s="46">
        <f t="shared" ref="N24:N31" si="6">SUM(D24:M24)</f>
        <v>2618694</v>
      </c>
      <c r="O24" s="47">
        <f t="shared" si="2"/>
        <v>1494.6883561643835</v>
      </c>
      <c r="P24" s="9"/>
    </row>
    <row r="25" spans="1:16">
      <c r="A25" s="12"/>
      <c r="B25" s="25">
        <v>343.2</v>
      </c>
      <c r="C25" s="20" t="s">
        <v>33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192362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192362</v>
      </c>
      <c r="O25" s="47">
        <f t="shared" si="2"/>
        <v>109.79566210045662</v>
      </c>
      <c r="P25" s="9"/>
    </row>
    <row r="26" spans="1:16">
      <c r="A26" s="12"/>
      <c r="B26" s="25">
        <v>343.3</v>
      </c>
      <c r="C26" s="20" t="s">
        <v>34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464311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464311</v>
      </c>
      <c r="O26" s="47">
        <f t="shared" si="2"/>
        <v>265.01769406392697</v>
      </c>
      <c r="P26" s="9"/>
    </row>
    <row r="27" spans="1:16">
      <c r="A27" s="12"/>
      <c r="B27" s="25">
        <v>343.4</v>
      </c>
      <c r="C27" s="20" t="s">
        <v>35</v>
      </c>
      <c r="D27" s="46">
        <v>9603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9603</v>
      </c>
      <c r="O27" s="47">
        <f t="shared" si="2"/>
        <v>5.4811643835616435</v>
      </c>
      <c r="P27" s="9"/>
    </row>
    <row r="28" spans="1:16">
      <c r="A28" s="12"/>
      <c r="B28" s="25">
        <v>343.5</v>
      </c>
      <c r="C28" s="20" t="s">
        <v>36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324897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324897</v>
      </c>
      <c r="O28" s="47">
        <f t="shared" si="2"/>
        <v>185.44349315068493</v>
      </c>
      <c r="P28" s="9"/>
    </row>
    <row r="29" spans="1:16">
      <c r="A29" s="12"/>
      <c r="B29" s="25">
        <v>343.8</v>
      </c>
      <c r="C29" s="20" t="s">
        <v>37</v>
      </c>
      <c r="D29" s="46">
        <v>2005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2005</v>
      </c>
      <c r="O29" s="47">
        <f t="shared" si="2"/>
        <v>1.144406392694064</v>
      </c>
      <c r="P29" s="9"/>
    </row>
    <row r="30" spans="1:16">
      <c r="A30" s="12"/>
      <c r="B30" s="25">
        <v>347.2</v>
      </c>
      <c r="C30" s="20" t="s">
        <v>39</v>
      </c>
      <c r="D30" s="46">
        <v>90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90</v>
      </c>
      <c r="O30" s="47">
        <f t="shared" si="2"/>
        <v>5.1369863013698627E-2</v>
      </c>
      <c r="P30" s="9"/>
    </row>
    <row r="31" spans="1:16">
      <c r="A31" s="12"/>
      <c r="B31" s="25">
        <v>349</v>
      </c>
      <c r="C31" s="20" t="s">
        <v>75</v>
      </c>
      <c r="D31" s="46">
        <v>36202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36202</v>
      </c>
      <c r="O31" s="47">
        <f t="shared" si="2"/>
        <v>20.663242009132421</v>
      </c>
      <c r="P31" s="9"/>
    </row>
    <row r="32" spans="1:16" ht="15.75">
      <c r="A32" s="29" t="s">
        <v>30</v>
      </c>
      <c r="B32" s="30"/>
      <c r="C32" s="31"/>
      <c r="D32" s="32">
        <f t="shared" ref="D32:M32" si="7">SUM(D33:D33)</f>
        <v>8404</v>
      </c>
      <c r="E32" s="32">
        <f t="shared" si="7"/>
        <v>0</v>
      </c>
      <c r="F32" s="32">
        <f t="shared" si="7"/>
        <v>0</v>
      </c>
      <c r="G32" s="32">
        <f t="shared" si="7"/>
        <v>0</v>
      </c>
      <c r="H32" s="32">
        <f t="shared" si="7"/>
        <v>0</v>
      </c>
      <c r="I32" s="32">
        <f t="shared" si="7"/>
        <v>0</v>
      </c>
      <c r="J32" s="32">
        <f t="shared" si="7"/>
        <v>0</v>
      </c>
      <c r="K32" s="32">
        <f t="shared" si="7"/>
        <v>0</v>
      </c>
      <c r="L32" s="32">
        <f t="shared" si="7"/>
        <v>0</v>
      </c>
      <c r="M32" s="32">
        <f t="shared" si="7"/>
        <v>0</v>
      </c>
      <c r="N32" s="32">
        <f t="shared" ref="N32:N40" si="8">SUM(D32:M32)</f>
        <v>8404</v>
      </c>
      <c r="O32" s="45">
        <f t="shared" si="2"/>
        <v>4.7968036529680367</v>
      </c>
      <c r="P32" s="10"/>
    </row>
    <row r="33" spans="1:119">
      <c r="A33" s="13"/>
      <c r="B33" s="39">
        <v>351.1</v>
      </c>
      <c r="C33" s="21" t="s">
        <v>42</v>
      </c>
      <c r="D33" s="46">
        <v>8404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8404</v>
      </c>
      <c r="O33" s="47">
        <f t="shared" si="2"/>
        <v>4.7968036529680367</v>
      </c>
      <c r="P33" s="9"/>
    </row>
    <row r="34" spans="1:119" ht="15.75">
      <c r="A34" s="29" t="s">
        <v>2</v>
      </c>
      <c r="B34" s="30"/>
      <c r="C34" s="31"/>
      <c r="D34" s="32">
        <f t="shared" ref="D34:M34" si="9">SUM(D35:D37)</f>
        <v>37672</v>
      </c>
      <c r="E34" s="32">
        <f t="shared" si="9"/>
        <v>2907</v>
      </c>
      <c r="F34" s="32">
        <f t="shared" si="9"/>
        <v>0</v>
      </c>
      <c r="G34" s="32">
        <f t="shared" si="9"/>
        <v>0</v>
      </c>
      <c r="H34" s="32">
        <f t="shared" si="9"/>
        <v>0</v>
      </c>
      <c r="I34" s="32">
        <f t="shared" si="9"/>
        <v>58672</v>
      </c>
      <c r="J34" s="32">
        <f t="shared" si="9"/>
        <v>0</v>
      </c>
      <c r="K34" s="32">
        <f t="shared" si="9"/>
        <v>80808</v>
      </c>
      <c r="L34" s="32">
        <f t="shared" si="9"/>
        <v>0</v>
      </c>
      <c r="M34" s="32">
        <f t="shared" si="9"/>
        <v>0</v>
      </c>
      <c r="N34" s="32">
        <f t="shared" si="8"/>
        <v>180059</v>
      </c>
      <c r="O34" s="45">
        <f t="shared" si="2"/>
        <v>102.77340182648402</v>
      </c>
      <c r="P34" s="10"/>
    </row>
    <row r="35" spans="1:119">
      <c r="A35" s="12"/>
      <c r="B35" s="25">
        <v>361.1</v>
      </c>
      <c r="C35" s="20" t="s">
        <v>43</v>
      </c>
      <c r="D35" s="46">
        <v>6237</v>
      </c>
      <c r="E35" s="46">
        <v>2907</v>
      </c>
      <c r="F35" s="46">
        <v>0</v>
      </c>
      <c r="G35" s="46">
        <v>0</v>
      </c>
      <c r="H35" s="46">
        <v>0</v>
      </c>
      <c r="I35" s="46">
        <v>12101</v>
      </c>
      <c r="J35" s="46">
        <v>0</v>
      </c>
      <c r="K35" s="46">
        <v>8541</v>
      </c>
      <c r="L35" s="46">
        <v>0</v>
      </c>
      <c r="M35" s="46">
        <v>0</v>
      </c>
      <c r="N35" s="46">
        <f t="shared" si="8"/>
        <v>29786</v>
      </c>
      <c r="O35" s="47">
        <f t="shared" si="2"/>
        <v>17.001141552511417</v>
      </c>
      <c r="P35" s="9"/>
    </row>
    <row r="36" spans="1:119">
      <c r="A36" s="12"/>
      <c r="B36" s="25">
        <v>361.3</v>
      </c>
      <c r="C36" s="20" t="s">
        <v>44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72267</v>
      </c>
      <c r="L36" s="46">
        <v>0</v>
      </c>
      <c r="M36" s="46">
        <v>0</v>
      </c>
      <c r="N36" s="46">
        <f t="shared" si="8"/>
        <v>72267</v>
      </c>
      <c r="O36" s="47">
        <f t="shared" si="2"/>
        <v>41.248287671232873</v>
      </c>
      <c r="P36" s="9"/>
    </row>
    <row r="37" spans="1:119">
      <c r="A37" s="12"/>
      <c r="B37" s="25">
        <v>369.9</v>
      </c>
      <c r="C37" s="20" t="s">
        <v>47</v>
      </c>
      <c r="D37" s="46">
        <v>31435</v>
      </c>
      <c r="E37" s="46">
        <v>0</v>
      </c>
      <c r="F37" s="46">
        <v>0</v>
      </c>
      <c r="G37" s="46">
        <v>0</v>
      </c>
      <c r="H37" s="46">
        <v>0</v>
      </c>
      <c r="I37" s="46">
        <v>46571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78006</v>
      </c>
      <c r="O37" s="47">
        <f t="shared" si="2"/>
        <v>44.523972602739725</v>
      </c>
      <c r="P37" s="9"/>
    </row>
    <row r="38" spans="1:119" ht="15.75">
      <c r="A38" s="29" t="s">
        <v>31</v>
      </c>
      <c r="B38" s="30"/>
      <c r="C38" s="31"/>
      <c r="D38" s="32">
        <f t="shared" ref="D38:M38" si="10">SUM(D39:D39)</f>
        <v>862000</v>
      </c>
      <c r="E38" s="32">
        <f t="shared" si="10"/>
        <v>0</v>
      </c>
      <c r="F38" s="32">
        <f t="shared" si="10"/>
        <v>0</v>
      </c>
      <c r="G38" s="32">
        <f t="shared" si="10"/>
        <v>0</v>
      </c>
      <c r="H38" s="32">
        <f t="shared" si="10"/>
        <v>0</v>
      </c>
      <c r="I38" s="32">
        <f t="shared" si="10"/>
        <v>24000</v>
      </c>
      <c r="J38" s="32">
        <f t="shared" si="10"/>
        <v>0</v>
      </c>
      <c r="K38" s="32">
        <f t="shared" si="10"/>
        <v>0</v>
      </c>
      <c r="L38" s="32">
        <f t="shared" si="10"/>
        <v>0</v>
      </c>
      <c r="M38" s="32">
        <f t="shared" si="10"/>
        <v>0</v>
      </c>
      <c r="N38" s="32">
        <f t="shared" si="8"/>
        <v>886000</v>
      </c>
      <c r="O38" s="45">
        <f t="shared" si="2"/>
        <v>505.70776255707761</v>
      </c>
      <c r="P38" s="9"/>
    </row>
    <row r="39" spans="1:119" ht="15.75" thickBot="1">
      <c r="A39" s="12"/>
      <c r="B39" s="25">
        <v>381</v>
      </c>
      <c r="C39" s="20" t="s">
        <v>48</v>
      </c>
      <c r="D39" s="46">
        <v>862000</v>
      </c>
      <c r="E39" s="46">
        <v>0</v>
      </c>
      <c r="F39" s="46">
        <v>0</v>
      </c>
      <c r="G39" s="46">
        <v>0</v>
      </c>
      <c r="H39" s="46">
        <v>0</v>
      </c>
      <c r="I39" s="46">
        <v>24000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886000</v>
      </c>
      <c r="O39" s="47">
        <f t="shared" si="2"/>
        <v>505.70776255707761</v>
      </c>
      <c r="P39" s="9"/>
    </row>
    <row r="40" spans="1:119" ht="16.5" thickBot="1">
      <c r="A40" s="14" t="s">
        <v>40</v>
      </c>
      <c r="B40" s="23"/>
      <c r="C40" s="22"/>
      <c r="D40" s="15">
        <f t="shared" ref="D40:M40" si="11">SUM(D5,D12,D14,D22,D32,D34,D38)</f>
        <v>1474758</v>
      </c>
      <c r="E40" s="15">
        <f t="shared" si="11"/>
        <v>21701</v>
      </c>
      <c r="F40" s="15">
        <f t="shared" si="11"/>
        <v>0</v>
      </c>
      <c r="G40" s="15">
        <f t="shared" si="11"/>
        <v>0</v>
      </c>
      <c r="H40" s="15">
        <f t="shared" si="11"/>
        <v>0</v>
      </c>
      <c r="I40" s="15">
        <f t="shared" si="11"/>
        <v>3740784</v>
      </c>
      <c r="J40" s="15">
        <f t="shared" si="11"/>
        <v>0</v>
      </c>
      <c r="K40" s="15">
        <f t="shared" si="11"/>
        <v>127667</v>
      </c>
      <c r="L40" s="15">
        <f t="shared" si="11"/>
        <v>0</v>
      </c>
      <c r="M40" s="15">
        <f t="shared" si="11"/>
        <v>0</v>
      </c>
      <c r="N40" s="15">
        <f t="shared" si="8"/>
        <v>5364910</v>
      </c>
      <c r="O40" s="38">
        <f t="shared" si="2"/>
        <v>3062.1632420091323</v>
      </c>
      <c r="P40" s="6"/>
      <c r="Q40" s="2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</row>
    <row r="41" spans="1:119">
      <c r="A41" s="16"/>
      <c r="B41" s="18"/>
      <c r="C41" s="18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9"/>
    </row>
    <row r="42" spans="1:119">
      <c r="A42" s="40"/>
      <c r="B42" s="41"/>
      <c r="C42" s="41"/>
      <c r="D42" s="42"/>
      <c r="E42" s="42"/>
      <c r="F42" s="42"/>
      <c r="G42" s="42"/>
      <c r="H42" s="42"/>
      <c r="I42" s="42"/>
      <c r="J42" s="42"/>
      <c r="K42" s="42"/>
      <c r="L42" s="118" t="s">
        <v>103</v>
      </c>
      <c r="M42" s="118"/>
      <c r="N42" s="118"/>
      <c r="O42" s="43">
        <v>1752</v>
      </c>
    </row>
    <row r="43" spans="1:119">
      <c r="A43" s="119"/>
      <c r="B43" s="96"/>
      <c r="C43" s="96"/>
      <c r="D43" s="96"/>
      <c r="E43" s="96"/>
      <c r="F43" s="96"/>
      <c r="G43" s="96"/>
      <c r="H43" s="96"/>
      <c r="I43" s="96"/>
      <c r="J43" s="96"/>
      <c r="K43" s="96"/>
      <c r="L43" s="96"/>
      <c r="M43" s="96"/>
      <c r="N43" s="96"/>
      <c r="O43" s="97"/>
    </row>
    <row r="44" spans="1:119" ht="15.75" customHeight="1" thickBot="1">
      <c r="A44" s="120" t="s">
        <v>71</v>
      </c>
      <c r="B44" s="99"/>
      <c r="C44" s="99"/>
      <c r="D44" s="99"/>
      <c r="E44" s="99"/>
      <c r="F44" s="99"/>
      <c r="G44" s="99"/>
      <c r="H44" s="99"/>
      <c r="I44" s="99"/>
      <c r="J44" s="99"/>
      <c r="K44" s="99"/>
      <c r="L44" s="99"/>
      <c r="M44" s="99"/>
      <c r="N44" s="99"/>
      <c r="O44" s="100"/>
    </row>
  </sheetData>
  <mergeCells count="10">
    <mergeCell ref="L42:N42"/>
    <mergeCell ref="A43:O43"/>
    <mergeCell ref="A44:O4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4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C4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57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97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49</v>
      </c>
      <c r="B3" s="108"/>
      <c r="C3" s="109"/>
      <c r="D3" s="128" t="s">
        <v>25</v>
      </c>
      <c r="E3" s="129"/>
      <c r="F3" s="129"/>
      <c r="G3" s="129"/>
      <c r="H3" s="130"/>
      <c r="I3" s="128" t="s">
        <v>26</v>
      </c>
      <c r="J3" s="130"/>
      <c r="K3" s="128" t="s">
        <v>28</v>
      </c>
      <c r="L3" s="130"/>
      <c r="M3" s="36"/>
      <c r="N3" s="37"/>
      <c r="O3" s="131" t="s">
        <v>54</v>
      </c>
      <c r="P3" s="11"/>
      <c r="Q3"/>
    </row>
    <row r="4" spans="1:133" ht="32.25" customHeight="1" thickBot="1">
      <c r="A4" s="110"/>
      <c r="B4" s="111"/>
      <c r="C4" s="112"/>
      <c r="D4" s="34" t="s">
        <v>3</v>
      </c>
      <c r="E4" s="34" t="s">
        <v>50</v>
      </c>
      <c r="F4" s="34" t="s">
        <v>51</v>
      </c>
      <c r="G4" s="34" t="s">
        <v>52</v>
      </c>
      <c r="H4" s="34" t="s">
        <v>4</v>
      </c>
      <c r="I4" s="34" t="s">
        <v>5</v>
      </c>
      <c r="J4" s="35" t="s">
        <v>53</v>
      </c>
      <c r="K4" s="35" t="s">
        <v>6</v>
      </c>
      <c r="L4" s="35" t="s">
        <v>7</v>
      </c>
      <c r="M4" s="35" t="s">
        <v>8</v>
      </c>
      <c r="N4" s="35" t="s">
        <v>27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SUM(D6:D12)</f>
        <v>382757</v>
      </c>
      <c r="E5" s="27">
        <f t="shared" si="0"/>
        <v>15366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12795</v>
      </c>
      <c r="L5" s="27">
        <f t="shared" si="0"/>
        <v>0</v>
      </c>
      <c r="M5" s="27">
        <f t="shared" si="0"/>
        <v>0</v>
      </c>
      <c r="N5" s="28">
        <f>SUM(D5:M5)</f>
        <v>410918</v>
      </c>
      <c r="O5" s="33">
        <f t="shared" ref="O5:O42" si="1">(N5/O$44)</f>
        <v>232.5512167515563</v>
      </c>
      <c r="P5" s="6"/>
    </row>
    <row r="6" spans="1:133">
      <c r="A6" s="12"/>
      <c r="B6" s="25">
        <v>311</v>
      </c>
      <c r="C6" s="20" t="s">
        <v>1</v>
      </c>
      <c r="D6" s="46">
        <v>108127</v>
      </c>
      <c r="E6" s="46">
        <v>15366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123493</v>
      </c>
      <c r="O6" s="47">
        <f t="shared" si="1"/>
        <v>69.888511601584611</v>
      </c>
      <c r="P6" s="9"/>
    </row>
    <row r="7" spans="1:133">
      <c r="A7" s="12"/>
      <c r="B7" s="25">
        <v>312.10000000000002</v>
      </c>
      <c r="C7" s="20" t="s">
        <v>9</v>
      </c>
      <c r="D7" s="46">
        <v>93577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93577</v>
      </c>
      <c r="O7" s="47">
        <f t="shared" si="1"/>
        <v>52.958121109224678</v>
      </c>
      <c r="P7" s="9"/>
    </row>
    <row r="8" spans="1:133">
      <c r="A8" s="12"/>
      <c r="B8" s="25">
        <v>312.51</v>
      </c>
      <c r="C8" s="20" t="s">
        <v>79</v>
      </c>
      <c r="D8" s="46">
        <v>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12795</v>
      </c>
      <c r="L8" s="46">
        <v>0</v>
      </c>
      <c r="M8" s="46">
        <v>0</v>
      </c>
      <c r="N8" s="46">
        <f>SUM(D8:M8)</f>
        <v>12795</v>
      </c>
      <c r="O8" s="47">
        <f t="shared" si="1"/>
        <v>7.2410865874363326</v>
      </c>
      <c r="P8" s="9"/>
    </row>
    <row r="9" spans="1:133">
      <c r="A9" s="12"/>
      <c r="B9" s="25">
        <v>312.60000000000002</v>
      </c>
      <c r="C9" s="20" t="s">
        <v>10</v>
      </c>
      <c r="D9" s="46">
        <v>100289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100289</v>
      </c>
      <c r="O9" s="47">
        <f t="shared" si="1"/>
        <v>56.756649688737973</v>
      </c>
      <c r="P9" s="9"/>
    </row>
    <row r="10" spans="1:133">
      <c r="A10" s="12"/>
      <c r="B10" s="25">
        <v>315</v>
      </c>
      <c r="C10" s="20" t="s">
        <v>80</v>
      </c>
      <c r="D10" s="46">
        <v>70625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70625</v>
      </c>
      <c r="O10" s="47">
        <f t="shared" si="1"/>
        <v>39.968873797396718</v>
      </c>
      <c r="P10" s="9"/>
    </row>
    <row r="11" spans="1:133">
      <c r="A11" s="12"/>
      <c r="B11" s="25">
        <v>316</v>
      </c>
      <c r="C11" s="20" t="s">
        <v>81</v>
      </c>
      <c r="D11" s="46">
        <v>8039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8039</v>
      </c>
      <c r="O11" s="47">
        <f t="shared" si="1"/>
        <v>4.5495189586870399</v>
      </c>
      <c r="P11" s="9"/>
    </row>
    <row r="12" spans="1:133">
      <c r="A12" s="12"/>
      <c r="B12" s="25">
        <v>319</v>
      </c>
      <c r="C12" s="20" t="s">
        <v>95</v>
      </c>
      <c r="D12" s="46">
        <v>2100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2100</v>
      </c>
      <c r="O12" s="47">
        <f t="shared" si="1"/>
        <v>1.1884550084889642</v>
      </c>
      <c r="P12" s="9"/>
    </row>
    <row r="13" spans="1:133" ht="15.75">
      <c r="A13" s="29" t="s">
        <v>16</v>
      </c>
      <c r="B13" s="30"/>
      <c r="C13" s="31"/>
      <c r="D13" s="32">
        <f t="shared" ref="D13:M13" si="3">SUM(D14:D20)</f>
        <v>152258</v>
      </c>
      <c r="E13" s="32">
        <f t="shared" si="3"/>
        <v>38553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21" si="4">SUM(D13:M13)</f>
        <v>190811</v>
      </c>
      <c r="O13" s="45">
        <f t="shared" si="1"/>
        <v>107.98585172608942</v>
      </c>
      <c r="P13" s="10"/>
    </row>
    <row r="14" spans="1:133">
      <c r="A14" s="12"/>
      <c r="B14" s="25">
        <v>331.2</v>
      </c>
      <c r="C14" s="20" t="s">
        <v>15</v>
      </c>
      <c r="D14" s="46">
        <v>0</v>
      </c>
      <c r="E14" s="46">
        <v>1275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1275</v>
      </c>
      <c r="O14" s="47">
        <f t="shared" si="1"/>
        <v>0.72156196943972839</v>
      </c>
      <c r="P14" s="9"/>
    </row>
    <row r="15" spans="1:133">
      <c r="A15" s="12"/>
      <c r="B15" s="25">
        <v>334.39</v>
      </c>
      <c r="C15" s="20" t="s">
        <v>98</v>
      </c>
      <c r="D15" s="46">
        <v>0</v>
      </c>
      <c r="E15" s="46">
        <v>37278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37278</v>
      </c>
      <c r="O15" s="47">
        <f t="shared" si="1"/>
        <v>21.096774193548388</v>
      </c>
      <c r="P15" s="9"/>
    </row>
    <row r="16" spans="1:133">
      <c r="A16" s="12"/>
      <c r="B16" s="25">
        <v>335.12</v>
      </c>
      <c r="C16" s="20" t="s">
        <v>82</v>
      </c>
      <c r="D16" s="46">
        <v>52848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52848</v>
      </c>
      <c r="O16" s="47">
        <f t="shared" si="1"/>
        <v>29.908319185059423</v>
      </c>
      <c r="P16" s="9"/>
    </row>
    <row r="17" spans="1:16">
      <c r="A17" s="12"/>
      <c r="B17" s="25">
        <v>335.14</v>
      </c>
      <c r="C17" s="20" t="s">
        <v>83</v>
      </c>
      <c r="D17" s="46">
        <v>1129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1129</v>
      </c>
      <c r="O17" s="47">
        <f t="shared" si="1"/>
        <v>0.6389360498019242</v>
      </c>
      <c r="P17" s="9"/>
    </row>
    <row r="18" spans="1:16">
      <c r="A18" s="12"/>
      <c r="B18" s="25">
        <v>335.15</v>
      </c>
      <c r="C18" s="20" t="s">
        <v>84</v>
      </c>
      <c r="D18" s="46">
        <v>2097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2097</v>
      </c>
      <c r="O18" s="47">
        <f t="shared" si="1"/>
        <v>1.1867572156196944</v>
      </c>
      <c r="P18" s="9"/>
    </row>
    <row r="19" spans="1:16">
      <c r="A19" s="12"/>
      <c r="B19" s="25">
        <v>335.18</v>
      </c>
      <c r="C19" s="20" t="s">
        <v>85</v>
      </c>
      <c r="D19" s="46">
        <v>54184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54184</v>
      </c>
      <c r="O19" s="47">
        <f t="shared" si="1"/>
        <v>30.664402942840972</v>
      </c>
      <c r="P19" s="9"/>
    </row>
    <row r="20" spans="1:16">
      <c r="A20" s="12"/>
      <c r="B20" s="25">
        <v>338</v>
      </c>
      <c r="C20" s="20" t="s">
        <v>24</v>
      </c>
      <c r="D20" s="46">
        <v>42000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42000</v>
      </c>
      <c r="O20" s="47">
        <f t="shared" si="1"/>
        <v>23.769100169779286</v>
      </c>
      <c r="P20" s="9"/>
    </row>
    <row r="21" spans="1:16" ht="15.75">
      <c r="A21" s="29" t="s">
        <v>29</v>
      </c>
      <c r="B21" s="30"/>
      <c r="C21" s="31"/>
      <c r="D21" s="32">
        <f t="shared" ref="D21:M21" si="5">SUM(D22:D29)</f>
        <v>46368</v>
      </c>
      <c r="E21" s="32">
        <f t="shared" si="5"/>
        <v>0</v>
      </c>
      <c r="F21" s="32">
        <f t="shared" si="5"/>
        <v>0</v>
      </c>
      <c r="G21" s="32">
        <f t="shared" si="5"/>
        <v>0</v>
      </c>
      <c r="H21" s="32">
        <f t="shared" si="5"/>
        <v>0</v>
      </c>
      <c r="I21" s="32">
        <f t="shared" si="5"/>
        <v>3953632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32">
        <f t="shared" si="4"/>
        <v>4000000</v>
      </c>
      <c r="O21" s="45">
        <f t="shared" si="1"/>
        <v>2263.7238256932656</v>
      </c>
      <c r="P21" s="10"/>
    </row>
    <row r="22" spans="1:16">
      <c r="A22" s="12"/>
      <c r="B22" s="25">
        <v>343.1</v>
      </c>
      <c r="C22" s="20" t="s">
        <v>32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2884775</v>
      </c>
      <c r="J22" s="46">
        <v>0</v>
      </c>
      <c r="K22" s="46">
        <v>0</v>
      </c>
      <c r="L22" s="46">
        <v>0</v>
      </c>
      <c r="M22" s="46">
        <v>0</v>
      </c>
      <c r="N22" s="46">
        <f t="shared" ref="N22:N29" si="6">SUM(D22:M22)</f>
        <v>2884775</v>
      </c>
      <c r="O22" s="47">
        <f t="shared" si="1"/>
        <v>1632.5834748160723</v>
      </c>
      <c r="P22" s="9"/>
    </row>
    <row r="23" spans="1:16">
      <c r="A23" s="12"/>
      <c r="B23" s="25">
        <v>343.2</v>
      </c>
      <c r="C23" s="20" t="s">
        <v>33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260992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260992</v>
      </c>
      <c r="O23" s="47">
        <f t="shared" si="1"/>
        <v>147.70345217883417</v>
      </c>
      <c r="P23" s="9"/>
    </row>
    <row r="24" spans="1:16">
      <c r="A24" s="12"/>
      <c r="B24" s="25">
        <v>343.3</v>
      </c>
      <c r="C24" s="20" t="s">
        <v>34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467254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467254</v>
      </c>
      <c r="O24" s="47">
        <f t="shared" si="1"/>
        <v>264.43350311262026</v>
      </c>
      <c r="P24" s="9"/>
    </row>
    <row r="25" spans="1:16">
      <c r="A25" s="12"/>
      <c r="B25" s="25">
        <v>343.4</v>
      </c>
      <c r="C25" s="20" t="s">
        <v>35</v>
      </c>
      <c r="D25" s="46">
        <v>9753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9753</v>
      </c>
      <c r="O25" s="47">
        <f t="shared" si="1"/>
        <v>5.5195246179966047</v>
      </c>
      <c r="P25" s="9"/>
    </row>
    <row r="26" spans="1:16">
      <c r="A26" s="12"/>
      <c r="B26" s="25">
        <v>343.5</v>
      </c>
      <c r="C26" s="20" t="s">
        <v>36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340611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340611</v>
      </c>
      <c r="O26" s="47">
        <f t="shared" si="1"/>
        <v>192.76230899830222</v>
      </c>
      <c r="P26" s="9"/>
    </row>
    <row r="27" spans="1:16">
      <c r="A27" s="12"/>
      <c r="B27" s="25">
        <v>343.8</v>
      </c>
      <c r="C27" s="20" t="s">
        <v>37</v>
      </c>
      <c r="D27" s="46">
        <v>3800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3800</v>
      </c>
      <c r="O27" s="47">
        <f t="shared" si="1"/>
        <v>2.150537634408602</v>
      </c>
      <c r="P27" s="9"/>
    </row>
    <row r="28" spans="1:16">
      <c r="A28" s="12"/>
      <c r="B28" s="25">
        <v>347.2</v>
      </c>
      <c r="C28" s="20" t="s">
        <v>39</v>
      </c>
      <c r="D28" s="46">
        <v>60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60</v>
      </c>
      <c r="O28" s="47">
        <f t="shared" si="1"/>
        <v>3.3955857385398983E-2</v>
      </c>
      <c r="P28" s="9"/>
    </row>
    <row r="29" spans="1:16">
      <c r="A29" s="12"/>
      <c r="B29" s="25">
        <v>349</v>
      </c>
      <c r="C29" s="20" t="s">
        <v>75</v>
      </c>
      <c r="D29" s="46">
        <v>32755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32755</v>
      </c>
      <c r="O29" s="47">
        <f t="shared" si="1"/>
        <v>18.537068477645729</v>
      </c>
      <c r="P29" s="9"/>
    </row>
    <row r="30" spans="1:16" ht="15.75">
      <c r="A30" s="29" t="s">
        <v>30</v>
      </c>
      <c r="B30" s="30"/>
      <c r="C30" s="31"/>
      <c r="D30" s="32">
        <f t="shared" ref="D30:M30" si="7">SUM(D31:D31)</f>
        <v>10894</v>
      </c>
      <c r="E30" s="32">
        <f t="shared" si="7"/>
        <v>0</v>
      </c>
      <c r="F30" s="32">
        <f t="shared" si="7"/>
        <v>0</v>
      </c>
      <c r="G30" s="32">
        <f t="shared" si="7"/>
        <v>0</v>
      </c>
      <c r="H30" s="32">
        <f t="shared" si="7"/>
        <v>0</v>
      </c>
      <c r="I30" s="32">
        <f t="shared" si="7"/>
        <v>0</v>
      </c>
      <c r="J30" s="32">
        <f t="shared" si="7"/>
        <v>0</v>
      </c>
      <c r="K30" s="32">
        <f t="shared" si="7"/>
        <v>0</v>
      </c>
      <c r="L30" s="32">
        <f t="shared" si="7"/>
        <v>0</v>
      </c>
      <c r="M30" s="32">
        <f t="shared" si="7"/>
        <v>0</v>
      </c>
      <c r="N30" s="32">
        <f t="shared" ref="N30:N42" si="8">SUM(D30:M30)</f>
        <v>10894</v>
      </c>
      <c r="O30" s="45">
        <f t="shared" si="1"/>
        <v>6.1652518392756086</v>
      </c>
      <c r="P30" s="10"/>
    </row>
    <row r="31" spans="1:16">
      <c r="A31" s="13"/>
      <c r="B31" s="39">
        <v>351.1</v>
      </c>
      <c r="C31" s="21" t="s">
        <v>42</v>
      </c>
      <c r="D31" s="46">
        <v>10894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10894</v>
      </c>
      <c r="O31" s="47">
        <f t="shared" si="1"/>
        <v>6.1652518392756086</v>
      </c>
      <c r="P31" s="9"/>
    </row>
    <row r="32" spans="1:16" ht="15.75">
      <c r="A32" s="29" t="s">
        <v>2</v>
      </c>
      <c r="B32" s="30"/>
      <c r="C32" s="31"/>
      <c r="D32" s="32">
        <f t="shared" ref="D32:M32" si="9">SUM(D33:D38)</f>
        <v>37386</v>
      </c>
      <c r="E32" s="32">
        <f t="shared" si="9"/>
        <v>2691</v>
      </c>
      <c r="F32" s="32">
        <f t="shared" si="9"/>
        <v>0</v>
      </c>
      <c r="G32" s="32">
        <f t="shared" si="9"/>
        <v>0</v>
      </c>
      <c r="H32" s="32">
        <f t="shared" si="9"/>
        <v>0</v>
      </c>
      <c r="I32" s="32">
        <f t="shared" si="9"/>
        <v>79579</v>
      </c>
      <c r="J32" s="32">
        <f t="shared" si="9"/>
        <v>0</v>
      </c>
      <c r="K32" s="32">
        <f t="shared" si="9"/>
        <v>-8626</v>
      </c>
      <c r="L32" s="32">
        <f t="shared" si="9"/>
        <v>0</v>
      </c>
      <c r="M32" s="32">
        <f t="shared" si="9"/>
        <v>0</v>
      </c>
      <c r="N32" s="32">
        <f t="shared" si="8"/>
        <v>111030</v>
      </c>
      <c r="O32" s="45">
        <f t="shared" si="1"/>
        <v>62.835314091680814</v>
      </c>
      <c r="P32" s="10"/>
    </row>
    <row r="33" spans="1:119">
      <c r="A33" s="12"/>
      <c r="B33" s="25">
        <v>361.1</v>
      </c>
      <c r="C33" s="20" t="s">
        <v>43</v>
      </c>
      <c r="D33" s="46">
        <v>7675</v>
      </c>
      <c r="E33" s="46">
        <v>2691</v>
      </c>
      <c r="F33" s="46">
        <v>0</v>
      </c>
      <c r="G33" s="46">
        <v>0</v>
      </c>
      <c r="H33" s="46">
        <v>0</v>
      </c>
      <c r="I33" s="46">
        <v>13862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24228</v>
      </c>
      <c r="O33" s="47">
        <f t="shared" si="1"/>
        <v>13.711375212224109</v>
      </c>
      <c r="P33" s="9"/>
    </row>
    <row r="34" spans="1:119">
      <c r="A34" s="12"/>
      <c r="B34" s="25">
        <v>361.2</v>
      </c>
      <c r="C34" s="20" t="s">
        <v>76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12602</v>
      </c>
      <c r="L34" s="46">
        <v>0</v>
      </c>
      <c r="M34" s="46">
        <v>0</v>
      </c>
      <c r="N34" s="46">
        <f t="shared" si="8"/>
        <v>12602</v>
      </c>
      <c r="O34" s="47">
        <f t="shared" si="1"/>
        <v>7.1318619128466327</v>
      </c>
      <c r="P34" s="9"/>
    </row>
    <row r="35" spans="1:119">
      <c r="A35" s="12"/>
      <c r="B35" s="25">
        <v>361.3</v>
      </c>
      <c r="C35" s="20" t="s">
        <v>44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-21281</v>
      </c>
      <c r="L35" s="46">
        <v>0</v>
      </c>
      <c r="M35" s="46">
        <v>0</v>
      </c>
      <c r="N35" s="46">
        <f t="shared" si="8"/>
        <v>-21281</v>
      </c>
      <c r="O35" s="47">
        <f t="shared" si="1"/>
        <v>-12.043576683644595</v>
      </c>
      <c r="P35" s="9"/>
    </row>
    <row r="36" spans="1:119">
      <c r="A36" s="12"/>
      <c r="B36" s="25">
        <v>362</v>
      </c>
      <c r="C36" s="20" t="s">
        <v>45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61390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61390</v>
      </c>
      <c r="O36" s="47">
        <f t="shared" si="1"/>
        <v>34.742501414827395</v>
      </c>
      <c r="P36" s="9"/>
    </row>
    <row r="37" spans="1:119">
      <c r="A37" s="12"/>
      <c r="B37" s="25">
        <v>368</v>
      </c>
      <c r="C37" s="20" t="s">
        <v>46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53</v>
      </c>
      <c r="L37" s="46">
        <v>0</v>
      </c>
      <c r="M37" s="46">
        <v>0</v>
      </c>
      <c r="N37" s="46">
        <f t="shared" si="8"/>
        <v>53</v>
      </c>
      <c r="O37" s="47">
        <f t="shared" si="1"/>
        <v>2.9994340690435765E-2</v>
      </c>
      <c r="P37" s="9"/>
    </row>
    <row r="38" spans="1:119">
      <c r="A38" s="12"/>
      <c r="B38" s="25">
        <v>369.9</v>
      </c>
      <c r="C38" s="20" t="s">
        <v>47</v>
      </c>
      <c r="D38" s="46">
        <v>29711</v>
      </c>
      <c r="E38" s="46">
        <v>0</v>
      </c>
      <c r="F38" s="46">
        <v>0</v>
      </c>
      <c r="G38" s="46">
        <v>0</v>
      </c>
      <c r="H38" s="46">
        <v>0</v>
      </c>
      <c r="I38" s="46">
        <v>4327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34038</v>
      </c>
      <c r="O38" s="47">
        <f t="shared" si="1"/>
        <v>19.263157894736842</v>
      </c>
      <c r="P38" s="9"/>
    </row>
    <row r="39" spans="1:119" ht="15.75">
      <c r="A39" s="29" t="s">
        <v>31</v>
      </c>
      <c r="B39" s="30"/>
      <c r="C39" s="31"/>
      <c r="D39" s="32">
        <f t="shared" ref="D39:M39" si="10">SUM(D40:D41)</f>
        <v>846461</v>
      </c>
      <c r="E39" s="32">
        <f t="shared" si="10"/>
        <v>288</v>
      </c>
      <c r="F39" s="32">
        <f t="shared" si="10"/>
        <v>0</v>
      </c>
      <c r="G39" s="32">
        <f t="shared" si="10"/>
        <v>0</v>
      </c>
      <c r="H39" s="32">
        <f t="shared" si="10"/>
        <v>0</v>
      </c>
      <c r="I39" s="32">
        <f t="shared" si="10"/>
        <v>24000</v>
      </c>
      <c r="J39" s="32">
        <f t="shared" si="10"/>
        <v>0</v>
      </c>
      <c r="K39" s="32">
        <f t="shared" si="10"/>
        <v>0</v>
      </c>
      <c r="L39" s="32">
        <f t="shared" si="10"/>
        <v>0</v>
      </c>
      <c r="M39" s="32">
        <f t="shared" si="10"/>
        <v>0</v>
      </c>
      <c r="N39" s="32">
        <f t="shared" si="8"/>
        <v>870749</v>
      </c>
      <c r="O39" s="45">
        <f t="shared" si="1"/>
        <v>492.78381437464628</v>
      </c>
      <c r="P39" s="9"/>
    </row>
    <row r="40" spans="1:119">
      <c r="A40" s="12"/>
      <c r="B40" s="25">
        <v>381</v>
      </c>
      <c r="C40" s="20" t="s">
        <v>48</v>
      </c>
      <c r="D40" s="46">
        <v>792000</v>
      </c>
      <c r="E40" s="46">
        <v>288</v>
      </c>
      <c r="F40" s="46">
        <v>0</v>
      </c>
      <c r="G40" s="46">
        <v>0</v>
      </c>
      <c r="H40" s="46">
        <v>0</v>
      </c>
      <c r="I40" s="46">
        <v>24000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816288</v>
      </c>
      <c r="O40" s="47">
        <f t="shared" si="1"/>
        <v>461.96264855687605</v>
      </c>
      <c r="P40" s="9"/>
    </row>
    <row r="41" spans="1:119" ht="15.75" thickBot="1">
      <c r="A41" s="12"/>
      <c r="B41" s="25">
        <v>384</v>
      </c>
      <c r="C41" s="20" t="s">
        <v>87</v>
      </c>
      <c r="D41" s="46">
        <v>54461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54461</v>
      </c>
      <c r="O41" s="47">
        <f t="shared" si="1"/>
        <v>30.821165817770233</v>
      </c>
      <c r="P41" s="9"/>
    </row>
    <row r="42" spans="1:119" ht="16.5" thickBot="1">
      <c r="A42" s="14" t="s">
        <v>40</v>
      </c>
      <c r="B42" s="23"/>
      <c r="C42" s="22"/>
      <c r="D42" s="15">
        <f>SUM(D5,D13,D21,D30,D32,D39)</f>
        <v>1476124</v>
      </c>
      <c r="E42" s="15">
        <f t="shared" ref="E42:M42" si="11">SUM(E5,E13,E21,E30,E32,E39)</f>
        <v>56898</v>
      </c>
      <c r="F42" s="15">
        <f t="shared" si="11"/>
        <v>0</v>
      </c>
      <c r="G42" s="15">
        <f t="shared" si="11"/>
        <v>0</v>
      </c>
      <c r="H42" s="15">
        <f t="shared" si="11"/>
        <v>0</v>
      </c>
      <c r="I42" s="15">
        <f t="shared" si="11"/>
        <v>4057211</v>
      </c>
      <c r="J42" s="15">
        <f t="shared" si="11"/>
        <v>0</v>
      </c>
      <c r="K42" s="15">
        <f t="shared" si="11"/>
        <v>4169</v>
      </c>
      <c r="L42" s="15">
        <f t="shared" si="11"/>
        <v>0</v>
      </c>
      <c r="M42" s="15">
        <f t="shared" si="11"/>
        <v>0</v>
      </c>
      <c r="N42" s="15">
        <f t="shared" si="8"/>
        <v>5594402</v>
      </c>
      <c r="O42" s="38">
        <f t="shared" si="1"/>
        <v>3166.0452744765139</v>
      </c>
      <c r="P42" s="6"/>
      <c r="Q42" s="2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</row>
    <row r="43" spans="1:119">
      <c r="A43" s="16"/>
      <c r="B43" s="18"/>
      <c r="C43" s="18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9"/>
    </row>
    <row r="44" spans="1:119">
      <c r="A44" s="40"/>
      <c r="B44" s="41"/>
      <c r="C44" s="41"/>
      <c r="D44" s="42"/>
      <c r="E44" s="42"/>
      <c r="F44" s="42"/>
      <c r="G44" s="42"/>
      <c r="H44" s="42"/>
      <c r="I44" s="42"/>
      <c r="J44" s="42"/>
      <c r="K44" s="42"/>
      <c r="L44" s="118" t="s">
        <v>99</v>
      </c>
      <c r="M44" s="118"/>
      <c r="N44" s="118"/>
      <c r="O44" s="43">
        <v>1767</v>
      </c>
    </row>
    <row r="45" spans="1:119">
      <c r="A45" s="119"/>
      <c r="B45" s="96"/>
      <c r="C45" s="96"/>
      <c r="D45" s="96"/>
      <c r="E45" s="96"/>
      <c r="F45" s="96"/>
      <c r="G45" s="96"/>
      <c r="H45" s="96"/>
      <c r="I45" s="96"/>
      <c r="J45" s="96"/>
      <c r="K45" s="96"/>
      <c r="L45" s="96"/>
      <c r="M45" s="96"/>
      <c r="N45" s="96"/>
      <c r="O45" s="97"/>
    </row>
    <row r="46" spans="1:119" ht="15.75" customHeight="1" thickBot="1">
      <c r="A46" s="120" t="s">
        <v>71</v>
      </c>
      <c r="B46" s="99"/>
      <c r="C46" s="99"/>
      <c r="D46" s="99"/>
      <c r="E46" s="99"/>
      <c r="F46" s="99"/>
      <c r="G46" s="99"/>
      <c r="H46" s="99"/>
      <c r="I46" s="99"/>
      <c r="J46" s="99"/>
      <c r="K46" s="99"/>
      <c r="L46" s="99"/>
      <c r="M46" s="99"/>
      <c r="N46" s="99"/>
      <c r="O46" s="100"/>
    </row>
  </sheetData>
  <mergeCells count="10">
    <mergeCell ref="L44:N44"/>
    <mergeCell ref="A45:O45"/>
    <mergeCell ref="A46:O4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32</vt:i4>
      </vt:variant>
    </vt:vector>
  </HeadingPairs>
  <TitlesOfParts>
    <vt:vector size="48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2025-05-21T15:06:04Z</cp:lastPrinted>
  <dcterms:created xsi:type="dcterms:W3CDTF">2000-08-31T21:26:31Z</dcterms:created>
  <dcterms:modified xsi:type="dcterms:W3CDTF">2025-05-22T17:27:53Z</dcterms:modified>
</cp:coreProperties>
</file>