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2" sheetId="48" r:id="rId1"/>
    <sheet name="2021" sheetId="47" r:id="rId2"/>
    <sheet name="2020" sheetId="46" r:id="rId3"/>
    <sheet name="2019" sheetId="45" r:id="rId4"/>
    <sheet name="2018" sheetId="44" r:id="rId5"/>
    <sheet name="2017" sheetId="43" r:id="rId6"/>
    <sheet name="2016" sheetId="42" r:id="rId7"/>
    <sheet name="2015" sheetId="41" r:id="rId8"/>
    <sheet name="2014" sheetId="39" r:id="rId9"/>
    <sheet name="2013" sheetId="37" r:id="rId10"/>
    <sheet name="2012" sheetId="36" r:id="rId11"/>
    <sheet name="2011" sheetId="35" r:id="rId12"/>
    <sheet name="2010" sheetId="34" r:id="rId13"/>
    <sheet name="2009" sheetId="33" r:id="rId14"/>
    <sheet name="2008" sheetId="38" r:id="rId15"/>
    <sheet name="2007" sheetId="40" r:id="rId16"/>
  </sheets>
  <definedNames>
    <definedName name="_xlnm.Print_Area" localSheetId="15">'2007'!$A$1:$O$32</definedName>
    <definedName name="_xlnm.Print_Area" localSheetId="14">'2008'!$A$1:$O$32</definedName>
    <definedName name="_xlnm.Print_Area" localSheetId="13">'2009'!$A$1:$O$32</definedName>
    <definedName name="_xlnm.Print_Area" localSheetId="12">'2010'!$A$1:$O$31</definedName>
    <definedName name="_xlnm.Print_Area" localSheetId="11">'2011'!$A$1:$O$32</definedName>
    <definedName name="_xlnm.Print_Area" localSheetId="10">'2012'!$A$1:$O$32</definedName>
    <definedName name="_xlnm.Print_Area" localSheetId="9">'2013'!$A$1:$O$31</definedName>
    <definedName name="_xlnm.Print_Area" localSheetId="8">'2014'!$A$1:$O$30</definedName>
    <definedName name="_xlnm.Print_Area" localSheetId="7">'2015'!$A$1:$O$30</definedName>
    <definedName name="_xlnm.Print_Area" localSheetId="6">'2016'!$A$1:$O$32</definedName>
    <definedName name="_xlnm.Print_Area" localSheetId="5">'2017'!$A$1:$O$30</definedName>
    <definedName name="_xlnm.Print_Area" localSheetId="4">'2018'!$A$1:$O$30</definedName>
    <definedName name="_xlnm.Print_Area" localSheetId="3">'2019'!$A$1:$O$31</definedName>
    <definedName name="_xlnm.Print_Area" localSheetId="2">'2020'!$A$1:$O$30</definedName>
    <definedName name="_xlnm.Print_Area" localSheetId="1">'2021'!$A$1:$P$30</definedName>
    <definedName name="_xlnm.Print_Area" localSheetId="0">'2022'!$A$1:$P$31</definedName>
    <definedName name="_xlnm.Print_Titles" localSheetId="15">'2007'!$1:$4</definedName>
    <definedName name="_xlnm.Print_Titles" localSheetId="14">'2008'!$1:$4</definedName>
    <definedName name="_xlnm.Print_Titles" localSheetId="13">'2009'!$1:$4</definedName>
    <definedName name="_xlnm.Print_Titles" localSheetId="12">'2010'!$1:$4</definedName>
    <definedName name="_xlnm.Print_Titles" localSheetId="11">'2011'!$1:$4</definedName>
    <definedName name="_xlnm.Print_Titles" localSheetId="10">'2012'!$1:$4</definedName>
    <definedName name="_xlnm.Print_Titles" localSheetId="9">'2013'!$1:$4</definedName>
    <definedName name="_xlnm.Print_Titles" localSheetId="8">'2014'!$1:$4</definedName>
    <definedName name="_xlnm.Print_Titles" localSheetId="7">'2015'!$1:$4</definedName>
    <definedName name="_xlnm.Print_Titles" localSheetId="6">'2016'!$1:$4</definedName>
    <definedName name="_xlnm.Print_Titles" localSheetId="5">'2017'!$1:$4</definedName>
    <definedName name="_xlnm.Print_Titles" localSheetId="4">'2018'!$1:$4</definedName>
    <definedName name="_xlnm.Print_Titles" localSheetId="3">'2019'!$1:$4</definedName>
    <definedName name="_xlnm.Print_Titles" localSheetId="2">'2020'!$1:$4</definedName>
    <definedName name="_xlnm.Print_Titles" localSheetId="1">'2021'!$1:$4</definedName>
    <definedName name="_xlnm.Print_Titles" localSheetId="0">'2022'!$1:$4</definedName>
  </definedNames>
  <calcPr calcId="162913"/>
</workbook>
</file>

<file path=xl/calcChain.xml><?xml version="1.0" encoding="utf-8"?>
<calcChain xmlns="http://schemas.openxmlformats.org/spreadsheetml/2006/main">
  <c r="E27" i="48" l="1"/>
  <c r="F27" i="48"/>
  <c r="G27" i="48"/>
  <c r="H27" i="48"/>
  <c r="I27" i="48"/>
  <c r="J27" i="48"/>
  <c r="K27" i="48"/>
  <c r="L27" i="48"/>
  <c r="M27" i="48"/>
  <c r="N27" i="48"/>
  <c r="D27" i="48"/>
  <c r="O26" i="48" l="1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N9" i="48"/>
  <c r="M9" i="48"/>
  <c r="L9" i="48"/>
  <c r="K9" i="48"/>
  <c r="J9" i="48"/>
  <c r="I9" i="48"/>
  <c r="H9" i="48"/>
  <c r="G9" i="48"/>
  <c r="F9" i="48"/>
  <c r="E9" i="48"/>
  <c r="D9" i="48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1" i="48" l="1"/>
  <c r="P21" i="48" s="1"/>
  <c r="O25" i="48"/>
  <c r="P25" i="48" s="1"/>
  <c r="O23" i="48"/>
  <c r="P23" i="48" s="1"/>
  <c r="O19" i="48"/>
  <c r="P19" i="48" s="1"/>
  <c r="O17" i="48"/>
  <c r="P17" i="48" s="1"/>
  <c r="O12" i="48"/>
  <c r="P12" i="48" s="1"/>
  <c r="O9" i="48"/>
  <c r="P9" i="48" s="1"/>
  <c r="O5" i="48"/>
  <c r="P5" i="48" s="1"/>
  <c r="E26" i="47"/>
  <c r="F26" i="47"/>
  <c r="G26" i="47"/>
  <c r="H26" i="47"/>
  <c r="I26" i="47"/>
  <c r="J26" i="47"/>
  <c r="K26" i="47"/>
  <c r="L26" i="47"/>
  <c r="M26" i="47"/>
  <c r="N26" i="47"/>
  <c r="D26" i="47"/>
  <c r="O27" i="48" l="1"/>
  <c r="P27" i="48" s="1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 s="1"/>
  <c r="O22" i="47"/>
  <c r="P22" i="47" s="1"/>
  <c r="N21" i="47"/>
  <c r="M21" i="47"/>
  <c r="L21" i="47"/>
  <c r="K21" i="47"/>
  <c r="J21" i="47"/>
  <c r="I21" i="47"/>
  <c r="H21" i="47"/>
  <c r="G21" i="47"/>
  <c r="F21" i="47"/>
  <c r="E21" i="47"/>
  <c r="D21" i="47"/>
  <c r="O20" i="47"/>
  <c r="P20" i="47" s="1"/>
  <c r="N19" i="47"/>
  <c r="M19" i="47"/>
  <c r="L19" i="47"/>
  <c r="K19" i="47"/>
  <c r="J19" i="47"/>
  <c r="I19" i="47"/>
  <c r="H19" i="47"/>
  <c r="G19" i="47"/>
  <c r="F19" i="47"/>
  <c r="E19" i="47"/>
  <c r="D19" i="47"/>
  <c r="O18" i="47"/>
  <c r="P18" i="47" s="1"/>
  <c r="N17" i="47"/>
  <c r="M17" i="47"/>
  <c r="L17" i="47"/>
  <c r="K17" i="47"/>
  <c r="J17" i="47"/>
  <c r="I17" i="47"/>
  <c r="H17" i="47"/>
  <c r="G17" i="47"/>
  <c r="F17" i="47"/>
  <c r="E17" i="47"/>
  <c r="D17" i="47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O12" i="47"/>
  <c r="P12" i="47" s="1"/>
  <c r="O11" i="47"/>
  <c r="P11" i="47" s="1"/>
  <c r="N10" i="47"/>
  <c r="M10" i="47"/>
  <c r="L10" i="47"/>
  <c r="K10" i="47"/>
  <c r="J10" i="47"/>
  <c r="I10" i="47"/>
  <c r="H10" i="47"/>
  <c r="G10" i="47"/>
  <c r="F10" i="47"/>
  <c r="E10" i="47"/>
  <c r="D10" i="47"/>
  <c r="O9" i="47"/>
  <c r="P9" i="47" s="1"/>
  <c r="O8" i="47"/>
  <c r="P8" i="47" s="1"/>
  <c r="N7" i="47"/>
  <c r="M7" i="47"/>
  <c r="L7" i="47"/>
  <c r="K7" i="47"/>
  <c r="J7" i="47"/>
  <c r="I7" i="47"/>
  <c r="H7" i="47"/>
  <c r="G7" i="47"/>
  <c r="F7" i="47"/>
  <c r="E7" i="47"/>
  <c r="D7" i="47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N25" i="46"/>
  <c r="O25" i="46" s="1"/>
  <c r="M24" i="46"/>
  <c r="L24" i="46"/>
  <c r="K24" i="46"/>
  <c r="J24" i="46"/>
  <c r="I24" i="46"/>
  <c r="H24" i="46"/>
  <c r="G24" i="46"/>
  <c r="F24" i="46"/>
  <c r="E24" i="46"/>
  <c r="D24" i="46"/>
  <c r="N24" i="46" s="1"/>
  <c r="O24" i="46" s="1"/>
  <c r="N23" i="46"/>
  <c r="O23" i="46" s="1"/>
  <c r="N22" i="46"/>
  <c r="O22" i="46"/>
  <c r="M21" i="46"/>
  <c r="L21" i="46"/>
  <c r="K21" i="46"/>
  <c r="J21" i="46"/>
  <c r="I21" i="46"/>
  <c r="H21" i="46"/>
  <c r="G21" i="46"/>
  <c r="F21" i="46"/>
  <c r="E21" i="46"/>
  <c r="N21" i="46" s="1"/>
  <c r="O21" i="46" s="1"/>
  <c r="D21" i="46"/>
  <c r="N20" i="46"/>
  <c r="O20" i="46"/>
  <c r="M19" i="46"/>
  <c r="L19" i="46"/>
  <c r="K19" i="46"/>
  <c r="J19" i="46"/>
  <c r="I19" i="46"/>
  <c r="H19" i="46"/>
  <c r="G19" i="46"/>
  <c r="F19" i="46"/>
  <c r="E19" i="46"/>
  <c r="N19" i="46" s="1"/>
  <c r="O19" i="46" s="1"/>
  <c r="D19" i="46"/>
  <c r="N18" i="46"/>
  <c r="O18" i="46"/>
  <c r="M17" i="46"/>
  <c r="L17" i="46"/>
  <c r="K17" i="46"/>
  <c r="J17" i="46"/>
  <c r="I17" i="46"/>
  <c r="H17" i="46"/>
  <c r="G17" i="46"/>
  <c r="F17" i="46"/>
  <c r="E17" i="46"/>
  <c r="N17" i="46" s="1"/>
  <c r="O17" i="46" s="1"/>
  <c r="D17" i="46"/>
  <c r="N16" i="46"/>
  <c r="O16" i="46"/>
  <c r="M15" i="46"/>
  <c r="L15" i="46"/>
  <c r="K15" i="46"/>
  <c r="J15" i="46"/>
  <c r="I15" i="46"/>
  <c r="H15" i="46"/>
  <c r="G15" i="46"/>
  <c r="G26" i="46" s="1"/>
  <c r="F15" i="46"/>
  <c r="F26" i="46" s="1"/>
  <c r="E15" i="46"/>
  <c r="N15" i="46" s="1"/>
  <c r="O15" i="46" s="1"/>
  <c r="D15" i="46"/>
  <c r="N14" i="46"/>
  <c r="O14" i="46"/>
  <c r="N13" i="46"/>
  <c r="O13" i="46"/>
  <c r="N12" i="46"/>
  <c r="O12" i="46" s="1"/>
  <c r="N11" i="46"/>
  <c r="O11" i="46" s="1"/>
  <c r="M10" i="46"/>
  <c r="L10" i="46"/>
  <c r="L26" i="46" s="1"/>
  <c r="K10" i="46"/>
  <c r="K26" i="46" s="1"/>
  <c r="J10" i="46"/>
  <c r="I10" i="46"/>
  <c r="H10" i="46"/>
  <c r="G10" i="46"/>
  <c r="F10" i="46"/>
  <c r="E10" i="46"/>
  <c r="D10" i="46"/>
  <c r="N9" i="46"/>
  <c r="O9" i="46" s="1"/>
  <c r="N8" i="46"/>
  <c r="O8" i="46"/>
  <c r="M7" i="46"/>
  <c r="N7" i="46" s="1"/>
  <c r="O7" i="46" s="1"/>
  <c r="L7" i="46"/>
  <c r="K7" i="46"/>
  <c r="J7" i="46"/>
  <c r="I7" i="46"/>
  <c r="H7" i="46"/>
  <c r="G7" i="46"/>
  <c r="F7" i="46"/>
  <c r="E7" i="46"/>
  <c r="D7" i="46"/>
  <c r="N6" i="46"/>
  <c r="O6" i="46"/>
  <c r="M5" i="46"/>
  <c r="L5" i="46"/>
  <c r="K5" i="46"/>
  <c r="J5" i="46"/>
  <c r="I5" i="46"/>
  <c r="H5" i="46"/>
  <c r="G5" i="46"/>
  <c r="F5" i="46"/>
  <c r="E5" i="46"/>
  <c r="D5" i="46"/>
  <c r="E5" i="43"/>
  <c r="E26" i="43" s="1"/>
  <c r="F5" i="43"/>
  <c r="F26" i="43" s="1"/>
  <c r="G5" i="43"/>
  <c r="G26" i="43" s="1"/>
  <c r="H5" i="43"/>
  <c r="I5" i="43"/>
  <c r="I26" i="43" s="1"/>
  <c r="J5" i="43"/>
  <c r="K5" i="43"/>
  <c r="K26" i="43" s="1"/>
  <c r="L5" i="43"/>
  <c r="M5" i="43"/>
  <c r="D5" i="43"/>
  <c r="N7" i="43"/>
  <c r="O7" i="43"/>
  <c r="N26" i="45"/>
  <c r="O26" i="45" s="1"/>
  <c r="M25" i="45"/>
  <c r="L25" i="45"/>
  <c r="K25" i="45"/>
  <c r="J25" i="45"/>
  <c r="I25" i="45"/>
  <c r="H25" i="45"/>
  <c r="G25" i="45"/>
  <c r="F25" i="45"/>
  <c r="E25" i="45"/>
  <c r="D25" i="45"/>
  <c r="N24" i="45"/>
  <c r="O24" i="45" s="1"/>
  <c r="N23" i="45"/>
  <c r="O23" i="45"/>
  <c r="M22" i="45"/>
  <c r="L22" i="45"/>
  <c r="K22" i="45"/>
  <c r="J22" i="45"/>
  <c r="I22" i="45"/>
  <c r="H22" i="45"/>
  <c r="G22" i="45"/>
  <c r="F22" i="45"/>
  <c r="E22" i="45"/>
  <c r="N22" i="45" s="1"/>
  <c r="O22" i="45" s="1"/>
  <c r="D22" i="45"/>
  <c r="N21" i="45"/>
  <c r="O21" i="45"/>
  <c r="M20" i="45"/>
  <c r="L20" i="45"/>
  <c r="K20" i="45"/>
  <c r="J20" i="45"/>
  <c r="I20" i="45"/>
  <c r="H20" i="45"/>
  <c r="G20" i="45"/>
  <c r="F20" i="45"/>
  <c r="E20" i="45"/>
  <c r="N20" i="45" s="1"/>
  <c r="O20" i="45" s="1"/>
  <c r="D20" i="45"/>
  <c r="N19" i="45"/>
  <c r="O19" i="45"/>
  <c r="M18" i="45"/>
  <c r="L18" i="45"/>
  <c r="K18" i="45"/>
  <c r="J18" i="45"/>
  <c r="I18" i="45"/>
  <c r="H18" i="45"/>
  <c r="G18" i="45"/>
  <c r="F18" i="45"/>
  <c r="E18" i="45"/>
  <c r="N18" i="45" s="1"/>
  <c r="O18" i="45" s="1"/>
  <c r="D18" i="45"/>
  <c r="N17" i="45"/>
  <c r="O17" i="45"/>
  <c r="M16" i="45"/>
  <c r="L16" i="45"/>
  <c r="K16" i="45"/>
  <c r="J16" i="45"/>
  <c r="I16" i="45"/>
  <c r="H16" i="45"/>
  <c r="G16" i="45"/>
  <c r="F16" i="45"/>
  <c r="F27" i="45" s="1"/>
  <c r="E16" i="45"/>
  <c r="N16" i="45" s="1"/>
  <c r="O16" i="45" s="1"/>
  <c r="D16" i="45"/>
  <c r="N15" i="45"/>
  <c r="O15" i="45"/>
  <c r="N14" i="45"/>
  <c r="O14" i="45"/>
  <c r="N13" i="45"/>
  <c r="O13" i="45" s="1"/>
  <c r="N12" i="45"/>
  <c r="O12" i="45" s="1"/>
  <c r="M11" i="45"/>
  <c r="L11" i="45"/>
  <c r="K11" i="45"/>
  <c r="J11" i="45"/>
  <c r="I11" i="45"/>
  <c r="H11" i="45"/>
  <c r="G11" i="45"/>
  <c r="F11" i="45"/>
  <c r="E11" i="45"/>
  <c r="D11" i="45"/>
  <c r="N10" i="45"/>
  <c r="O10" i="45" s="1"/>
  <c r="N9" i="45"/>
  <c r="O9" i="45"/>
  <c r="M8" i="45"/>
  <c r="L8" i="45"/>
  <c r="K8" i="45"/>
  <c r="J8" i="45"/>
  <c r="I8" i="45"/>
  <c r="H8" i="45"/>
  <c r="G8" i="45"/>
  <c r="F8" i="45"/>
  <c r="E8" i="45"/>
  <c r="D8" i="45"/>
  <c r="N7" i="45"/>
  <c r="O7" i="45"/>
  <c r="N6" i="45"/>
  <c r="O6" i="45" s="1"/>
  <c r="M5" i="45"/>
  <c r="L5" i="45"/>
  <c r="K5" i="45"/>
  <c r="J5" i="45"/>
  <c r="I5" i="45"/>
  <c r="H5" i="45"/>
  <c r="G5" i="45"/>
  <c r="F5" i="45"/>
  <c r="E5" i="45"/>
  <c r="E27" i="45" s="1"/>
  <c r="D5" i="45"/>
  <c r="D27" i="45" s="1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D26" i="44" s="1"/>
  <c r="N23" i="44"/>
  <c r="O23" i="44" s="1"/>
  <c r="N22" i="44"/>
  <c r="O22" i="44"/>
  <c r="M21" i="44"/>
  <c r="L21" i="44"/>
  <c r="K21" i="44"/>
  <c r="J21" i="44"/>
  <c r="I21" i="44"/>
  <c r="H21" i="44"/>
  <c r="G21" i="44"/>
  <c r="F21" i="44"/>
  <c r="E21" i="44"/>
  <c r="N21" i="44" s="1"/>
  <c r="O21" i="44" s="1"/>
  <c r="D21" i="44"/>
  <c r="N20" i="44"/>
  <c r="O20" i="44"/>
  <c r="M19" i="44"/>
  <c r="L19" i="44"/>
  <c r="K19" i="44"/>
  <c r="J19" i="44"/>
  <c r="I19" i="44"/>
  <c r="H19" i="44"/>
  <c r="G19" i="44"/>
  <c r="F19" i="44"/>
  <c r="E19" i="44"/>
  <c r="N19" i="44" s="1"/>
  <c r="O19" i="44" s="1"/>
  <c r="D19" i="44"/>
  <c r="N18" i="44"/>
  <c r="O18" i="44"/>
  <c r="M17" i="44"/>
  <c r="L17" i="44"/>
  <c r="K17" i="44"/>
  <c r="J17" i="44"/>
  <c r="I17" i="44"/>
  <c r="H17" i="44"/>
  <c r="G17" i="44"/>
  <c r="F17" i="44"/>
  <c r="E17" i="44"/>
  <c r="N17" i="44" s="1"/>
  <c r="O17" i="44" s="1"/>
  <c r="D17" i="44"/>
  <c r="N16" i="44"/>
  <c r="O16" i="44"/>
  <c r="M15" i="44"/>
  <c r="L15" i="44"/>
  <c r="K15" i="44"/>
  <c r="J15" i="44"/>
  <c r="I15" i="44"/>
  <c r="H15" i="44"/>
  <c r="G15" i="44"/>
  <c r="G26" i="44" s="1"/>
  <c r="F15" i="44"/>
  <c r="F26" i="44" s="1"/>
  <c r="E15" i="44"/>
  <c r="D15" i="44"/>
  <c r="N14" i="44"/>
  <c r="O14" i="44"/>
  <c r="N13" i="44"/>
  <c r="O13" i="44"/>
  <c r="N12" i="44"/>
  <c r="O12" i="44" s="1"/>
  <c r="N11" i="44"/>
  <c r="O11" i="44" s="1"/>
  <c r="M10" i="44"/>
  <c r="L10" i="44"/>
  <c r="L26" i="44" s="1"/>
  <c r="K10" i="44"/>
  <c r="J10" i="44"/>
  <c r="I10" i="44"/>
  <c r="H10" i="44"/>
  <c r="G10" i="44"/>
  <c r="F10" i="44"/>
  <c r="E10" i="44"/>
  <c r="D10" i="44"/>
  <c r="N9" i="44"/>
  <c r="O9" i="44" s="1"/>
  <c r="N8" i="44"/>
  <c r="O8" i="44"/>
  <c r="M7" i="44"/>
  <c r="N7" i="44" s="1"/>
  <c r="O7" i="44" s="1"/>
  <c r="L7" i="44"/>
  <c r="K7" i="44"/>
  <c r="J7" i="44"/>
  <c r="I7" i="44"/>
  <c r="H7" i="44"/>
  <c r="G7" i="44"/>
  <c r="F7" i="44"/>
  <c r="E7" i="44"/>
  <c r="D7" i="44"/>
  <c r="N6" i="44"/>
  <c r="O6" i="44"/>
  <c r="M5" i="44"/>
  <c r="L5" i="44"/>
  <c r="K5" i="44"/>
  <c r="J5" i="44"/>
  <c r="I5" i="44"/>
  <c r="H5" i="44"/>
  <c r="G5" i="44"/>
  <c r="F5" i="44"/>
  <c r="E5" i="44"/>
  <c r="D5" i="44"/>
  <c r="N25" i="43"/>
  <c r="O25" i="43"/>
  <c r="M24" i="43"/>
  <c r="L24" i="43"/>
  <c r="K24" i="43"/>
  <c r="J24" i="43"/>
  <c r="I24" i="43"/>
  <c r="H24" i="43"/>
  <c r="G24" i="43"/>
  <c r="F24" i="43"/>
  <c r="E24" i="43"/>
  <c r="D24" i="43"/>
  <c r="N23" i="43"/>
  <c r="O23" i="43"/>
  <c r="N22" i="43"/>
  <c r="O22" i="43" s="1"/>
  <c r="M21" i="43"/>
  <c r="L21" i="43"/>
  <c r="K21" i="43"/>
  <c r="J21" i="43"/>
  <c r="I21" i="43"/>
  <c r="H21" i="43"/>
  <c r="G21" i="43"/>
  <c r="F21" i="43"/>
  <c r="E21" i="43"/>
  <c r="D21" i="43"/>
  <c r="N20" i="43"/>
  <c r="O20" i="43" s="1"/>
  <c r="M19" i="43"/>
  <c r="L19" i="43"/>
  <c r="K19" i="43"/>
  <c r="J19" i="43"/>
  <c r="N19" i="43"/>
  <c r="O19" i="43"/>
  <c r="I19" i="43"/>
  <c r="H19" i="43"/>
  <c r="G19" i="43"/>
  <c r="F19" i="43"/>
  <c r="E19" i="43"/>
  <c r="D19" i="43"/>
  <c r="N18" i="43"/>
  <c r="O18" i="43" s="1"/>
  <c r="M17" i="43"/>
  <c r="L17" i="43"/>
  <c r="K17" i="43"/>
  <c r="J17" i="43"/>
  <c r="I17" i="43"/>
  <c r="H17" i="43"/>
  <c r="G17" i="43"/>
  <c r="F17" i="43"/>
  <c r="E17" i="43"/>
  <c r="D17" i="43"/>
  <c r="N16" i="43"/>
  <c r="O16" i="43"/>
  <c r="N15" i="43"/>
  <c r="O15" i="43"/>
  <c r="N14" i="43"/>
  <c r="O14" i="43"/>
  <c r="N13" i="43"/>
  <c r="O13" i="43" s="1"/>
  <c r="M12" i="43"/>
  <c r="L12" i="43"/>
  <c r="K12" i="43"/>
  <c r="J12" i="43"/>
  <c r="I12" i="43"/>
  <c r="H12" i="43"/>
  <c r="G12" i="43"/>
  <c r="F12" i="43"/>
  <c r="E12" i="43"/>
  <c r="D12" i="43"/>
  <c r="N12" i="43" s="1"/>
  <c r="O12" i="43" s="1"/>
  <c r="N11" i="43"/>
  <c r="O11" i="43" s="1"/>
  <c r="N10" i="43"/>
  <c r="O10" i="43" s="1"/>
  <c r="N9" i="43"/>
  <c r="O9" i="43"/>
  <c r="M8" i="43"/>
  <c r="M26" i="43" s="1"/>
  <c r="L8" i="43"/>
  <c r="K8" i="43"/>
  <c r="J8" i="43"/>
  <c r="I8" i="43"/>
  <c r="H8" i="43"/>
  <c r="G8" i="43"/>
  <c r="F8" i="43"/>
  <c r="E8" i="43"/>
  <c r="D8" i="43"/>
  <c r="N6" i="43"/>
  <c r="O6" i="43"/>
  <c r="K28" i="42"/>
  <c r="N27" i="42"/>
  <c r="O27" i="42" s="1"/>
  <c r="M26" i="42"/>
  <c r="L26" i="42"/>
  <c r="K26" i="42"/>
  <c r="J26" i="42"/>
  <c r="I26" i="42"/>
  <c r="H26" i="42"/>
  <c r="G26" i="42"/>
  <c r="F26" i="42"/>
  <c r="N26" i="42" s="1"/>
  <c r="E26" i="42"/>
  <c r="D26" i="42"/>
  <c r="N25" i="42"/>
  <c r="O25" i="42" s="1"/>
  <c r="N24" i="42"/>
  <c r="O24" i="42" s="1"/>
  <c r="M23" i="42"/>
  <c r="L23" i="42"/>
  <c r="K23" i="42"/>
  <c r="J23" i="42"/>
  <c r="I23" i="42"/>
  <c r="H23" i="42"/>
  <c r="N23" i="42" s="1"/>
  <c r="O23" i="42" s="1"/>
  <c r="G23" i="42"/>
  <c r="F23" i="42"/>
  <c r="E23" i="42"/>
  <c r="D23" i="42"/>
  <c r="N22" i="42"/>
  <c r="O22" i="42" s="1"/>
  <c r="N21" i="42"/>
  <c r="O21" i="42" s="1"/>
  <c r="M20" i="42"/>
  <c r="L20" i="42"/>
  <c r="K20" i="42"/>
  <c r="J20" i="42"/>
  <c r="N20" i="42" s="1"/>
  <c r="O20" i="42" s="1"/>
  <c r="I20" i="42"/>
  <c r="H20" i="42"/>
  <c r="G20" i="42"/>
  <c r="F20" i="42"/>
  <c r="E20" i="42"/>
  <c r="D20" i="42"/>
  <c r="N19" i="42"/>
  <c r="O19" i="42" s="1"/>
  <c r="M18" i="42"/>
  <c r="L18" i="42"/>
  <c r="K18" i="42"/>
  <c r="J18" i="42"/>
  <c r="N18" i="42" s="1"/>
  <c r="O18" i="42" s="1"/>
  <c r="I18" i="42"/>
  <c r="H18" i="42"/>
  <c r="G18" i="42"/>
  <c r="F18" i="42"/>
  <c r="E18" i="42"/>
  <c r="D18" i="42"/>
  <c r="N17" i="42"/>
  <c r="O17" i="42" s="1"/>
  <c r="N16" i="42"/>
  <c r="O16" i="42"/>
  <c r="N15" i="42"/>
  <c r="O15" i="42"/>
  <c r="N14" i="42"/>
  <c r="O14" i="42"/>
  <c r="N13" i="42"/>
  <c r="O13" i="42" s="1"/>
  <c r="M12" i="42"/>
  <c r="L12" i="42"/>
  <c r="K12" i="42"/>
  <c r="J12" i="42"/>
  <c r="I12" i="42"/>
  <c r="H12" i="42"/>
  <c r="G12" i="42"/>
  <c r="F12" i="42"/>
  <c r="N12" i="42" s="1"/>
  <c r="O12" i="42" s="1"/>
  <c r="E12" i="42"/>
  <c r="D12" i="42"/>
  <c r="D28" i="42" s="1"/>
  <c r="N11" i="42"/>
  <c r="O11" i="42" s="1"/>
  <c r="N10" i="42"/>
  <c r="O10" i="42" s="1"/>
  <c r="M9" i="42"/>
  <c r="L9" i="42"/>
  <c r="K9" i="42"/>
  <c r="J9" i="42"/>
  <c r="I9" i="42"/>
  <c r="H9" i="42"/>
  <c r="N9" i="42" s="1"/>
  <c r="O9" i="42" s="1"/>
  <c r="G9" i="42"/>
  <c r="F9" i="42"/>
  <c r="E9" i="42"/>
  <c r="E28" i="42" s="1"/>
  <c r="D9" i="42"/>
  <c r="N8" i="42"/>
  <c r="O8" i="42" s="1"/>
  <c r="N7" i="42"/>
  <c r="O7" i="42" s="1"/>
  <c r="N6" i="42"/>
  <c r="O6" i="42"/>
  <c r="M5" i="42"/>
  <c r="M28" i="42" s="1"/>
  <c r="L5" i="42"/>
  <c r="N5" i="42" s="1"/>
  <c r="O5" i="42" s="1"/>
  <c r="K5" i="42"/>
  <c r="J5" i="42"/>
  <c r="I5" i="42"/>
  <c r="I28" i="42" s="1"/>
  <c r="H5" i="42"/>
  <c r="G5" i="42"/>
  <c r="G28" i="42" s="1"/>
  <c r="F5" i="42"/>
  <c r="E5" i="42"/>
  <c r="D5" i="42"/>
  <c r="F26" i="41"/>
  <c r="G26" i="41"/>
  <c r="H26" i="41"/>
  <c r="N25" i="41"/>
  <c r="O25" i="41" s="1"/>
  <c r="M24" i="41"/>
  <c r="L24" i="41"/>
  <c r="K24" i="41"/>
  <c r="J24" i="41"/>
  <c r="N24" i="41" s="1"/>
  <c r="O24" i="41" s="1"/>
  <c r="I24" i="41"/>
  <c r="H24" i="41"/>
  <c r="G24" i="41"/>
  <c r="F24" i="41"/>
  <c r="E24" i="41"/>
  <c r="D24" i="41"/>
  <c r="N23" i="41"/>
  <c r="O23" i="41" s="1"/>
  <c r="N22" i="41"/>
  <c r="O22" i="41"/>
  <c r="M21" i="41"/>
  <c r="L21" i="41"/>
  <c r="N21" i="41" s="1"/>
  <c r="O21" i="41" s="1"/>
  <c r="K21" i="41"/>
  <c r="J21" i="41"/>
  <c r="I21" i="41"/>
  <c r="H21" i="41"/>
  <c r="G21" i="41"/>
  <c r="F21" i="41"/>
  <c r="E21" i="41"/>
  <c r="D21" i="41"/>
  <c r="N20" i="41"/>
  <c r="O20" i="41"/>
  <c r="M19" i="41"/>
  <c r="L19" i="41"/>
  <c r="N19" i="41" s="1"/>
  <c r="O19" i="41" s="1"/>
  <c r="K19" i="41"/>
  <c r="J19" i="41"/>
  <c r="I19" i="41"/>
  <c r="H19" i="41"/>
  <c r="G19" i="41"/>
  <c r="F19" i="41"/>
  <c r="E19" i="41"/>
  <c r="D19" i="41"/>
  <c r="N18" i="41"/>
  <c r="O18" i="41"/>
  <c r="M17" i="41"/>
  <c r="L17" i="41"/>
  <c r="N17" i="41" s="1"/>
  <c r="O17" i="41" s="1"/>
  <c r="K17" i="41"/>
  <c r="J17" i="41"/>
  <c r="I17" i="41"/>
  <c r="H17" i="41"/>
  <c r="G17" i="41"/>
  <c r="F17" i="41"/>
  <c r="E17" i="41"/>
  <c r="D17" i="41"/>
  <c r="N16" i="41"/>
  <c r="O16" i="41"/>
  <c r="N15" i="41"/>
  <c r="O15" i="41"/>
  <c r="N14" i="41"/>
  <c r="O14" i="41"/>
  <c r="N13" i="41"/>
  <c r="O13" i="41" s="1"/>
  <c r="N12" i="41"/>
  <c r="O12" i="41" s="1"/>
  <c r="N11" i="41"/>
  <c r="O11" i="41" s="1"/>
  <c r="M10" i="41"/>
  <c r="L10" i="41"/>
  <c r="K10" i="41"/>
  <c r="K26" i="41" s="1"/>
  <c r="J10" i="41"/>
  <c r="N10" i="41" s="1"/>
  <c r="I10" i="41"/>
  <c r="H10" i="41"/>
  <c r="G10" i="41"/>
  <c r="F10" i="41"/>
  <c r="E10" i="41"/>
  <c r="D10" i="41"/>
  <c r="N9" i="41"/>
  <c r="O9" i="41" s="1"/>
  <c r="N8" i="41"/>
  <c r="O8" i="41"/>
  <c r="M7" i="41"/>
  <c r="L7" i="41"/>
  <c r="N7" i="41" s="1"/>
  <c r="O7" i="41" s="1"/>
  <c r="K7" i="41"/>
  <c r="J7" i="41"/>
  <c r="I7" i="41"/>
  <c r="H7" i="41"/>
  <c r="G7" i="41"/>
  <c r="F7" i="41"/>
  <c r="E7" i="41"/>
  <c r="D7" i="41"/>
  <c r="N6" i="41"/>
  <c r="O6" i="41"/>
  <c r="M5" i="41"/>
  <c r="M26" i="41" s="1"/>
  <c r="L5" i="41"/>
  <c r="K5" i="41"/>
  <c r="J5" i="41"/>
  <c r="I5" i="41"/>
  <c r="I26" i="41" s="1"/>
  <c r="H5" i="41"/>
  <c r="G5" i="41"/>
  <c r="F5" i="41"/>
  <c r="E5" i="41"/>
  <c r="E26" i="41" s="1"/>
  <c r="D5" i="41"/>
  <c r="D26" i="41" s="1"/>
  <c r="N27" i="40"/>
  <c r="O27" i="40"/>
  <c r="N26" i="40"/>
  <c r="O26" i="40"/>
  <c r="M25" i="40"/>
  <c r="L25" i="40"/>
  <c r="K25" i="40"/>
  <c r="J25" i="40"/>
  <c r="I25" i="40"/>
  <c r="H25" i="40"/>
  <c r="G25" i="40"/>
  <c r="F25" i="40"/>
  <c r="E25" i="40"/>
  <c r="D25" i="40"/>
  <c r="D28" i="40" s="1"/>
  <c r="N24" i="40"/>
  <c r="O24" i="40"/>
  <c r="N23" i="40"/>
  <c r="O23" i="40"/>
  <c r="N22" i="40"/>
  <c r="O22" i="40" s="1"/>
  <c r="M21" i="40"/>
  <c r="L21" i="40"/>
  <c r="K21" i="40"/>
  <c r="J21" i="40"/>
  <c r="I21" i="40"/>
  <c r="H21" i="40"/>
  <c r="G21" i="40"/>
  <c r="F21" i="40"/>
  <c r="N21" i="40" s="1"/>
  <c r="O21" i="40" s="1"/>
  <c r="E21" i="40"/>
  <c r="D21" i="40"/>
  <c r="N20" i="40"/>
  <c r="O20" i="40" s="1"/>
  <c r="M19" i="40"/>
  <c r="L19" i="40"/>
  <c r="K19" i="40"/>
  <c r="J19" i="40"/>
  <c r="I19" i="40"/>
  <c r="H19" i="40"/>
  <c r="G19" i="40"/>
  <c r="F19" i="40"/>
  <c r="E19" i="40"/>
  <c r="N19" i="40" s="1"/>
  <c r="O19" i="40" s="1"/>
  <c r="D19" i="40"/>
  <c r="N18" i="40"/>
  <c r="O18" i="40" s="1"/>
  <c r="M17" i="40"/>
  <c r="L17" i="40"/>
  <c r="K17" i="40"/>
  <c r="J17" i="40"/>
  <c r="I17" i="40"/>
  <c r="H17" i="40"/>
  <c r="G17" i="40"/>
  <c r="F17" i="40"/>
  <c r="E17" i="40"/>
  <c r="N17" i="40" s="1"/>
  <c r="O17" i="40" s="1"/>
  <c r="D17" i="40"/>
  <c r="N16" i="40"/>
  <c r="O16" i="40" s="1"/>
  <c r="N15" i="40"/>
  <c r="O15" i="40"/>
  <c r="N14" i="40"/>
  <c r="O14" i="40"/>
  <c r="N13" i="40"/>
  <c r="O13" i="40"/>
  <c r="N12" i="40"/>
  <c r="O12" i="40" s="1"/>
  <c r="N11" i="40"/>
  <c r="O11" i="40" s="1"/>
  <c r="M10" i="40"/>
  <c r="L10" i="40"/>
  <c r="K10" i="40"/>
  <c r="J10" i="40"/>
  <c r="I10" i="40"/>
  <c r="H10" i="40"/>
  <c r="G10" i="40"/>
  <c r="F10" i="40"/>
  <c r="E10" i="40"/>
  <c r="D10" i="40"/>
  <c r="N10" i="40" s="1"/>
  <c r="O10" i="40" s="1"/>
  <c r="N9" i="40"/>
  <c r="O9" i="40"/>
  <c r="N8" i="40"/>
  <c r="O8" i="40" s="1"/>
  <c r="M7" i="40"/>
  <c r="L7" i="40"/>
  <c r="K7" i="40"/>
  <c r="J7" i="40"/>
  <c r="J28" i="40" s="1"/>
  <c r="I7" i="40"/>
  <c r="H7" i="40"/>
  <c r="G7" i="40"/>
  <c r="F7" i="40"/>
  <c r="E7" i="40"/>
  <c r="N7" i="40" s="1"/>
  <c r="O7" i="40" s="1"/>
  <c r="D7" i="40"/>
  <c r="N6" i="40"/>
  <c r="O6" i="40"/>
  <c r="M5" i="40"/>
  <c r="M28" i="40" s="1"/>
  <c r="L5" i="40"/>
  <c r="K5" i="40"/>
  <c r="K28" i="40" s="1"/>
  <c r="J5" i="40"/>
  <c r="I5" i="40"/>
  <c r="H5" i="40"/>
  <c r="G5" i="40"/>
  <c r="F5" i="40"/>
  <c r="E5" i="40"/>
  <c r="E28" i="40" s="1"/>
  <c r="D5" i="40"/>
  <c r="N25" i="39"/>
  <c r="O25" i="39" s="1"/>
  <c r="M24" i="39"/>
  <c r="L24" i="39"/>
  <c r="K24" i="39"/>
  <c r="J24" i="39"/>
  <c r="I24" i="39"/>
  <c r="H24" i="39"/>
  <c r="G24" i="39"/>
  <c r="F24" i="39"/>
  <c r="E24" i="39"/>
  <c r="D24" i="39"/>
  <c r="N24" i="39" s="1"/>
  <c r="O24" i="39" s="1"/>
  <c r="N23" i="39"/>
  <c r="O23" i="39" s="1"/>
  <c r="N22" i="39"/>
  <c r="O22" i="39"/>
  <c r="M21" i="39"/>
  <c r="N21" i="39" s="1"/>
  <c r="O21" i="39" s="1"/>
  <c r="L21" i="39"/>
  <c r="K21" i="39"/>
  <c r="J21" i="39"/>
  <c r="I21" i="39"/>
  <c r="H21" i="39"/>
  <c r="G21" i="39"/>
  <c r="F21" i="39"/>
  <c r="E21" i="39"/>
  <c r="D21" i="39"/>
  <c r="N20" i="39"/>
  <c r="O20" i="39"/>
  <c r="M19" i="39"/>
  <c r="L19" i="39"/>
  <c r="K19" i="39"/>
  <c r="J19" i="39"/>
  <c r="I19" i="39"/>
  <c r="H19" i="39"/>
  <c r="G19" i="39"/>
  <c r="F19" i="39"/>
  <c r="E19" i="39"/>
  <c r="D19" i="39"/>
  <c r="N18" i="39"/>
  <c r="O18" i="39" s="1"/>
  <c r="M17" i="39"/>
  <c r="L17" i="39"/>
  <c r="K17" i="39"/>
  <c r="J17" i="39"/>
  <c r="I17" i="39"/>
  <c r="H17" i="39"/>
  <c r="G17" i="39"/>
  <c r="F17" i="39"/>
  <c r="E17" i="39"/>
  <c r="N17" i="39" s="1"/>
  <c r="O17" i="39" s="1"/>
  <c r="D17" i="39"/>
  <c r="N16" i="39"/>
  <c r="O16" i="39"/>
  <c r="N15" i="39"/>
  <c r="O15" i="39"/>
  <c r="N14" i="39"/>
  <c r="O14" i="39" s="1"/>
  <c r="N13" i="39"/>
  <c r="O13" i="39" s="1"/>
  <c r="N12" i="39"/>
  <c r="O12" i="39"/>
  <c r="M11" i="39"/>
  <c r="L11" i="39"/>
  <c r="K11" i="39"/>
  <c r="J11" i="39"/>
  <c r="J26" i="39" s="1"/>
  <c r="I11" i="39"/>
  <c r="H11" i="39"/>
  <c r="G11" i="39"/>
  <c r="F11" i="39"/>
  <c r="E11" i="39"/>
  <c r="D11" i="39"/>
  <c r="N10" i="39"/>
  <c r="O10" i="39"/>
  <c r="N9" i="39"/>
  <c r="O9" i="39" s="1"/>
  <c r="M8" i="39"/>
  <c r="L8" i="39"/>
  <c r="K8" i="39"/>
  <c r="J8" i="39"/>
  <c r="I8" i="39"/>
  <c r="H8" i="39"/>
  <c r="G8" i="39"/>
  <c r="F8" i="39"/>
  <c r="F26" i="39" s="1"/>
  <c r="E8" i="39"/>
  <c r="N8" i="39" s="1"/>
  <c r="O8" i="39" s="1"/>
  <c r="D8" i="39"/>
  <c r="N7" i="39"/>
  <c r="O7" i="39" s="1"/>
  <c r="N6" i="39"/>
  <c r="O6" i="39" s="1"/>
  <c r="M5" i="39"/>
  <c r="L5" i="39"/>
  <c r="L26" i="39" s="1"/>
  <c r="K5" i="39"/>
  <c r="K26" i="39"/>
  <c r="J5" i="39"/>
  <c r="I5" i="39"/>
  <c r="I26" i="39" s="1"/>
  <c r="H5" i="39"/>
  <c r="G5" i="39"/>
  <c r="G26" i="39" s="1"/>
  <c r="F5" i="39"/>
  <c r="E5" i="39"/>
  <c r="D5" i="39"/>
  <c r="N5" i="39" s="1"/>
  <c r="O5" i="39" s="1"/>
  <c r="N27" i="38"/>
  <c r="O27" i="38"/>
  <c r="N26" i="38"/>
  <c r="O26" i="38" s="1"/>
  <c r="M25" i="38"/>
  <c r="L25" i="38"/>
  <c r="K25" i="38"/>
  <c r="J25" i="38"/>
  <c r="I25" i="38"/>
  <c r="H25" i="38"/>
  <c r="G25" i="38"/>
  <c r="F25" i="38"/>
  <c r="E25" i="38"/>
  <c r="D25" i="38"/>
  <c r="N25" i="38" s="1"/>
  <c r="O25" i="38" s="1"/>
  <c r="N24" i="38"/>
  <c r="O24" i="38" s="1"/>
  <c r="N23" i="38"/>
  <c r="O23" i="38" s="1"/>
  <c r="N22" i="38"/>
  <c r="O22" i="38" s="1"/>
  <c r="M21" i="38"/>
  <c r="L21" i="38"/>
  <c r="K21" i="38"/>
  <c r="J21" i="38"/>
  <c r="I21" i="38"/>
  <c r="H21" i="38"/>
  <c r="G21" i="38"/>
  <c r="F21" i="38"/>
  <c r="E21" i="38"/>
  <c r="D21" i="38"/>
  <c r="N20" i="38"/>
  <c r="O20" i="38"/>
  <c r="M19" i="38"/>
  <c r="L19" i="38"/>
  <c r="K19" i="38"/>
  <c r="J19" i="38"/>
  <c r="I19" i="38"/>
  <c r="H19" i="38"/>
  <c r="G19" i="38"/>
  <c r="F19" i="38"/>
  <c r="E19" i="38"/>
  <c r="D19" i="38"/>
  <c r="N18" i="38"/>
  <c r="O18" i="38" s="1"/>
  <c r="M17" i="38"/>
  <c r="L17" i="38"/>
  <c r="K17" i="38"/>
  <c r="J17" i="38"/>
  <c r="I17" i="38"/>
  <c r="H17" i="38"/>
  <c r="G17" i="38"/>
  <c r="F17" i="38"/>
  <c r="E17" i="38"/>
  <c r="D17" i="38"/>
  <c r="N16" i="38"/>
  <c r="O16" i="38" s="1"/>
  <c r="N15" i="38"/>
  <c r="O15" i="38" s="1"/>
  <c r="N14" i="38"/>
  <c r="O14" i="38" s="1"/>
  <c r="N13" i="38"/>
  <c r="O13" i="38" s="1"/>
  <c r="N12" i="38"/>
  <c r="O12" i="38"/>
  <c r="N11" i="38"/>
  <c r="O11" i="38"/>
  <c r="M10" i="38"/>
  <c r="L10" i="38"/>
  <c r="K10" i="38"/>
  <c r="J10" i="38"/>
  <c r="I10" i="38"/>
  <c r="H10" i="38"/>
  <c r="G10" i="38"/>
  <c r="F10" i="38"/>
  <c r="E10" i="38"/>
  <c r="N10" i="38"/>
  <c r="O10" i="38"/>
  <c r="D10" i="38"/>
  <c r="N9" i="38"/>
  <c r="O9" i="38"/>
  <c r="N8" i="38"/>
  <c r="O8" i="38"/>
  <c r="M7" i="38"/>
  <c r="L7" i="38"/>
  <c r="K7" i="38"/>
  <c r="J7" i="38"/>
  <c r="I7" i="38"/>
  <c r="I28" i="38" s="1"/>
  <c r="H7" i="38"/>
  <c r="N7" i="38" s="1"/>
  <c r="G7" i="38"/>
  <c r="F7" i="38"/>
  <c r="E7" i="38"/>
  <c r="D7" i="38"/>
  <c r="N6" i="38"/>
  <c r="O6" i="38" s="1"/>
  <c r="M5" i="38"/>
  <c r="L5" i="38"/>
  <c r="L28" i="38"/>
  <c r="K5" i="38"/>
  <c r="K28" i="38" s="1"/>
  <c r="J5" i="38"/>
  <c r="I5" i="38"/>
  <c r="H5" i="38"/>
  <c r="H28" i="38" s="1"/>
  <c r="G5" i="38"/>
  <c r="F5" i="38"/>
  <c r="F28" i="38" s="1"/>
  <c r="E5" i="38"/>
  <c r="E28" i="38" s="1"/>
  <c r="D5" i="38"/>
  <c r="N26" i="37"/>
  <c r="O26" i="37"/>
  <c r="M25" i="37"/>
  <c r="M27" i="37" s="1"/>
  <c r="L25" i="37"/>
  <c r="K25" i="37"/>
  <c r="J25" i="37"/>
  <c r="I25" i="37"/>
  <c r="H25" i="37"/>
  <c r="G25" i="37"/>
  <c r="F25" i="37"/>
  <c r="E25" i="37"/>
  <c r="D25" i="37"/>
  <c r="N24" i="37"/>
  <c r="O24" i="37"/>
  <c r="N23" i="37"/>
  <c r="O23" i="37"/>
  <c r="N22" i="37"/>
  <c r="O22" i="37" s="1"/>
  <c r="M21" i="37"/>
  <c r="L21" i="37"/>
  <c r="K21" i="37"/>
  <c r="J21" i="37"/>
  <c r="I21" i="37"/>
  <c r="H21" i="37"/>
  <c r="G21" i="37"/>
  <c r="F21" i="37"/>
  <c r="E21" i="37"/>
  <c r="N21" i="37" s="1"/>
  <c r="O21" i="37" s="1"/>
  <c r="D21" i="37"/>
  <c r="N20" i="37"/>
  <c r="O20" i="37"/>
  <c r="M19" i="37"/>
  <c r="L19" i="37"/>
  <c r="K19" i="37"/>
  <c r="J19" i="37"/>
  <c r="I19" i="37"/>
  <c r="H19" i="37"/>
  <c r="G19" i="37"/>
  <c r="N19" i="37"/>
  <c r="O19" i="37"/>
  <c r="F19" i="37"/>
  <c r="E19" i="37"/>
  <c r="D19" i="37"/>
  <c r="N18" i="37"/>
  <c r="O18" i="37"/>
  <c r="M17" i="37"/>
  <c r="L17" i="37"/>
  <c r="K17" i="37"/>
  <c r="J17" i="37"/>
  <c r="I17" i="37"/>
  <c r="H17" i="37"/>
  <c r="G17" i="37"/>
  <c r="F17" i="37"/>
  <c r="E17" i="37"/>
  <c r="D17" i="37"/>
  <c r="N17" i="37" s="1"/>
  <c r="O17" i="37" s="1"/>
  <c r="N16" i="37"/>
  <c r="O16" i="37" s="1"/>
  <c r="N15" i="37"/>
  <c r="O15" i="37" s="1"/>
  <c r="N14" i="37"/>
  <c r="O14" i="37"/>
  <c r="N13" i="37"/>
  <c r="O13" i="37" s="1"/>
  <c r="N12" i="37"/>
  <c r="O12" i="37"/>
  <c r="M11" i="37"/>
  <c r="L11" i="37"/>
  <c r="K11" i="37"/>
  <c r="J11" i="37"/>
  <c r="I11" i="37"/>
  <c r="H11" i="37"/>
  <c r="G11" i="37"/>
  <c r="F11" i="37"/>
  <c r="E11" i="37"/>
  <c r="D11" i="37"/>
  <c r="N10" i="37"/>
  <c r="O10" i="37" s="1"/>
  <c r="N9" i="37"/>
  <c r="O9" i="37" s="1"/>
  <c r="M8" i="37"/>
  <c r="L8" i="37"/>
  <c r="K8" i="37"/>
  <c r="J8" i="37"/>
  <c r="J27" i="37"/>
  <c r="I8" i="37"/>
  <c r="I27" i="37" s="1"/>
  <c r="H8" i="37"/>
  <c r="G8" i="37"/>
  <c r="F8" i="37"/>
  <c r="E8" i="37"/>
  <c r="D8" i="37"/>
  <c r="N7" i="37"/>
  <c r="O7" i="37"/>
  <c r="N6" i="37"/>
  <c r="O6" i="37"/>
  <c r="M5" i="37"/>
  <c r="L5" i="37"/>
  <c r="K5" i="37"/>
  <c r="K27" i="37"/>
  <c r="J5" i="37"/>
  <c r="I5" i="37"/>
  <c r="H5" i="37"/>
  <c r="H27" i="37" s="1"/>
  <c r="G5" i="37"/>
  <c r="G27" i="37" s="1"/>
  <c r="F5" i="37"/>
  <c r="N5" i="37" s="1"/>
  <c r="O5" i="37" s="1"/>
  <c r="F27" i="37"/>
  <c r="E5" i="37"/>
  <c r="D5" i="37"/>
  <c r="N27" i="36"/>
  <c r="O27" i="36" s="1"/>
  <c r="M26" i="36"/>
  <c r="L26" i="36"/>
  <c r="K26" i="36"/>
  <c r="J26" i="36"/>
  <c r="I26" i="36"/>
  <c r="H26" i="36"/>
  <c r="G26" i="36"/>
  <c r="F26" i="36"/>
  <c r="N26" i="36" s="1"/>
  <c r="O26" i="36" s="1"/>
  <c r="E26" i="36"/>
  <c r="D26" i="36"/>
  <c r="N25" i="36"/>
  <c r="O25" i="36" s="1"/>
  <c r="N24" i="36"/>
  <c r="O24" i="36" s="1"/>
  <c r="N23" i="36"/>
  <c r="O23" i="36" s="1"/>
  <c r="M22" i="36"/>
  <c r="L22" i="36"/>
  <c r="K22" i="36"/>
  <c r="J22" i="36"/>
  <c r="J28" i="36" s="1"/>
  <c r="I22" i="36"/>
  <c r="H22" i="36"/>
  <c r="G22" i="36"/>
  <c r="F22" i="36"/>
  <c r="E22" i="36"/>
  <c r="D22" i="36"/>
  <c r="N21" i="36"/>
  <c r="O21" i="36"/>
  <c r="M20" i="36"/>
  <c r="L20" i="36"/>
  <c r="K20" i="36"/>
  <c r="J20" i="36"/>
  <c r="I20" i="36"/>
  <c r="H20" i="36"/>
  <c r="G20" i="36"/>
  <c r="G28" i="36" s="1"/>
  <c r="F20" i="36"/>
  <c r="E20" i="36"/>
  <c r="D20" i="36"/>
  <c r="N19" i="36"/>
  <c r="O19" i="36"/>
  <c r="M18" i="36"/>
  <c r="L18" i="36"/>
  <c r="K18" i="36"/>
  <c r="J18" i="36"/>
  <c r="I18" i="36"/>
  <c r="H18" i="36"/>
  <c r="G18" i="36"/>
  <c r="F18" i="36"/>
  <c r="E18" i="36"/>
  <c r="D18" i="36"/>
  <c r="N18" i="36"/>
  <c r="O18" i="36"/>
  <c r="N17" i="36"/>
  <c r="O17" i="36"/>
  <c r="N16" i="36"/>
  <c r="O16" i="36" s="1"/>
  <c r="N15" i="36"/>
  <c r="O15" i="36" s="1"/>
  <c r="N14" i="36"/>
  <c r="O14" i="36" s="1"/>
  <c r="N13" i="36"/>
  <c r="O13" i="36"/>
  <c r="M12" i="36"/>
  <c r="M28" i="36" s="1"/>
  <c r="L12" i="36"/>
  <c r="K12" i="36"/>
  <c r="J12" i="36"/>
  <c r="I12" i="36"/>
  <c r="H12" i="36"/>
  <c r="G12" i="36"/>
  <c r="F12" i="36"/>
  <c r="E12" i="36"/>
  <c r="D12" i="36"/>
  <c r="N11" i="36"/>
  <c r="O11" i="36"/>
  <c r="N10" i="36"/>
  <c r="O10" i="36" s="1"/>
  <c r="M9" i="36"/>
  <c r="L9" i="36"/>
  <c r="K9" i="36"/>
  <c r="J9" i="36"/>
  <c r="I9" i="36"/>
  <c r="H9" i="36"/>
  <c r="G9" i="36"/>
  <c r="F9" i="36"/>
  <c r="E9" i="36"/>
  <c r="E28" i="36" s="1"/>
  <c r="D9" i="36"/>
  <c r="N9" i="36" s="1"/>
  <c r="O9" i="36" s="1"/>
  <c r="N8" i="36"/>
  <c r="O8" i="36" s="1"/>
  <c r="N7" i="36"/>
  <c r="O7" i="36" s="1"/>
  <c r="N6" i="36"/>
  <c r="O6" i="36" s="1"/>
  <c r="M5" i="36"/>
  <c r="L5" i="36"/>
  <c r="K5" i="36"/>
  <c r="K28" i="36" s="1"/>
  <c r="J5" i="36"/>
  <c r="I5" i="36"/>
  <c r="I28" i="36" s="1"/>
  <c r="H5" i="36"/>
  <c r="H28" i="36" s="1"/>
  <c r="G5" i="36"/>
  <c r="F5" i="36"/>
  <c r="E5" i="36"/>
  <c r="D5" i="36"/>
  <c r="N27" i="35"/>
  <c r="O27" i="35" s="1"/>
  <c r="M26" i="35"/>
  <c r="L26" i="35"/>
  <c r="K26" i="35"/>
  <c r="J26" i="35"/>
  <c r="I26" i="35"/>
  <c r="H26" i="35"/>
  <c r="G26" i="35"/>
  <c r="F26" i="35"/>
  <c r="E26" i="35"/>
  <c r="E28" i="35" s="1"/>
  <c r="N26" i="35"/>
  <c r="O26" i="35"/>
  <c r="D26" i="35"/>
  <c r="N25" i="35"/>
  <c r="O25" i="35"/>
  <c r="N24" i="35"/>
  <c r="O24" i="35"/>
  <c r="N23" i="35"/>
  <c r="O23" i="35" s="1"/>
  <c r="M22" i="35"/>
  <c r="L22" i="35"/>
  <c r="K22" i="35"/>
  <c r="J22" i="35"/>
  <c r="I22" i="35"/>
  <c r="H22" i="35"/>
  <c r="G22" i="35"/>
  <c r="F22" i="35"/>
  <c r="E22" i="35"/>
  <c r="D22" i="35"/>
  <c r="N22" i="35" s="1"/>
  <c r="O22" i="35" s="1"/>
  <c r="N21" i="35"/>
  <c r="O21" i="35" s="1"/>
  <c r="M20" i="35"/>
  <c r="L20" i="35"/>
  <c r="K20" i="35"/>
  <c r="N20" i="35" s="1"/>
  <c r="O20" i="35" s="1"/>
  <c r="J20" i="35"/>
  <c r="I20" i="35"/>
  <c r="H20" i="35"/>
  <c r="G20" i="35"/>
  <c r="F20" i="35"/>
  <c r="E20" i="35"/>
  <c r="D20" i="35"/>
  <c r="N19" i="35"/>
  <c r="O19" i="35" s="1"/>
  <c r="M18" i="35"/>
  <c r="L18" i="35"/>
  <c r="K18" i="35"/>
  <c r="N18" i="35" s="1"/>
  <c r="O18" i="35" s="1"/>
  <c r="J18" i="35"/>
  <c r="I18" i="35"/>
  <c r="H18" i="35"/>
  <c r="G18" i="35"/>
  <c r="F18" i="35"/>
  <c r="E18" i="35"/>
  <c r="D18" i="35"/>
  <c r="N17" i="35"/>
  <c r="O17" i="35"/>
  <c r="N16" i="35"/>
  <c r="O16" i="35"/>
  <c r="N15" i="35"/>
  <c r="O15" i="35" s="1"/>
  <c r="N14" i="35"/>
  <c r="O14" i="35" s="1"/>
  <c r="N13" i="35"/>
  <c r="O13" i="35" s="1"/>
  <c r="M12" i="35"/>
  <c r="L12" i="35"/>
  <c r="K12" i="35"/>
  <c r="J12" i="35"/>
  <c r="I12" i="35"/>
  <c r="H12" i="35"/>
  <c r="N12" i="35" s="1"/>
  <c r="O12" i="35" s="1"/>
  <c r="G12" i="35"/>
  <c r="F12" i="35"/>
  <c r="E12" i="35"/>
  <c r="D12" i="35"/>
  <c r="N11" i="35"/>
  <c r="O11" i="35" s="1"/>
  <c r="N10" i="35"/>
  <c r="O10" i="35" s="1"/>
  <c r="M9" i="35"/>
  <c r="L9" i="35"/>
  <c r="K9" i="35"/>
  <c r="N9" i="35" s="1"/>
  <c r="O9" i="35" s="1"/>
  <c r="J9" i="35"/>
  <c r="I9" i="35"/>
  <c r="H9" i="35"/>
  <c r="G9" i="35"/>
  <c r="F9" i="35"/>
  <c r="E9" i="35"/>
  <c r="D9" i="35"/>
  <c r="N8" i="35"/>
  <c r="O8" i="35" s="1"/>
  <c r="N7" i="35"/>
  <c r="O7" i="35"/>
  <c r="N6" i="35"/>
  <c r="O6" i="35"/>
  <c r="M5" i="35"/>
  <c r="M28" i="35" s="1"/>
  <c r="L5" i="35"/>
  <c r="L28" i="35" s="1"/>
  <c r="K5" i="35"/>
  <c r="J5" i="35"/>
  <c r="J28" i="35" s="1"/>
  <c r="I5" i="35"/>
  <c r="H5" i="35"/>
  <c r="H28" i="35" s="1"/>
  <c r="G5" i="35"/>
  <c r="G28" i="35" s="1"/>
  <c r="F5" i="35"/>
  <c r="E5" i="35"/>
  <c r="D5" i="35"/>
  <c r="N26" i="34"/>
  <c r="O26" i="34" s="1"/>
  <c r="M25" i="34"/>
  <c r="L25" i="34"/>
  <c r="K25" i="34"/>
  <c r="J25" i="34"/>
  <c r="I25" i="34"/>
  <c r="H25" i="34"/>
  <c r="G25" i="34"/>
  <c r="F25" i="34"/>
  <c r="E25" i="34"/>
  <c r="D25" i="34"/>
  <c r="N25" i="34" s="1"/>
  <c r="O25" i="34" s="1"/>
  <c r="N24" i="34"/>
  <c r="O24" i="34" s="1"/>
  <c r="N23" i="34"/>
  <c r="O23" i="34"/>
  <c r="N22" i="34"/>
  <c r="O22" i="34" s="1"/>
  <c r="M21" i="34"/>
  <c r="L21" i="34"/>
  <c r="K21" i="34"/>
  <c r="J21" i="34"/>
  <c r="I21" i="34"/>
  <c r="H21" i="34"/>
  <c r="G21" i="34"/>
  <c r="F21" i="34"/>
  <c r="E21" i="34"/>
  <c r="D21" i="34"/>
  <c r="N21" i="34"/>
  <c r="O21" i="34" s="1"/>
  <c r="N20" i="34"/>
  <c r="O20" i="34"/>
  <c r="M19" i="34"/>
  <c r="L19" i="34"/>
  <c r="K19" i="34"/>
  <c r="J19" i="34"/>
  <c r="I19" i="34"/>
  <c r="H19" i="34"/>
  <c r="G19" i="34"/>
  <c r="F19" i="34"/>
  <c r="F27" i="34" s="1"/>
  <c r="E19" i="34"/>
  <c r="D19" i="34"/>
  <c r="N18" i="34"/>
  <c r="O18" i="34" s="1"/>
  <c r="M17" i="34"/>
  <c r="L17" i="34"/>
  <c r="K17" i="34"/>
  <c r="J17" i="34"/>
  <c r="I17" i="34"/>
  <c r="H17" i="34"/>
  <c r="G17" i="34"/>
  <c r="F17" i="34"/>
  <c r="E17" i="34"/>
  <c r="D17" i="34"/>
  <c r="N16" i="34"/>
  <c r="O16" i="34"/>
  <c r="N15" i="34"/>
  <c r="O15" i="34"/>
  <c r="N14" i="34"/>
  <c r="O14" i="34" s="1"/>
  <c r="N13" i="34"/>
  <c r="O13" i="34" s="1"/>
  <c r="N12" i="34"/>
  <c r="O12" i="34" s="1"/>
  <c r="M11" i="34"/>
  <c r="L11" i="34"/>
  <c r="K11" i="34"/>
  <c r="J11" i="34"/>
  <c r="I11" i="34"/>
  <c r="H11" i="34"/>
  <c r="G11" i="34"/>
  <c r="F11" i="34"/>
  <c r="E11" i="34"/>
  <c r="D11" i="34"/>
  <c r="D27" i="34" s="1"/>
  <c r="N10" i="34"/>
  <c r="O10" i="34" s="1"/>
  <c r="N9" i="34"/>
  <c r="O9" i="34" s="1"/>
  <c r="M8" i="34"/>
  <c r="L8" i="34"/>
  <c r="L27" i="34" s="1"/>
  <c r="K8" i="34"/>
  <c r="K27" i="34" s="1"/>
  <c r="J8" i="34"/>
  <c r="I8" i="34"/>
  <c r="H8" i="34"/>
  <c r="G8" i="34"/>
  <c r="F8" i="34"/>
  <c r="E8" i="34"/>
  <c r="D8" i="34"/>
  <c r="N7" i="34"/>
  <c r="O7" i="34"/>
  <c r="N6" i="34"/>
  <c r="O6" i="34" s="1"/>
  <c r="M5" i="34"/>
  <c r="M27" i="34" s="1"/>
  <c r="L5" i="34"/>
  <c r="K5" i="34"/>
  <c r="J5" i="34"/>
  <c r="I5" i="34"/>
  <c r="H5" i="34"/>
  <c r="G5" i="34"/>
  <c r="G27" i="34" s="1"/>
  <c r="F5" i="34"/>
  <c r="N5" i="34" s="1"/>
  <c r="O5" i="34" s="1"/>
  <c r="E5" i="34"/>
  <c r="E27" i="34" s="1"/>
  <c r="D5" i="34"/>
  <c r="E25" i="33"/>
  <c r="F25" i="33"/>
  <c r="G25" i="33"/>
  <c r="H25" i="33"/>
  <c r="I25" i="33"/>
  <c r="J25" i="33"/>
  <c r="J28" i="33" s="1"/>
  <c r="K25" i="33"/>
  <c r="L25" i="33"/>
  <c r="M25" i="33"/>
  <c r="D25" i="33"/>
  <c r="N25" i="33" s="1"/>
  <c r="O25" i="33" s="1"/>
  <c r="E21" i="33"/>
  <c r="F21" i="33"/>
  <c r="G21" i="33"/>
  <c r="H21" i="33"/>
  <c r="I21" i="33"/>
  <c r="J21" i="33"/>
  <c r="K21" i="33"/>
  <c r="L21" i="33"/>
  <c r="M21" i="33"/>
  <c r="E19" i="33"/>
  <c r="E28" i="33" s="1"/>
  <c r="F19" i="33"/>
  <c r="G19" i="33"/>
  <c r="H19" i="33"/>
  <c r="I19" i="33"/>
  <c r="J19" i="33"/>
  <c r="K19" i="33"/>
  <c r="L19" i="33"/>
  <c r="M19" i="33"/>
  <c r="E17" i="33"/>
  <c r="F17" i="33"/>
  <c r="F28" i="33" s="1"/>
  <c r="G17" i="33"/>
  <c r="H17" i="33"/>
  <c r="I17" i="33"/>
  <c r="J17" i="33"/>
  <c r="K17" i="33"/>
  <c r="L17" i="33"/>
  <c r="M17" i="33"/>
  <c r="E10" i="33"/>
  <c r="F10" i="33"/>
  <c r="G10" i="33"/>
  <c r="H10" i="33"/>
  <c r="N10" i="33"/>
  <c r="O10" i="33"/>
  <c r="I10" i="33"/>
  <c r="J10" i="33"/>
  <c r="K10" i="33"/>
  <c r="L10" i="33"/>
  <c r="M10" i="33"/>
  <c r="E7" i="33"/>
  <c r="F7" i="33"/>
  <c r="G7" i="33"/>
  <c r="H7" i="33"/>
  <c r="N7" i="33" s="1"/>
  <c r="O7" i="33" s="1"/>
  <c r="I7" i="33"/>
  <c r="J7" i="33"/>
  <c r="K7" i="33"/>
  <c r="L7" i="33"/>
  <c r="M7" i="33"/>
  <c r="E5" i="33"/>
  <c r="F5" i="33"/>
  <c r="G5" i="33"/>
  <c r="N5" i="33" s="1"/>
  <c r="O5" i="33" s="1"/>
  <c r="H5" i="33"/>
  <c r="I5" i="33"/>
  <c r="I28" i="33" s="1"/>
  <c r="J5" i="33"/>
  <c r="K5" i="33"/>
  <c r="K28" i="33" s="1"/>
  <c r="L5" i="33"/>
  <c r="M5" i="33"/>
  <c r="M28" i="33" s="1"/>
  <c r="D21" i="33"/>
  <c r="N21" i="33" s="1"/>
  <c r="O21" i="33" s="1"/>
  <c r="D19" i="33"/>
  <c r="D17" i="33"/>
  <c r="D28" i="33" s="1"/>
  <c r="N17" i="33"/>
  <c r="O17" i="33" s="1"/>
  <c r="D10" i="33"/>
  <c r="D7" i="33"/>
  <c r="D5" i="33"/>
  <c r="N27" i="33"/>
  <c r="O27" i="33" s="1"/>
  <c r="N26" i="33"/>
  <c r="O26" i="33"/>
  <c r="N20" i="33"/>
  <c r="O20" i="33"/>
  <c r="N22" i="33"/>
  <c r="O22" i="33" s="1"/>
  <c r="N23" i="33"/>
  <c r="O23" i="33" s="1"/>
  <c r="N24" i="33"/>
  <c r="O24" i="33" s="1"/>
  <c r="N18" i="33"/>
  <c r="O18" i="33" s="1"/>
  <c r="N9" i="33"/>
  <c r="O9" i="33"/>
  <c r="N6" i="33"/>
  <c r="O6" i="33"/>
  <c r="N13" i="33"/>
  <c r="O13" i="33" s="1"/>
  <c r="N14" i="33"/>
  <c r="O14" i="33" s="1"/>
  <c r="N15" i="33"/>
  <c r="O15" i="33" s="1"/>
  <c r="N16" i="33"/>
  <c r="O16" i="33" s="1"/>
  <c r="N12" i="33"/>
  <c r="O12" i="33"/>
  <c r="N11" i="33"/>
  <c r="O11" i="33"/>
  <c r="N8" i="33"/>
  <c r="O8" i="33" s="1"/>
  <c r="O7" i="38"/>
  <c r="D26" i="39"/>
  <c r="G28" i="38"/>
  <c r="N5" i="36"/>
  <c r="O5" i="36" s="1"/>
  <c r="D27" i="37"/>
  <c r="H26" i="39"/>
  <c r="L28" i="40"/>
  <c r="N25" i="40"/>
  <c r="O25" i="40" s="1"/>
  <c r="F28" i="35"/>
  <c r="D28" i="35"/>
  <c r="F28" i="36"/>
  <c r="O10" i="41"/>
  <c r="O26" i="42"/>
  <c r="H26" i="44"/>
  <c r="I26" i="44"/>
  <c r="J26" i="44"/>
  <c r="N25" i="45"/>
  <c r="O25" i="45" s="1"/>
  <c r="G27" i="45"/>
  <c r="H27" i="45"/>
  <c r="J27" i="45"/>
  <c r="I27" i="45"/>
  <c r="L27" i="45"/>
  <c r="N5" i="45"/>
  <c r="O5" i="45" s="1"/>
  <c r="J26" i="46"/>
  <c r="D26" i="46"/>
  <c r="E26" i="46"/>
  <c r="I26" i="46"/>
  <c r="H26" i="46"/>
  <c r="O24" i="47" l="1"/>
  <c r="P24" i="47" s="1"/>
  <c r="O21" i="47"/>
  <c r="P21" i="47" s="1"/>
  <c r="O19" i="47"/>
  <c r="P19" i="47" s="1"/>
  <c r="O17" i="47"/>
  <c r="P17" i="47" s="1"/>
  <c r="O15" i="47"/>
  <c r="P15" i="47" s="1"/>
  <c r="O5" i="47"/>
  <c r="P5" i="47" s="1"/>
  <c r="H28" i="33"/>
  <c r="F28" i="40"/>
  <c r="N5" i="38"/>
  <c r="O5" i="38" s="1"/>
  <c r="J28" i="38"/>
  <c r="I28" i="35"/>
  <c r="N28" i="35" s="1"/>
  <c r="O28" i="35" s="1"/>
  <c r="N5" i="35"/>
  <c r="O5" i="35" s="1"/>
  <c r="N19" i="38"/>
  <c r="O19" i="38" s="1"/>
  <c r="M28" i="38"/>
  <c r="N19" i="39"/>
  <c r="O19" i="39" s="1"/>
  <c r="F28" i="42"/>
  <c r="N28" i="42" s="1"/>
  <c r="O28" i="42" s="1"/>
  <c r="N10" i="44"/>
  <c r="O10" i="44" s="1"/>
  <c r="K26" i="44"/>
  <c r="N5" i="46"/>
  <c r="O5" i="46" s="1"/>
  <c r="M26" i="46"/>
  <c r="N11" i="37"/>
  <c r="O11" i="37" s="1"/>
  <c r="E27" i="37"/>
  <c r="L27" i="37"/>
  <c r="N27" i="37" s="1"/>
  <c r="O27" i="37" s="1"/>
  <c r="N25" i="37"/>
  <c r="O25" i="37" s="1"/>
  <c r="M26" i="44"/>
  <c r="N5" i="44"/>
  <c r="O5" i="44" s="1"/>
  <c r="N15" i="44"/>
  <c r="O15" i="44" s="1"/>
  <c r="E26" i="44"/>
  <c r="N19" i="33"/>
  <c r="O19" i="33" s="1"/>
  <c r="K28" i="35"/>
  <c r="H28" i="42"/>
  <c r="H26" i="43"/>
  <c r="N8" i="34"/>
  <c r="O8" i="34" s="1"/>
  <c r="L28" i="36"/>
  <c r="N12" i="36"/>
  <c r="O12" i="36" s="1"/>
  <c r="N20" i="36"/>
  <c r="O20" i="36" s="1"/>
  <c r="D28" i="38"/>
  <c r="N17" i="38"/>
  <c r="O17" i="38" s="1"/>
  <c r="N21" i="38"/>
  <c r="O21" i="38" s="1"/>
  <c r="N5" i="40"/>
  <c r="O5" i="40" s="1"/>
  <c r="G28" i="40"/>
  <c r="N28" i="40" s="1"/>
  <c r="O28" i="40" s="1"/>
  <c r="N21" i="43"/>
  <c r="O21" i="43" s="1"/>
  <c r="N8" i="45"/>
  <c r="O8" i="45" s="1"/>
  <c r="M27" i="45"/>
  <c r="N26" i="44"/>
  <c r="O26" i="44" s="1"/>
  <c r="N26" i="41"/>
  <c r="O26" i="41" s="1"/>
  <c r="M26" i="39"/>
  <c r="N11" i="39"/>
  <c r="O11" i="39" s="1"/>
  <c r="H28" i="40"/>
  <c r="L28" i="42"/>
  <c r="N8" i="43"/>
  <c r="O8" i="43" s="1"/>
  <c r="L26" i="43"/>
  <c r="J26" i="43"/>
  <c r="N24" i="43"/>
  <c r="O24" i="43" s="1"/>
  <c r="D26" i="43"/>
  <c r="N26" i="43" s="1"/>
  <c r="O26" i="43" s="1"/>
  <c r="O10" i="47"/>
  <c r="P10" i="47" s="1"/>
  <c r="N26" i="46"/>
  <c r="O26" i="46" s="1"/>
  <c r="L28" i="33"/>
  <c r="H27" i="34"/>
  <c r="N11" i="34"/>
  <c r="O11" i="34" s="1"/>
  <c r="D28" i="36"/>
  <c r="N22" i="36"/>
  <c r="O22" i="36" s="1"/>
  <c r="I28" i="40"/>
  <c r="J26" i="41"/>
  <c r="L26" i="41"/>
  <c r="N5" i="41"/>
  <c r="O5" i="41" s="1"/>
  <c r="O7" i="47"/>
  <c r="P7" i="47" s="1"/>
  <c r="N10" i="46"/>
  <c r="O10" i="46" s="1"/>
  <c r="J27" i="34"/>
  <c r="I27" i="34"/>
  <c r="N27" i="34" s="1"/>
  <c r="O27" i="34" s="1"/>
  <c r="N17" i="34"/>
  <c r="O17" i="34" s="1"/>
  <c r="N19" i="34"/>
  <c r="O19" i="34" s="1"/>
  <c r="N8" i="37"/>
  <c r="O8" i="37" s="1"/>
  <c r="E26" i="39"/>
  <c r="J28" i="42"/>
  <c r="N17" i="43"/>
  <c r="O17" i="43" s="1"/>
  <c r="K27" i="45"/>
  <c r="N27" i="45" s="1"/>
  <c r="O27" i="45" s="1"/>
  <c r="N11" i="45"/>
  <c r="O11" i="45" s="1"/>
  <c r="N5" i="43"/>
  <c r="O5" i="43" s="1"/>
  <c r="G28" i="33"/>
  <c r="N28" i="33" s="1"/>
  <c r="O28" i="33" s="1"/>
  <c r="N24" i="44"/>
  <c r="O24" i="44" s="1"/>
  <c r="O26" i="47" l="1"/>
  <c r="P26" i="47" s="1"/>
  <c r="N26" i="39"/>
  <c r="O26" i="39" s="1"/>
  <c r="N28" i="36"/>
  <c r="O28" i="36" s="1"/>
  <c r="N28" i="38"/>
  <c r="O28" i="38" s="1"/>
</calcChain>
</file>

<file path=xl/sharedStrings.xml><?xml version="1.0" encoding="utf-8"?>
<sst xmlns="http://schemas.openxmlformats.org/spreadsheetml/2006/main" count="690" uniqueCount="96">
  <si>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</si>
  <si>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</si>
  <si>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</si>
  <si>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</si>
  <si>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</si>
  <si>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</si>
  <si>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</si>
  <si>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</si>
  <si>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</si>
  <si>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</si>
  <si>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</si>
  <si>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</si>
  <si>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</si>
  <si>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</si>
  <si>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</si>
  <si>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</si>
  <si>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</si>
  <si>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</si>
  <si>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</si>
  <si>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Financial and Administrative</t>
  </si>
  <si>
    <t>Public Safety</t>
  </si>
  <si>
    <t>Law Enforcement</t>
  </si>
  <si>
    <t>Fire Control</t>
  </si>
  <si>
    <t>Physical Environment</t>
  </si>
  <si>
    <t>Electric Utility Services</t>
  </si>
  <si>
    <t>Gas Utility Services</t>
  </si>
  <si>
    <t>Water Utility Services</t>
  </si>
  <si>
    <t>Garbage / Solid Waste Control Services</t>
  </si>
  <si>
    <t>Sewer / Wastewater Services</t>
  </si>
  <si>
    <t>Other Physical Environment</t>
  </si>
  <si>
    <t>Transportation</t>
  </si>
  <si>
    <t>Road and Street Facilities</t>
  </si>
  <si>
    <t>Human Services</t>
  </si>
  <si>
    <t>Health Services</t>
  </si>
  <si>
    <t>Culture / Recreation</t>
  </si>
  <si>
    <t>Libraries</t>
  </si>
  <si>
    <t>Parks and Recreation</t>
  </si>
  <si>
    <t>Cultural Services</t>
  </si>
  <si>
    <t>Inter-Fund Group Transfers Out</t>
  </si>
  <si>
    <t>Proprietary - Non-Operating Interest Expense</t>
  </si>
  <si>
    <t>Other Uses and Non-Operating</t>
  </si>
  <si>
    <t>2009 Municipal Population:</t>
  </si>
  <si>
    <t>Havana Expenditures Reported by Account Code and Fund Type</t>
  </si>
  <si>
    <t>Local Fiscal Year Ended September 30, 2010</t>
  </si>
  <si>
    <t>Pension Benefits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</si>
  <si>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</si>
  <si>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</si>
  <si>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</si>
  <si>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Other General Government Services</t>
  </si>
  <si>
    <t>Flood Control / Stormwater Management</t>
  </si>
  <si>
    <t>2011 Municipal Population:</t>
  </si>
  <si>
    <t>Local Fiscal Year Ended September 30, 2012</t>
  </si>
  <si>
    <t>Executive</t>
  </si>
  <si>
    <t>Special Events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</si>
  <si>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</si>
  <si>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</si>
  <si>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</si>
  <si>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</si>
  <si>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</si>
  <si>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</si>
  <si>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Road / Street Facilities</t>
  </si>
  <si>
    <t>Health</t>
  </si>
  <si>
    <t>Parks / Recreation</t>
  </si>
  <si>
    <t>Other Uses</t>
  </si>
  <si>
    <t>Interfund Transfers Out</t>
  </si>
  <si>
    <t>2014 Municipal Population:</t>
  </si>
  <si>
    <t>Local Fiscal Year Ended September 30, 2007</t>
  </si>
  <si>
    <t>2007 Municipal Population:</t>
  </si>
  <si>
    <t>Local Fiscal Year Ended September 30, 2015</t>
  </si>
  <si>
    <t>Water / Sewer Services</t>
  </si>
  <si>
    <t>2015 Municipal Population:</t>
  </si>
  <si>
    <t>Local Fiscal Year Ended September 30, 2016</t>
  </si>
  <si>
    <t>Debt Service Payments</t>
  </si>
  <si>
    <t>Other Human Services</t>
  </si>
  <si>
    <t>2016 Municipal Population:</t>
  </si>
  <si>
    <t>Local Fiscal Year Ended September 30, 2017</t>
  </si>
  <si>
    <t>Legislative</t>
  </si>
  <si>
    <t>Other Public Safety</t>
  </si>
  <si>
    <t>Economic Environment</t>
  </si>
  <si>
    <t>Other Economic Environment</t>
  </si>
  <si>
    <t>2017 Municipal Population:</t>
  </si>
  <si>
    <t>Local Fiscal Year Ended September 30, 2018</t>
  </si>
  <si>
    <t>Industry Development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</si>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</sst>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1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89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90</v>
      </c>
      <c r="N4" s="32" t="s">
        <v>5</v>
      </c>
      <c r="O4" s="32" t="s">
        <v>91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SUM(D6:D8)</f>
        <v>301054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4035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305089</v>
      </c>
      <c r="P5" s="30">
        <f t="shared" ref="P5:P27" si="1">(O5/P$29)</f>
        <v>171.68767585818796</v>
      </c>
      <c r="Q5" s="6"/>
    </row>
    <row r="6" spans="1:134">
      <c r="A6" s="12"/>
      <c r="B6" s="42">
        <v>513</v>
      </c>
      <c r="C6" s="19" t="s">
        <v>19</v>
      </c>
      <c r="D6" s="43">
        <v>274331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:O8" si="2">SUM(D6:N6)</f>
        <v>274331</v>
      </c>
      <c r="P6" s="44">
        <f t="shared" si="1"/>
        <v>154.37872819358469</v>
      </c>
      <c r="Q6" s="9"/>
    </row>
    <row r="7" spans="1:134">
      <c r="A7" s="12"/>
      <c r="B7" s="42">
        <v>517</v>
      </c>
      <c r="C7" s="19" t="s">
        <v>72</v>
      </c>
      <c r="D7" s="43">
        <v>26723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2"/>
        <v>26723</v>
      </c>
      <c r="P7" s="44">
        <f t="shared" si="1"/>
        <v>15.038266741699493</v>
      </c>
      <c r="Q7" s="9"/>
    </row>
    <row r="8" spans="1:134">
      <c r="A8" s="12"/>
      <c r="B8" s="42">
        <v>518</v>
      </c>
      <c r="C8" s="19" t="s">
        <v>44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4035</v>
      </c>
      <c r="L8" s="43">
        <v>0</v>
      </c>
      <c r="M8" s="43">
        <v>0</v>
      </c>
      <c r="N8" s="43">
        <v>0</v>
      </c>
      <c r="O8" s="43">
        <f t="shared" si="2"/>
        <v>4035</v>
      </c>
      <c r="P8" s="44">
        <f t="shared" si="1"/>
        <v>2.2706809229037703</v>
      </c>
      <c r="Q8" s="9"/>
    </row>
    <row r="9" spans="1:134" ht="15.75">
      <c r="A9" s="26" t="s">
        <v>20</v>
      </c>
      <c r="B9" s="27"/>
      <c r="C9" s="28"/>
      <c r="D9" s="29">
        <f t="shared" ref="D9:N9" si="3">SUM(D10:D11)</f>
        <v>993314</v>
      </c>
      <c r="E9" s="29">
        <f t="shared" si="3"/>
        <v>6350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29">
        <f t="shared" si="3"/>
        <v>0</v>
      </c>
      <c r="O9" s="40">
        <f>SUM(D9:N9)</f>
        <v>999664</v>
      </c>
      <c r="P9" s="41">
        <f t="shared" si="1"/>
        <v>562.55711873944847</v>
      </c>
      <c r="Q9" s="10"/>
    </row>
    <row r="10" spans="1:134">
      <c r="A10" s="12"/>
      <c r="B10" s="42">
        <v>521</v>
      </c>
      <c r="C10" s="19" t="s">
        <v>21</v>
      </c>
      <c r="D10" s="43">
        <v>933903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>SUM(D10:N10)</f>
        <v>933903</v>
      </c>
      <c r="P10" s="44">
        <f t="shared" si="1"/>
        <v>525.55036578503098</v>
      </c>
      <c r="Q10" s="9"/>
    </row>
    <row r="11" spans="1:134">
      <c r="A11" s="12"/>
      <c r="B11" s="42">
        <v>522</v>
      </c>
      <c r="C11" s="19" t="s">
        <v>22</v>
      </c>
      <c r="D11" s="43">
        <v>59411</v>
      </c>
      <c r="E11" s="43">
        <v>6350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ref="O11" si="4">SUM(D11:N11)</f>
        <v>65761</v>
      </c>
      <c r="P11" s="44">
        <f t="shared" si="1"/>
        <v>37.006752954417557</v>
      </c>
      <c r="Q11" s="9"/>
    </row>
    <row r="12" spans="1:134" ht="15.75">
      <c r="A12" s="26" t="s">
        <v>23</v>
      </c>
      <c r="B12" s="27"/>
      <c r="C12" s="28"/>
      <c r="D12" s="29">
        <f t="shared" ref="D12:N12" si="5">SUM(D13:D16)</f>
        <v>2713</v>
      </c>
      <c r="E12" s="29">
        <f t="shared" si="5"/>
        <v>0</v>
      </c>
      <c r="F12" s="29">
        <f t="shared" si="5"/>
        <v>0</v>
      </c>
      <c r="G12" s="29">
        <f t="shared" si="5"/>
        <v>0</v>
      </c>
      <c r="H12" s="29">
        <f t="shared" si="5"/>
        <v>0</v>
      </c>
      <c r="I12" s="29">
        <f t="shared" si="5"/>
        <v>5052457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5"/>
        <v>0</v>
      </c>
      <c r="O12" s="40">
        <f>SUM(D12:N12)</f>
        <v>5055170</v>
      </c>
      <c r="P12" s="41">
        <f t="shared" si="1"/>
        <v>2844.7777152504223</v>
      </c>
      <c r="Q12" s="10"/>
    </row>
    <row r="13" spans="1:134">
      <c r="A13" s="12"/>
      <c r="B13" s="42">
        <v>531</v>
      </c>
      <c r="C13" s="19" t="s">
        <v>24</v>
      </c>
      <c r="D13" s="43">
        <v>2713</v>
      </c>
      <c r="E13" s="43">
        <v>0</v>
      </c>
      <c r="F13" s="43">
        <v>0</v>
      </c>
      <c r="G13" s="43">
        <v>0</v>
      </c>
      <c r="H13" s="43">
        <v>0</v>
      </c>
      <c r="I13" s="43">
        <v>3140108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>SUM(D13:N13)</f>
        <v>3142821</v>
      </c>
      <c r="P13" s="44">
        <f t="shared" si="1"/>
        <v>1768.6105796285874</v>
      </c>
      <c r="Q13" s="9"/>
    </row>
    <row r="14" spans="1:134">
      <c r="A14" s="12"/>
      <c r="B14" s="42">
        <v>532</v>
      </c>
      <c r="C14" s="19" t="s">
        <v>25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565366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>SUM(D14:N14)</f>
        <v>565366</v>
      </c>
      <c r="P14" s="44">
        <f t="shared" si="1"/>
        <v>318.15756893640969</v>
      </c>
      <c r="Q14" s="9"/>
    </row>
    <row r="15" spans="1:134">
      <c r="A15" s="12"/>
      <c r="B15" s="42">
        <v>533</v>
      </c>
      <c r="C15" s="19" t="s">
        <v>26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575693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:O24" si="6">SUM(D15:N15)</f>
        <v>575693</v>
      </c>
      <c r="P15" s="44">
        <f t="shared" si="1"/>
        <v>323.96904895891953</v>
      </c>
      <c r="Q15" s="9"/>
    </row>
    <row r="16" spans="1:134">
      <c r="A16" s="12"/>
      <c r="B16" s="42">
        <v>535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771290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6"/>
        <v>771290</v>
      </c>
      <c r="P16" s="44">
        <f t="shared" si="1"/>
        <v>434.04051772650536</v>
      </c>
      <c r="Q16" s="9"/>
    </row>
    <row r="17" spans="1:120" ht="15.75">
      <c r="A17" s="26" t="s">
        <v>30</v>
      </c>
      <c r="B17" s="27"/>
      <c r="C17" s="28"/>
      <c r="D17" s="29">
        <f t="shared" ref="D17:N17" si="7">SUM(D18:D18)</f>
        <v>402928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1340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7"/>
        <v>0</v>
      </c>
      <c r="O17" s="29">
        <f t="shared" si="6"/>
        <v>404268</v>
      </c>
      <c r="P17" s="41">
        <f t="shared" si="1"/>
        <v>227.50028137310073</v>
      </c>
      <c r="Q17" s="10"/>
    </row>
    <row r="18" spans="1:120">
      <c r="A18" s="12"/>
      <c r="B18" s="42">
        <v>541</v>
      </c>
      <c r="C18" s="19" t="s">
        <v>31</v>
      </c>
      <c r="D18" s="43">
        <v>402928</v>
      </c>
      <c r="E18" s="43">
        <v>0</v>
      </c>
      <c r="F18" s="43">
        <v>0</v>
      </c>
      <c r="G18" s="43">
        <v>0</v>
      </c>
      <c r="H18" s="43">
        <v>0</v>
      </c>
      <c r="I18" s="43">
        <v>1340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404268</v>
      </c>
      <c r="P18" s="44">
        <f t="shared" si="1"/>
        <v>227.50028137310073</v>
      </c>
      <c r="Q18" s="9"/>
    </row>
    <row r="19" spans="1:120" ht="15.75">
      <c r="A19" s="26" t="s">
        <v>78</v>
      </c>
      <c r="B19" s="27"/>
      <c r="C19" s="28"/>
      <c r="D19" s="29">
        <f t="shared" ref="D19:N19" si="8">SUM(D20:D20)</f>
        <v>0</v>
      </c>
      <c r="E19" s="29">
        <f t="shared" si="8"/>
        <v>12</v>
      </c>
      <c r="F19" s="29">
        <f t="shared" si="8"/>
        <v>0</v>
      </c>
      <c r="G19" s="29">
        <f t="shared" si="8"/>
        <v>0</v>
      </c>
      <c r="H19" s="29">
        <f t="shared" si="8"/>
        <v>0</v>
      </c>
      <c r="I19" s="29">
        <f t="shared" si="8"/>
        <v>0</v>
      </c>
      <c r="J19" s="29">
        <f t="shared" si="8"/>
        <v>0</v>
      </c>
      <c r="K19" s="29">
        <f t="shared" si="8"/>
        <v>0</v>
      </c>
      <c r="L19" s="29">
        <f t="shared" si="8"/>
        <v>0</v>
      </c>
      <c r="M19" s="29">
        <f t="shared" si="8"/>
        <v>0</v>
      </c>
      <c r="N19" s="29">
        <f t="shared" si="8"/>
        <v>0</v>
      </c>
      <c r="O19" s="29">
        <f t="shared" si="6"/>
        <v>12</v>
      </c>
      <c r="P19" s="41">
        <f t="shared" si="1"/>
        <v>6.7529544175576814E-3</v>
      </c>
      <c r="Q19" s="10"/>
    </row>
    <row r="20" spans="1:120">
      <c r="A20" s="90"/>
      <c r="B20" s="91">
        <v>552</v>
      </c>
      <c r="C20" s="92" t="s">
        <v>82</v>
      </c>
      <c r="D20" s="43">
        <v>0</v>
      </c>
      <c r="E20" s="43">
        <v>12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12</v>
      </c>
      <c r="P20" s="44">
        <f t="shared" si="1"/>
        <v>6.7529544175576814E-3</v>
      </c>
      <c r="Q20" s="9"/>
    </row>
    <row r="21" spans="1:120" ht="15.75">
      <c r="A21" s="26" t="s">
        <v>32</v>
      </c>
      <c r="B21" s="27"/>
      <c r="C21" s="28"/>
      <c r="D21" s="29">
        <f t="shared" ref="D21:N21" si="9">SUM(D22:D22)</f>
        <v>1888</v>
      </c>
      <c r="E21" s="29">
        <f t="shared" si="9"/>
        <v>0</v>
      </c>
      <c r="F21" s="29">
        <f t="shared" si="9"/>
        <v>0</v>
      </c>
      <c r="G21" s="29">
        <f t="shared" si="9"/>
        <v>0</v>
      </c>
      <c r="H21" s="29">
        <f t="shared" si="9"/>
        <v>0</v>
      </c>
      <c r="I21" s="29">
        <f t="shared" si="9"/>
        <v>0</v>
      </c>
      <c r="J21" s="29">
        <f t="shared" si="9"/>
        <v>0</v>
      </c>
      <c r="K21" s="29">
        <f t="shared" si="9"/>
        <v>0</v>
      </c>
      <c r="L21" s="29">
        <f t="shared" si="9"/>
        <v>0</v>
      </c>
      <c r="M21" s="29">
        <f t="shared" si="9"/>
        <v>0</v>
      </c>
      <c r="N21" s="29">
        <f t="shared" si="9"/>
        <v>0</v>
      </c>
      <c r="O21" s="29">
        <f t="shared" si="6"/>
        <v>1888</v>
      </c>
      <c r="P21" s="41">
        <f t="shared" si="1"/>
        <v>1.0624648283624085</v>
      </c>
      <c r="Q21" s="10"/>
    </row>
    <row r="22" spans="1:120">
      <c r="A22" s="12"/>
      <c r="B22" s="42">
        <v>562</v>
      </c>
      <c r="C22" s="19" t="s">
        <v>33</v>
      </c>
      <c r="D22" s="43">
        <v>1888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1888</v>
      </c>
      <c r="P22" s="44">
        <f t="shared" si="1"/>
        <v>1.0624648283624085</v>
      </c>
      <c r="Q22" s="9"/>
    </row>
    <row r="23" spans="1:120" ht="15.75">
      <c r="A23" s="26" t="s">
        <v>34</v>
      </c>
      <c r="B23" s="27"/>
      <c r="C23" s="28"/>
      <c r="D23" s="29">
        <f t="shared" ref="D23:N23" si="10">SUM(D24:D24)</f>
        <v>35108</v>
      </c>
      <c r="E23" s="29">
        <f t="shared" si="10"/>
        <v>28859</v>
      </c>
      <c r="F23" s="29">
        <f t="shared" si="10"/>
        <v>0</v>
      </c>
      <c r="G23" s="29">
        <f t="shared" si="10"/>
        <v>0</v>
      </c>
      <c r="H23" s="29">
        <f t="shared" si="10"/>
        <v>0</v>
      </c>
      <c r="I23" s="29">
        <f t="shared" si="10"/>
        <v>0</v>
      </c>
      <c r="J23" s="29">
        <f t="shared" si="10"/>
        <v>0</v>
      </c>
      <c r="K23" s="29">
        <f t="shared" si="10"/>
        <v>0</v>
      </c>
      <c r="L23" s="29">
        <f t="shared" si="10"/>
        <v>0</v>
      </c>
      <c r="M23" s="29">
        <f t="shared" si="10"/>
        <v>0</v>
      </c>
      <c r="N23" s="29">
        <f t="shared" si="10"/>
        <v>0</v>
      </c>
      <c r="O23" s="29">
        <f>SUM(D23:N23)</f>
        <v>63967</v>
      </c>
      <c r="P23" s="41">
        <f t="shared" si="1"/>
        <v>35.997186268992685</v>
      </c>
      <c r="Q23" s="9"/>
    </row>
    <row r="24" spans="1:120">
      <c r="A24" s="12"/>
      <c r="B24" s="42">
        <v>572</v>
      </c>
      <c r="C24" s="19" t="s">
        <v>36</v>
      </c>
      <c r="D24" s="43">
        <v>35108</v>
      </c>
      <c r="E24" s="43">
        <v>28859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6"/>
        <v>63967</v>
      </c>
      <c r="P24" s="44">
        <f t="shared" si="1"/>
        <v>35.997186268992685</v>
      </c>
      <c r="Q24" s="9"/>
    </row>
    <row r="25" spans="1:120" ht="15.75">
      <c r="A25" s="26" t="s">
        <v>40</v>
      </c>
      <c r="B25" s="27"/>
      <c r="C25" s="28"/>
      <c r="D25" s="29">
        <f t="shared" ref="D25:N25" si="11">SUM(D26:D26)</f>
        <v>0</v>
      </c>
      <c r="E25" s="29">
        <f t="shared" si="11"/>
        <v>47003</v>
      </c>
      <c r="F25" s="29">
        <f t="shared" si="11"/>
        <v>0</v>
      </c>
      <c r="G25" s="29">
        <f t="shared" si="11"/>
        <v>0</v>
      </c>
      <c r="H25" s="29">
        <f t="shared" si="11"/>
        <v>0</v>
      </c>
      <c r="I25" s="29">
        <f t="shared" si="11"/>
        <v>822000</v>
      </c>
      <c r="J25" s="29">
        <f t="shared" si="11"/>
        <v>0</v>
      </c>
      <c r="K25" s="29">
        <f t="shared" si="11"/>
        <v>0</v>
      </c>
      <c r="L25" s="29">
        <f t="shared" si="11"/>
        <v>0</v>
      </c>
      <c r="M25" s="29">
        <f t="shared" si="11"/>
        <v>0</v>
      </c>
      <c r="N25" s="29">
        <f t="shared" si="11"/>
        <v>0</v>
      </c>
      <c r="O25" s="29">
        <f>SUM(D25:N25)</f>
        <v>869003</v>
      </c>
      <c r="P25" s="41">
        <f t="shared" si="1"/>
        <v>489.02813731007313</v>
      </c>
      <c r="Q25" s="9"/>
    </row>
    <row r="26" spans="1:120" ht="15.75" thickBot="1">
      <c r="A26" s="12"/>
      <c r="B26" s="42">
        <v>581</v>
      </c>
      <c r="C26" s="19" t="s">
        <v>92</v>
      </c>
      <c r="D26" s="43">
        <v>0</v>
      </c>
      <c r="E26" s="43">
        <v>47003</v>
      </c>
      <c r="F26" s="43">
        <v>0</v>
      </c>
      <c r="G26" s="43">
        <v>0</v>
      </c>
      <c r="H26" s="43">
        <v>0</v>
      </c>
      <c r="I26" s="43">
        <v>822000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>SUM(D26:N26)</f>
        <v>869003</v>
      </c>
      <c r="P26" s="44">
        <f t="shared" si="1"/>
        <v>489.02813731007313</v>
      </c>
      <c r="Q26" s="9"/>
    </row>
    <row r="27" spans="1:120" ht="16.5" thickBot="1">
      <c r="A27" s="13" t="s">
        <v>10</v>
      </c>
      <c r="B27" s="21"/>
      <c r="C27" s="20"/>
      <c r="D27" s="14">
        <f>SUM(D5,D9,D12,D17,D19,D21,D23,D25)</f>
        <v>1737005</v>
      </c>
      <c r="E27" s="14">
        <f t="shared" ref="E27:N27" si="12">SUM(E5,E9,E12,E17,E19,E21,E23,E25)</f>
        <v>82224</v>
      </c>
      <c r="F27" s="14">
        <f t="shared" si="12"/>
        <v>0</v>
      </c>
      <c r="G27" s="14">
        <f t="shared" si="12"/>
        <v>0</v>
      </c>
      <c r="H27" s="14">
        <f t="shared" si="12"/>
        <v>0</v>
      </c>
      <c r="I27" s="14">
        <f t="shared" si="12"/>
        <v>5875797</v>
      </c>
      <c r="J27" s="14">
        <f t="shared" si="12"/>
        <v>0</v>
      </c>
      <c r="K27" s="14">
        <f t="shared" si="12"/>
        <v>4035</v>
      </c>
      <c r="L27" s="14">
        <f t="shared" si="12"/>
        <v>0</v>
      </c>
      <c r="M27" s="14">
        <f t="shared" si="12"/>
        <v>0</v>
      </c>
      <c r="N27" s="14">
        <f t="shared" si="12"/>
        <v>0</v>
      </c>
      <c r="O27" s="14">
        <f>SUM(D27:N27)</f>
        <v>7699061</v>
      </c>
      <c r="P27" s="35">
        <f t="shared" si="1"/>
        <v>4332.617332583005</v>
      </c>
      <c r="Q27" s="6"/>
      <c r="R27" s="2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</row>
    <row r="28" spans="1:120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8"/>
    </row>
    <row r="29" spans="1:120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38"/>
      <c r="M29" s="93" t="s">
        <v>95</v>
      </c>
      <c r="N29" s="93"/>
      <c r="O29" s="93"/>
      <c r="P29" s="39">
        <v>1777</v>
      </c>
    </row>
    <row r="30" spans="1:120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6"/>
    </row>
    <row r="31" spans="1:120" ht="15.75" customHeight="1" thickBot="1">
      <c r="A31" s="97" t="s">
        <v>46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9"/>
    </row>
  </sheetData>
  <mergeCells count="10">
    <mergeCell ref="M29:O29"/>
    <mergeCell ref="A30:P30"/>
    <mergeCell ref="A31:P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88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89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90</v>
      </c>
      <c r="N4" s="32" t="s">
        <v>5</v>
      </c>
      <c r="O4" s="32" t="s">
        <v>91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SUM(D6:D6)</f>
        <v>172590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172590</v>
      </c>
      <c r="P5" s="30">
        <f t="shared" ref="P5:P26" si="1">(O5/P$28)</f>
        <v>97.124366910523349</v>
      </c>
      <c r="Q5" s="6"/>
    </row>
    <row r="6" spans="1:134">
      <c r="A6" s="12"/>
      <c r="B6" s="42">
        <v>513</v>
      </c>
      <c r="C6" s="19" t="s">
        <v>19</v>
      </c>
      <c r="D6" s="43">
        <v>172590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" si="2">SUM(D6:N6)</f>
        <v>172590</v>
      </c>
      <c r="P6" s="44">
        <f t="shared" si="1"/>
        <v>97.124366910523349</v>
      </c>
      <c r="Q6" s="9"/>
    </row>
    <row r="7" spans="1:134" ht="15.75">
      <c r="A7" s="26" t="s">
        <v>20</v>
      </c>
      <c r="B7" s="27"/>
      <c r="C7" s="28"/>
      <c r="D7" s="29">
        <f t="shared" ref="D7:N7" si="3">SUM(D8:D9)</f>
        <v>1048482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1827</v>
      </c>
      <c r="L7" s="29">
        <f t="shared" si="3"/>
        <v>0</v>
      </c>
      <c r="M7" s="29">
        <f t="shared" si="3"/>
        <v>0</v>
      </c>
      <c r="N7" s="29">
        <f t="shared" si="3"/>
        <v>0</v>
      </c>
      <c r="O7" s="40">
        <f>SUM(D7:N7)</f>
        <v>1050309</v>
      </c>
      <c r="P7" s="41">
        <f t="shared" si="1"/>
        <v>591.0574001125492</v>
      </c>
      <c r="Q7" s="10"/>
    </row>
    <row r="8" spans="1:134">
      <c r="A8" s="12"/>
      <c r="B8" s="42">
        <v>521</v>
      </c>
      <c r="C8" s="19" t="s">
        <v>21</v>
      </c>
      <c r="D8" s="43">
        <v>979859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>SUM(D8:N8)</f>
        <v>979859</v>
      </c>
      <c r="P8" s="44">
        <f t="shared" si="1"/>
        <v>551.41193021947106</v>
      </c>
      <c r="Q8" s="9"/>
    </row>
    <row r="9" spans="1:134">
      <c r="A9" s="12"/>
      <c r="B9" s="42">
        <v>522</v>
      </c>
      <c r="C9" s="19" t="s">
        <v>22</v>
      </c>
      <c r="D9" s="43">
        <v>68623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1827</v>
      </c>
      <c r="L9" s="43">
        <v>0</v>
      </c>
      <c r="M9" s="43">
        <v>0</v>
      </c>
      <c r="N9" s="43">
        <v>0</v>
      </c>
      <c r="O9" s="43">
        <f t="shared" ref="O9" si="4">SUM(D9:N9)</f>
        <v>70450</v>
      </c>
      <c r="P9" s="44">
        <f t="shared" si="1"/>
        <v>39.645469893078221</v>
      </c>
      <c r="Q9" s="9"/>
    </row>
    <row r="10" spans="1:134" ht="15.75">
      <c r="A10" s="26" t="s">
        <v>23</v>
      </c>
      <c r="B10" s="27"/>
      <c r="C10" s="28"/>
      <c r="D10" s="29">
        <f t="shared" ref="D10:N10" si="5">SUM(D11:D14)</f>
        <v>0</v>
      </c>
      <c r="E10" s="29">
        <f t="shared" si="5"/>
        <v>0</v>
      </c>
      <c r="F10" s="29">
        <f t="shared" si="5"/>
        <v>0</v>
      </c>
      <c r="G10" s="29">
        <f t="shared" si="5"/>
        <v>0</v>
      </c>
      <c r="H10" s="29">
        <f t="shared" si="5"/>
        <v>0</v>
      </c>
      <c r="I10" s="29">
        <f t="shared" si="5"/>
        <v>3657979</v>
      </c>
      <c r="J10" s="29">
        <f t="shared" si="5"/>
        <v>0</v>
      </c>
      <c r="K10" s="29">
        <f t="shared" si="5"/>
        <v>0</v>
      </c>
      <c r="L10" s="29">
        <f t="shared" si="5"/>
        <v>0</v>
      </c>
      <c r="M10" s="29">
        <f t="shared" si="5"/>
        <v>0</v>
      </c>
      <c r="N10" s="29">
        <f t="shared" si="5"/>
        <v>0</v>
      </c>
      <c r="O10" s="40">
        <f>SUM(D10:N10)</f>
        <v>3657979</v>
      </c>
      <c r="P10" s="41">
        <f t="shared" si="1"/>
        <v>2058.5137872819359</v>
      </c>
      <c r="Q10" s="10"/>
    </row>
    <row r="11" spans="1:134">
      <c r="A11" s="12"/>
      <c r="B11" s="42">
        <v>531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2238702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>SUM(D11:N11)</f>
        <v>2238702</v>
      </c>
      <c r="P11" s="44">
        <f t="shared" si="1"/>
        <v>1259.8210467079348</v>
      </c>
      <c r="Q11" s="9"/>
    </row>
    <row r="12" spans="1:134">
      <c r="A12" s="12"/>
      <c r="B12" s="42">
        <v>532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279114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>SUM(D12:N12)</f>
        <v>279114</v>
      </c>
      <c r="P12" s="44">
        <f t="shared" si="1"/>
        <v>157.07034327518289</v>
      </c>
      <c r="Q12" s="9"/>
    </row>
    <row r="13" spans="1:134">
      <c r="A13" s="12"/>
      <c r="B13" s="42">
        <v>533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455513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ref="O13:O14" si="6">SUM(D13:N13)</f>
        <v>455513</v>
      </c>
      <c r="P13" s="44">
        <f t="shared" si="1"/>
        <v>256.33821046707936</v>
      </c>
      <c r="Q13" s="9"/>
    </row>
    <row r="14" spans="1:134">
      <c r="A14" s="12"/>
      <c r="B14" s="42">
        <v>535</v>
      </c>
      <c r="C14" s="19" t="s">
        <v>28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684650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6"/>
        <v>684650</v>
      </c>
      <c r="P14" s="44">
        <f t="shared" si="1"/>
        <v>385.28418683173891</v>
      </c>
      <c r="Q14" s="9"/>
    </row>
    <row r="15" spans="1:134" ht="15.75">
      <c r="A15" s="26" t="s">
        <v>30</v>
      </c>
      <c r="B15" s="27"/>
      <c r="C15" s="28"/>
      <c r="D15" s="29">
        <f t="shared" ref="D15:N15" si="7">SUM(D16:D16)</f>
        <v>362675</v>
      </c>
      <c r="E15" s="29">
        <f t="shared" si="7"/>
        <v>0</v>
      </c>
      <c r="F15" s="29">
        <f t="shared" si="7"/>
        <v>0</v>
      </c>
      <c r="G15" s="29">
        <f t="shared" si="7"/>
        <v>0</v>
      </c>
      <c r="H15" s="29">
        <f t="shared" si="7"/>
        <v>0</v>
      </c>
      <c r="I15" s="29">
        <f t="shared" si="7"/>
        <v>0</v>
      </c>
      <c r="J15" s="29">
        <f t="shared" si="7"/>
        <v>0</v>
      </c>
      <c r="K15" s="29">
        <f t="shared" si="7"/>
        <v>0</v>
      </c>
      <c r="L15" s="29">
        <f t="shared" si="7"/>
        <v>0</v>
      </c>
      <c r="M15" s="29">
        <f t="shared" si="7"/>
        <v>0</v>
      </c>
      <c r="N15" s="29">
        <f t="shared" si="7"/>
        <v>0</v>
      </c>
      <c r="O15" s="29">
        <f t="shared" ref="O15:O19" si="8">SUM(D15:N15)</f>
        <v>362675</v>
      </c>
      <c r="P15" s="41">
        <f t="shared" si="1"/>
        <v>204.09397861564435</v>
      </c>
      <c r="Q15" s="10"/>
    </row>
    <row r="16" spans="1:134">
      <c r="A16" s="12"/>
      <c r="B16" s="42">
        <v>541</v>
      </c>
      <c r="C16" s="19" t="s">
        <v>31</v>
      </c>
      <c r="D16" s="43">
        <v>362675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8"/>
        <v>362675</v>
      </c>
      <c r="P16" s="44">
        <f t="shared" si="1"/>
        <v>204.09397861564435</v>
      </c>
      <c r="Q16" s="9"/>
    </row>
    <row r="17" spans="1:120" ht="15.75">
      <c r="A17" s="26" t="s">
        <v>78</v>
      </c>
      <c r="B17" s="27"/>
      <c r="C17" s="28"/>
      <c r="D17" s="29">
        <f t="shared" ref="D17:N17" si="9">SUM(D18:D18)</f>
        <v>0</v>
      </c>
      <c r="E17" s="29">
        <f t="shared" si="9"/>
        <v>19561</v>
      </c>
      <c r="F17" s="29">
        <f t="shared" si="9"/>
        <v>0</v>
      </c>
      <c r="G17" s="29">
        <f t="shared" si="9"/>
        <v>0</v>
      </c>
      <c r="H17" s="29">
        <f t="shared" si="9"/>
        <v>0</v>
      </c>
      <c r="I17" s="29">
        <f t="shared" si="9"/>
        <v>0</v>
      </c>
      <c r="J17" s="29">
        <f t="shared" si="9"/>
        <v>0</v>
      </c>
      <c r="K17" s="29">
        <f t="shared" si="9"/>
        <v>0</v>
      </c>
      <c r="L17" s="29">
        <f t="shared" si="9"/>
        <v>0</v>
      </c>
      <c r="M17" s="29">
        <f t="shared" si="9"/>
        <v>0</v>
      </c>
      <c r="N17" s="29">
        <f t="shared" si="9"/>
        <v>0</v>
      </c>
      <c r="O17" s="29">
        <f t="shared" si="8"/>
        <v>19561</v>
      </c>
      <c r="P17" s="41">
        <f t="shared" si="1"/>
        <v>11.007878446820484</v>
      </c>
      <c r="Q17" s="10"/>
    </row>
    <row r="18" spans="1:120">
      <c r="A18" s="90"/>
      <c r="B18" s="91">
        <v>552</v>
      </c>
      <c r="C18" s="92" t="s">
        <v>82</v>
      </c>
      <c r="D18" s="43">
        <v>0</v>
      </c>
      <c r="E18" s="43">
        <v>19561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8"/>
        <v>19561</v>
      </c>
      <c r="P18" s="44">
        <f t="shared" si="1"/>
        <v>11.007878446820484</v>
      </c>
      <c r="Q18" s="9"/>
    </row>
    <row r="19" spans="1:120" ht="15.75">
      <c r="A19" s="26" t="s">
        <v>32</v>
      </c>
      <c r="B19" s="27"/>
      <c r="C19" s="28"/>
      <c r="D19" s="29">
        <f t="shared" ref="D19:N19" si="10">SUM(D20:D20)</f>
        <v>878</v>
      </c>
      <c r="E19" s="29">
        <f t="shared" si="10"/>
        <v>0</v>
      </c>
      <c r="F19" s="29">
        <f t="shared" si="10"/>
        <v>0</v>
      </c>
      <c r="G19" s="29">
        <f t="shared" si="10"/>
        <v>0</v>
      </c>
      <c r="H19" s="29">
        <f t="shared" si="10"/>
        <v>0</v>
      </c>
      <c r="I19" s="29">
        <f t="shared" si="10"/>
        <v>0</v>
      </c>
      <c r="J19" s="29">
        <f t="shared" si="10"/>
        <v>0</v>
      </c>
      <c r="K19" s="29">
        <f t="shared" si="10"/>
        <v>0</v>
      </c>
      <c r="L19" s="29">
        <f t="shared" si="10"/>
        <v>0</v>
      </c>
      <c r="M19" s="29">
        <f t="shared" si="10"/>
        <v>0</v>
      </c>
      <c r="N19" s="29">
        <f t="shared" si="10"/>
        <v>0</v>
      </c>
      <c r="O19" s="29">
        <f t="shared" si="8"/>
        <v>878</v>
      </c>
      <c r="P19" s="41">
        <f t="shared" si="1"/>
        <v>0.494091164884637</v>
      </c>
      <c r="Q19" s="10"/>
    </row>
    <row r="20" spans="1:120">
      <c r="A20" s="12"/>
      <c r="B20" s="42">
        <v>562</v>
      </c>
      <c r="C20" s="19" t="s">
        <v>33</v>
      </c>
      <c r="D20" s="43">
        <v>878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ref="O20:O23" si="11">SUM(D20:N20)</f>
        <v>878</v>
      </c>
      <c r="P20" s="44">
        <f t="shared" si="1"/>
        <v>0.494091164884637</v>
      </c>
      <c r="Q20" s="9"/>
    </row>
    <row r="21" spans="1:120" ht="15.75">
      <c r="A21" s="26" t="s">
        <v>34</v>
      </c>
      <c r="B21" s="27"/>
      <c r="C21" s="28"/>
      <c r="D21" s="29">
        <f t="shared" ref="D21:N21" si="12">SUM(D22:D23)</f>
        <v>52033</v>
      </c>
      <c r="E21" s="29">
        <f t="shared" si="12"/>
        <v>0</v>
      </c>
      <c r="F21" s="29">
        <f t="shared" si="12"/>
        <v>0</v>
      </c>
      <c r="G21" s="29">
        <f t="shared" si="12"/>
        <v>0</v>
      </c>
      <c r="H21" s="29">
        <f t="shared" si="12"/>
        <v>0</v>
      </c>
      <c r="I21" s="29">
        <f t="shared" si="12"/>
        <v>0</v>
      </c>
      <c r="J21" s="29">
        <f t="shared" si="12"/>
        <v>0</v>
      </c>
      <c r="K21" s="29">
        <f t="shared" si="12"/>
        <v>0</v>
      </c>
      <c r="L21" s="29">
        <f t="shared" si="12"/>
        <v>0</v>
      </c>
      <c r="M21" s="29">
        <f t="shared" si="12"/>
        <v>0</v>
      </c>
      <c r="N21" s="29">
        <f t="shared" si="12"/>
        <v>0</v>
      </c>
      <c r="O21" s="29">
        <f>SUM(D21:N21)</f>
        <v>52033</v>
      </c>
      <c r="P21" s="41">
        <f t="shared" si="1"/>
        <v>29.281373100731571</v>
      </c>
      <c r="Q21" s="9"/>
    </row>
    <row r="22" spans="1:120">
      <c r="A22" s="12"/>
      <c r="B22" s="42">
        <v>572</v>
      </c>
      <c r="C22" s="19" t="s">
        <v>36</v>
      </c>
      <c r="D22" s="43">
        <v>13367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11"/>
        <v>13367</v>
      </c>
      <c r="P22" s="44">
        <f t="shared" si="1"/>
        <v>7.5222284749577941</v>
      </c>
      <c r="Q22" s="9"/>
    </row>
    <row r="23" spans="1:120">
      <c r="A23" s="12"/>
      <c r="B23" s="42">
        <v>573</v>
      </c>
      <c r="C23" s="19" t="s">
        <v>37</v>
      </c>
      <c r="D23" s="43">
        <v>38666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11"/>
        <v>38666</v>
      </c>
      <c r="P23" s="44">
        <f t="shared" si="1"/>
        <v>21.759144625773775</v>
      </c>
      <c r="Q23" s="9"/>
    </row>
    <row r="24" spans="1:120" ht="15.75">
      <c r="A24" s="26" t="s">
        <v>40</v>
      </c>
      <c r="B24" s="27"/>
      <c r="C24" s="28"/>
      <c r="D24" s="29">
        <f t="shared" ref="D24:N24" si="13">SUM(D25:D25)</f>
        <v>0</v>
      </c>
      <c r="E24" s="29">
        <f t="shared" si="13"/>
        <v>48000</v>
      </c>
      <c r="F24" s="29">
        <f t="shared" si="13"/>
        <v>0</v>
      </c>
      <c r="G24" s="29">
        <f t="shared" si="13"/>
        <v>0</v>
      </c>
      <c r="H24" s="29">
        <f t="shared" si="13"/>
        <v>0</v>
      </c>
      <c r="I24" s="29">
        <f t="shared" si="13"/>
        <v>932000</v>
      </c>
      <c r="J24" s="29">
        <f t="shared" si="13"/>
        <v>0</v>
      </c>
      <c r="K24" s="29">
        <f t="shared" si="13"/>
        <v>0</v>
      </c>
      <c r="L24" s="29">
        <f t="shared" si="13"/>
        <v>0</v>
      </c>
      <c r="M24" s="29">
        <f t="shared" si="13"/>
        <v>0</v>
      </c>
      <c r="N24" s="29">
        <f t="shared" si="13"/>
        <v>0</v>
      </c>
      <c r="O24" s="29">
        <f>SUM(D24:N24)</f>
        <v>980000</v>
      </c>
      <c r="P24" s="41">
        <f t="shared" si="1"/>
        <v>551.49127743387737</v>
      </c>
      <c r="Q24" s="9"/>
    </row>
    <row r="25" spans="1:120" ht="15.75" thickBot="1">
      <c r="A25" s="12"/>
      <c r="B25" s="42">
        <v>581</v>
      </c>
      <c r="C25" s="19" t="s">
        <v>92</v>
      </c>
      <c r="D25" s="43">
        <v>0</v>
      </c>
      <c r="E25" s="43">
        <v>48000</v>
      </c>
      <c r="F25" s="43">
        <v>0</v>
      </c>
      <c r="G25" s="43">
        <v>0</v>
      </c>
      <c r="H25" s="43">
        <v>0</v>
      </c>
      <c r="I25" s="43">
        <v>932000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>SUM(D25:N25)</f>
        <v>980000</v>
      </c>
      <c r="P25" s="44">
        <f t="shared" si="1"/>
        <v>551.49127743387737</v>
      </c>
      <c r="Q25" s="9"/>
    </row>
    <row r="26" spans="1:120" ht="16.5" thickBot="1">
      <c r="A26" s="13" t="s">
        <v>10</v>
      </c>
      <c r="B26" s="21"/>
      <c r="C26" s="20"/>
      <c r="D26" s="14">
        <f>SUM(D5,D7,D10,D15,D17,D19,D21,D24)</f>
        <v>1636658</v>
      </c>
      <c r="E26" s="14">
        <f t="shared" ref="E26:N26" si="14">SUM(E5,E7,E10,E15,E17,E19,E21,E24)</f>
        <v>67561</v>
      </c>
      <c r="F26" s="14">
        <f t="shared" si="14"/>
        <v>0</v>
      </c>
      <c r="G26" s="14">
        <f t="shared" si="14"/>
        <v>0</v>
      </c>
      <c r="H26" s="14">
        <f t="shared" si="14"/>
        <v>0</v>
      </c>
      <c r="I26" s="14">
        <f t="shared" si="14"/>
        <v>4589979</v>
      </c>
      <c r="J26" s="14">
        <f t="shared" si="14"/>
        <v>0</v>
      </c>
      <c r="K26" s="14">
        <f t="shared" si="14"/>
        <v>1827</v>
      </c>
      <c r="L26" s="14">
        <f t="shared" si="14"/>
        <v>0</v>
      </c>
      <c r="M26" s="14">
        <f t="shared" si="14"/>
        <v>0</v>
      </c>
      <c r="N26" s="14">
        <f t="shared" si="14"/>
        <v>0</v>
      </c>
      <c r="O26" s="14">
        <f>SUM(D26:N26)</f>
        <v>6296025</v>
      </c>
      <c r="P26" s="35">
        <f t="shared" si="1"/>
        <v>3543.0641530669668</v>
      </c>
      <c r="Q26" s="6"/>
      <c r="R26" s="2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</row>
    <row r="27" spans="1:120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8"/>
    </row>
    <row r="28" spans="1:120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38"/>
      <c r="M28" s="93" t="s">
        <v>93</v>
      </c>
      <c r="N28" s="93"/>
      <c r="O28" s="93"/>
      <c r="P28" s="39">
        <v>1777</v>
      </c>
    </row>
    <row r="29" spans="1:120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6"/>
    </row>
    <row r="30" spans="1:120" ht="15.75" customHeight="1" thickBot="1">
      <c r="A30" s="97" t="s">
        <v>46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9"/>
    </row>
  </sheetData>
  <mergeCells count="10">
    <mergeCell ref="M28:O28"/>
    <mergeCell ref="A29:P29"/>
    <mergeCell ref="A30:P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170613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170613</v>
      </c>
      <c r="O5" s="30">
        <f t="shared" ref="O5:O26" si="2">(N5/O$28)</f>
        <v>90.751595744680856</v>
      </c>
      <c r="P5" s="6"/>
    </row>
    <row r="6" spans="1:133">
      <c r="A6" s="12"/>
      <c r="B6" s="42">
        <v>513</v>
      </c>
      <c r="C6" s="19" t="s">
        <v>19</v>
      </c>
      <c r="D6" s="43">
        <v>170613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170613</v>
      </c>
      <c r="O6" s="44">
        <f t="shared" si="2"/>
        <v>90.751595744680856</v>
      </c>
      <c r="P6" s="9"/>
    </row>
    <row r="7" spans="1:133" ht="15.75">
      <c r="A7" s="26" t="s">
        <v>20</v>
      </c>
      <c r="B7" s="27"/>
      <c r="C7" s="28"/>
      <c r="D7" s="29">
        <f t="shared" ref="D7:M7" si="3">SUM(D8:D9)</f>
        <v>1109034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2500</v>
      </c>
      <c r="L7" s="29">
        <f t="shared" si="3"/>
        <v>0</v>
      </c>
      <c r="M7" s="29">
        <f t="shared" si="3"/>
        <v>0</v>
      </c>
      <c r="N7" s="40">
        <f t="shared" si="1"/>
        <v>1111534</v>
      </c>
      <c r="O7" s="41">
        <f t="shared" si="2"/>
        <v>591.24148936170218</v>
      </c>
      <c r="P7" s="10"/>
    </row>
    <row r="8" spans="1:133">
      <c r="A8" s="12"/>
      <c r="B8" s="42">
        <v>521</v>
      </c>
      <c r="C8" s="19" t="s">
        <v>21</v>
      </c>
      <c r="D8" s="43">
        <v>984747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984747</v>
      </c>
      <c r="O8" s="44">
        <f t="shared" si="2"/>
        <v>523.80159574468087</v>
      </c>
      <c r="P8" s="9"/>
    </row>
    <row r="9" spans="1:133">
      <c r="A9" s="12"/>
      <c r="B9" s="42">
        <v>522</v>
      </c>
      <c r="C9" s="19" t="s">
        <v>22</v>
      </c>
      <c r="D9" s="43">
        <v>124287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2500</v>
      </c>
      <c r="L9" s="43">
        <v>0</v>
      </c>
      <c r="M9" s="43">
        <v>0</v>
      </c>
      <c r="N9" s="43">
        <f t="shared" si="1"/>
        <v>126787</v>
      </c>
      <c r="O9" s="44">
        <f t="shared" si="2"/>
        <v>67.439893617021283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SUM(D11:D14)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3694947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3694947</v>
      </c>
      <c r="O10" s="41">
        <f t="shared" si="2"/>
        <v>1965.3973404255319</v>
      </c>
      <c r="P10" s="10"/>
    </row>
    <row r="11" spans="1:133">
      <c r="A11" s="12"/>
      <c r="B11" s="42">
        <v>531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2335004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2335004</v>
      </c>
      <c r="O11" s="44">
        <f t="shared" si="2"/>
        <v>1242.0234042553191</v>
      </c>
      <c r="P11" s="9"/>
    </row>
    <row r="12" spans="1:133">
      <c r="A12" s="12"/>
      <c r="B12" s="42">
        <v>532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314658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314658</v>
      </c>
      <c r="O12" s="44">
        <f t="shared" si="2"/>
        <v>167.37127659574469</v>
      </c>
      <c r="P12" s="9"/>
    </row>
    <row r="13" spans="1:133">
      <c r="A13" s="12"/>
      <c r="B13" s="42">
        <v>533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552760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552760</v>
      </c>
      <c r="O13" s="44">
        <f t="shared" si="2"/>
        <v>294.02127659574467</v>
      </c>
      <c r="P13" s="9"/>
    </row>
    <row r="14" spans="1:133">
      <c r="A14" s="12"/>
      <c r="B14" s="42">
        <v>535</v>
      </c>
      <c r="C14" s="19" t="s">
        <v>28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492525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492525</v>
      </c>
      <c r="O14" s="44">
        <f t="shared" si="2"/>
        <v>261.98138297872339</v>
      </c>
      <c r="P14" s="9"/>
    </row>
    <row r="15" spans="1:133" ht="15.75">
      <c r="A15" s="26" t="s">
        <v>30</v>
      </c>
      <c r="B15" s="27"/>
      <c r="C15" s="28"/>
      <c r="D15" s="29">
        <f t="shared" ref="D15:M15" si="5">SUM(D16:D16)</f>
        <v>434618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434618</v>
      </c>
      <c r="O15" s="41">
        <f t="shared" si="2"/>
        <v>231.17978723404255</v>
      </c>
      <c r="P15" s="10"/>
    </row>
    <row r="16" spans="1:133">
      <c r="A16" s="12"/>
      <c r="B16" s="42">
        <v>541</v>
      </c>
      <c r="C16" s="19" t="s">
        <v>60</v>
      </c>
      <c r="D16" s="43">
        <v>434618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434618</v>
      </c>
      <c r="O16" s="44">
        <f t="shared" si="2"/>
        <v>231.17978723404255</v>
      </c>
      <c r="P16" s="9"/>
    </row>
    <row r="17" spans="1:119" ht="15.75">
      <c r="A17" s="26" t="s">
        <v>78</v>
      </c>
      <c r="B17" s="27"/>
      <c r="C17" s="28"/>
      <c r="D17" s="29">
        <f t="shared" ref="D17:M17" si="6">SUM(D18:D18)</f>
        <v>275926</v>
      </c>
      <c r="E17" s="29">
        <f t="shared" si="6"/>
        <v>134639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410565</v>
      </c>
      <c r="O17" s="41">
        <f t="shared" si="2"/>
        <v>218.38563829787233</v>
      </c>
      <c r="P17" s="10"/>
    </row>
    <row r="18" spans="1:119">
      <c r="A18" s="90"/>
      <c r="B18" s="91">
        <v>552</v>
      </c>
      <c r="C18" s="92" t="s">
        <v>82</v>
      </c>
      <c r="D18" s="43">
        <v>275926</v>
      </c>
      <c r="E18" s="43">
        <v>134639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410565</v>
      </c>
      <c r="O18" s="44">
        <f t="shared" si="2"/>
        <v>218.38563829787233</v>
      </c>
      <c r="P18" s="9"/>
    </row>
    <row r="19" spans="1:119" ht="15.75">
      <c r="A19" s="26" t="s">
        <v>32</v>
      </c>
      <c r="B19" s="27"/>
      <c r="C19" s="28"/>
      <c r="D19" s="29">
        <f t="shared" ref="D19:M19" si="7">SUM(D20:D20)</f>
        <v>24317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24317</v>
      </c>
      <c r="O19" s="41">
        <f t="shared" si="2"/>
        <v>12.934574468085106</v>
      </c>
      <c r="P19" s="10"/>
    </row>
    <row r="20" spans="1:119">
      <c r="A20" s="12"/>
      <c r="B20" s="42">
        <v>562</v>
      </c>
      <c r="C20" s="19" t="s">
        <v>61</v>
      </c>
      <c r="D20" s="43">
        <v>24317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24317</v>
      </c>
      <c r="O20" s="44">
        <f t="shared" si="2"/>
        <v>12.934574468085106</v>
      </c>
      <c r="P20" s="9"/>
    </row>
    <row r="21" spans="1:119" ht="15.75">
      <c r="A21" s="26" t="s">
        <v>34</v>
      </c>
      <c r="B21" s="27"/>
      <c r="C21" s="28"/>
      <c r="D21" s="29">
        <f t="shared" ref="D21:M21" si="8">SUM(D22:D23)</f>
        <v>236376</v>
      </c>
      <c r="E21" s="29">
        <f t="shared" si="8"/>
        <v>0</v>
      </c>
      <c r="F21" s="29">
        <f t="shared" si="8"/>
        <v>0</v>
      </c>
      <c r="G21" s="29">
        <f t="shared" si="8"/>
        <v>0</v>
      </c>
      <c r="H21" s="29">
        <f t="shared" si="8"/>
        <v>0</v>
      </c>
      <c r="I21" s="29">
        <f t="shared" si="8"/>
        <v>0</v>
      </c>
      <c r="J21" s="29">
        <f t="shared" si="8"/>
        <v>0</v>
      </c>
      <c r="K21" s="29">
        <f t="shared" si="8"/>
        <v>0</v>
      </c>
      <c r="L21" s="29">
        <f t="shared" si="8"/>
        <v>0</v>
      </c>
      <c r="M21" s="29">
        <f t="shared" si="8"/>
        <v>0</v>
      </c>
      <c r="N21" s="29">
        <f t="shared" si="1"/>
        <v>236376</v>
      </c>
      <c r="O21" s="41">
        <f t="shared" si="2"/>
        <v>125.73191489361702</v>
      </c>
      <c r="P21" s="9"/>
    </row>
    <row r="22" spans="1:119">
      <c r="A22" s="12"/>
      <c r="B22" s="42">
        <v>572</v>
      </c>
      <c r="C22" s="19" t="s">
        <v>62</v>
      </c>
      <c r="D22" s="43">
        <v>141845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141845</v>
      </c>
      <c r="O22" s="44">
        <f t="shared" si="2"/>
        <v>75.449468085106389</v>
      </c>
      <c r="P22" s="9"/>
    </row>
    <row r="23" spans="1:119">
      <c r="A23" s="12"/>
      <c r="B23" s="42">
        <v>573</v>
      </c>
      <c r="C23" s="19" t="s">
        <v>37</v>
      </c>
      <c r="D23" s="43">
        <v>94531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94531</v>
      </c>
      <c r="O23" s="44">
        <f t="shared" si="2"/>
        <v>50.282446808510642</v>
      </c>
      <c r="P23" s="9"/>
    </row>
    <row r="24" spans="1:119" ht="15.75">
      <c r="A24" s="26" t="s">
        <v>63</v>
      </c>
      <c r="B24" s="27"/>
      <c r="C24" s="28"/>
      <c r="D24" s="29">
        <f t="shared" ref="D24:M24" si="9">SUM(D25:D25)</f>
        <v>0</v>
      </c>
      <c r="E24" s="29">
        <f t="shared" si="9"/>
        <v>162490</v>
      </c>
      <c r="F24" s="29">
        <f t="shared" si="9"/>
        <v>0</v>
      </c>
      <c r="G24" s="29">
        <f t="shared" si="9"/>
        <v>0</v>
      </c>
      <c r="H24" s="29">
        <f t="shared" si="9"/>
        <v>0</v>
      </c>
      <c r="I24" s="29">
        <f t="shared" si="9"/>
        <v>883500</v>
      </c>
      <c r="J24" s="29">
        <f t="shared" si="9"/>
        <v>0</v>
      </c>
      <c r="K24" s="29">
        <f t="shared" si="9"/>
        <v>0</v>
      </c>
      <c r="L24" s="29">
        <f t="shared" si="9"/>
        <v>0</v>
      </c>
      <c r="M24" s="29">
        <f t="shared" si="9"/>
        <v>0</v>
      </c>
      <c r="N24" s="29">
        <f t="shared" si="1"/>
        <v>1045990</v>
      </c>
      <c r="O24" s="41">
        <f t="shared" si="2"/>
        <v>556.37765957446811</v>
      </c>
      <c r="P24" s="9"/>
    </row>
    <row r="25" spans="1:119" ht="15.75" thickBot="1">
      <c r="A25" s="12"/>
      <c r="B25" s="42">
        <v>581</v>
      </c>
      <c r="C25" s="19" t="s">
        <v>64</v>
      </c>
      <c r="D25" s="43">
        <v>0</v>
      </c>
      <c r="E25" s="43">
        <v>162490</v>
      </c>
      <c r="F25" s="43">
        <v>0</v>
      </c>
      <c r="G25" s="43">
        <v>0</v>
      </c>
      <c r="H25" s="43">
        <v>0</v>
      </c>
      <c r="I25" s="43">
        <v>883500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1045990</v>
      </c>
      <c r="O25" s="44">
        <f t="shared" si="2"/>
        <v>556.37765957446811</v>
      </c>
      <c r="P25" s="9"/>
    </row>
    <row r="26" spans="1:119" ht="16.5" thickBot="1">
      <c r="A26" s="13" t="s">
        <v>10</v>
      </c>
      <c r="B26" s="21"/>
      <c r="C26" s="20"/>
      <c r="D26" s="14">
        <f t="shared" ref="D26:M26" si="10">SUM(D5,D7,D10,D15,D17,D19,D21,D24)</f>
        <v>2250884</v>
      </c>
      <c r="E26" s="14">
        <f t="shared" si="10"/>
        <v>297129</v>
      </c>
      <c r="F26" s="14">
        <f t="shared" si="10"/>
        <v>0</v>
      </c>
      <c r="G26" s="14">
        <f t="shared" si="10"/>
        <v>0</v>
      </c>
      <c r="H26" s="14">
        <f t="shared" si="10"/>
        <v>0</v>
      </c>
      <c r="I26" s="14">
        <f t="shared" si="10"/>
        <v>4578447</v>
      </c>
      <c r="J26" s="14">
        <f t="shared" si="10"/>
        <v>0</v>
      </c>
      <c r="K26" s="14">
        <f t="shared" si="10"/>
        <v>2500</v>
      </c>
      <c r="L26" s="14">
        <f t="shared" si="10"/>
        <v>0</v>
      </c>
      <c r="M26" s="14">
        <f t="shared" si="10"/>
        <v>0</v>
      </c>
      <c r="N26" s="14">
        <f t="shared" si="1"/>
        <v>7128960</v>
      </c>
      <c r="O26" s="35">
        <f t="shared" si="2"/>
        <v>3792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3" t="s">
        <v>87</v>
      </c>
      <c r="M28" s="93"/>
      <c r="N28" s="93"/>
      <c r="O28" s="39">
        <v>1880</v>
      </c>
    </row>
    <row r="29" spans="1:119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  <row r="30" spans="1:119" ht="15.75" customHeight="1" thickBot="1">
      <c r="A30" s="97" t="s">
        <v>46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200" verticalDpi="200" r:id="rId1"/>
  <headerFooter>
    <oddFooter>&amp;L&amp;14Office of Economic and Demographic Research&amp;R&amp;14Page &amp;P of &amp;N</oddFooter>
  </headerFooter>
  <ignoredErrors>
    <ignoredError sqref="N2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145943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145943</v>
      </c>
      <c r="O5" s="30">
        <f t="shared" ref="O5:O27" si="2">(N5/O$29)</f>
        <v>77.382290562036061</v>
      </c>
      <c r="P5" s="6"/>
    </row>
    <row r="6" spans="1:133">
      <c r="A6" s="12"/>
      <c r="B6" s="42">
        <v>513</v>
      </c>
      <c r="C6" s="19" t="s">
        <v>19</v>
      </c>
      <c r="D6" s="43">
        <v>128806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128806</v>
      </c>
      <c r="O6" s="44">
        <f t="shared" si="2"/>
        <v>68.295864262990463</v>
      </c>
      <c r="P6" s="9"/>
    </row>
    <row r="7" spans="1:133">
      <c r="A7" s="12"/>
      <c r="B7" s="42">
        <v>517</v>
      </c>
      <c r="C7" s="19" t="s">
        <v>72</v>
      </c>
      <c r="D7" s="43">
        <v>17137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17137</v>
      </c>
      <c r="O7" s="44">
        <f t="shared" si="2"/>
        <v>9.0864262990455984</v>
      </c>
      <c r="P7" s="9"/>
    </row>
    <row r="8" spans="1:133" ht="15.75">
      <c r="A8" s="26" t="s">
        <v>20</v>
      </c>
      <c r="B8" s="27"/>
      <c r="C8" s="28"/>
      <c r="D8" s="29">
        <f t="shared" ref="D8:M8" si="3">SUM(D9:D10)</f>
        <v>1021569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2100</v>
      </c>
      <c r="L8" s="29">
        <f t="shared" si="3"/>
        <v>0</v>
      </c>
      <c r="M8" s="29">
        <f t="shared" si="3"/>
        <v>0</v>
      </c>
      <c r="N8" s="40">
        <f t="shared" si="1"/>
        <v>1023669</v>
      </c>
      <c r="O8" s="41">
        <f t="shared" si="2"/>
        <v>542.77253446447503</v>
      </c>
      <c r="P8" s="10"/>
    </row>
    <row r="9" spans="1:133">
      <c r="A9" s="12"/>
      <c r="B9" s="42">
        <v>521</v>
      </c>
      <c r="C9" s="19" t="s">
        <v>21</v>
      </c>
      <c r="D9" s="43">
        <v>953399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953399</v>
      </c>
      <c r="O9" s="44">
        <f t="shared" si="2"/>
        <v>505.51378579003182</v>
      </c>
      <c r="P9" s="9"/>
    </row>
    <row r="10" spans="1:133">
      <c r="A10" s="12"/>
      <c r="B10" s="42">
        <v>522</v>
      </c>
      <c r="C10" s="19" t="s">
        <v>22</v>
      </c>
      <c r="D10" s="43">
        <v>68170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2100</v>
      </c>
      <c r="L10" s="43">
        <v>0</v>
      </c>
      <c r="M10" s="43">
        <v>0</v>
      </c>
      <c r="N10" s="43">
        <f t="shared" si="1"/>
        <v>70270</v>
      </c>
      <c r="O10" s="44">
        <f t="shared" si="2"/>
        <v>37.258748674443268</v>
      </c>
      <c r="P10" s="9"/>
    </row>
    <row r="11" spans="1:133" ht="15.75">
      <c r="A11" s="26" t="s">
        <v>23</v>
      </c>
      <c r="B11" s="27"/>
      <c r="C11" s="28"/>
      <c r="D11" s="29">
        <f t="shared" ref="D11:M11" si="4">SUM(D12:D15)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3722215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3722215</v>
      </c>
      <c r="O11" s="41">
        <f t="shared" si="2"/>
        <v>1973.602863202545</v>
      </c>
      <c r="P11" s="10"/>
    </row>
    <row r="12" spans="1:133">
      <c r="A12" s="12"/>
      <c r="B12" s="42">
        <v>531</v>
      </c>
      <c r="C12" s="19" t="s">
        <v>24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2406480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2406480</v>
      </c>
      <c r="O12" s="44">
        <f t="shared" si="2"/>
        <v>1275.9703075291623</v>
      </c>
      <c r="P12" s="9"/>
    </row>
    <row r="13" spans="1:133">
      <c r="A13" s="12"/>
      <c r="B13" s="42">
        <v>532</v>
      </c>
      <c r="C13" s="19" t="s">
        <v>25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341567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341567</v>
      </c>
      <c r="O13" s="44">
        <f t="shared" si="2"/>
        <v>181.1065747613998</v>
      </c>
      <c r="P13" s="9"/>
    </row>
    <row r="14" spans="1:133">
      <c r="A14" s="12"/>
      <c r="B14" s="42">
        <v>533</v>
      </c>
      <c r="C14" s="19" t="s">
        <v>26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625537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625537</v>
      </c>
      <c r="O14" s="44">
        <f t="shared" si="2"/>
        <v>331.67391304347825</v>
      </c>
      <c r="P14" s="9"/>
    </row>
    <row r="15" spans="1:133">
      <c r="A15" s="12"/>
      <c r="B15" s="42">
        <v>535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348631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348631</v>
      </c>
      <c r="O15" s="44">
        <f t="shared" si="2"/>
        <v>184.85206786850478</v>
      </c>
      <c r="P15" s="9"/>
    </row>
    <row r="16" spans="1:133" ht="15.75">
      <c r="A16" s="26" t="s">
        <v>30</v>
      </c>
      <c r="B16" s="27"/>
      <c r="C16" s="28"/>
      <c r="D16" s="29">
        <f t="shared" ref="D16:M16" si="5">SUM(D17:D17)</f>
        <v>479230</v>
      </c>
      <c r="E16" s="29">
        <f t="shared" si="5"/>
        <v>26835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506065</v>
      </c>
      <c r="O16" s="41">
        <f t="shared" si="2"/>
        <v>268.3271474019088</v>
      </c>
      <c r="P16" s="10"/>
    </row>
    <row r="17" spans="1:119">
      <c r="A17" s="12"/>
      <c r="B17" s="42">
        <v>541</v>
      </c>
      <c r="C17" s="19" t="s">
        <v>60</v>
      </c>
      <c r="D17" s="43">
        <v>479230</v>
      </c>
      <c r="E17" s="43">
        <v>26835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506065</v>
      </c>
      <c r="O17" s="44">
        <f t="shared" si="2"/>
        <v>268.3271474019088</v>
      </c>
      <c r="P17" s="9"/>
    </row>
    <row r="18" spans="1:119" ht="15.75">
      <c r="A18" s="26" t="s">
        <v>78</v>
      </c>
      <c r="B18" s="27"/>
      <c r="C18" s="28"/>
      <c r="D18" s="29">
        <f t="shared" ref="D18:M18" si="6">SUM(D19:D19)</f>
        <v>17400</v>
      </c>
      <c r="E18" s="29">
        <f t="shared" si="6"/>
        <v>39502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56902</v>
      </c>
      <c r="O18" s="41">
        <f t="shared" si="2"/>
        <v>30.170731707317074</v>
      </c>
      <c r="P18" s="10"/>
    </row>
    <row r="19" spans="1:119">
      <c r="A19" s="90"/>
      <c r="B19" s="91">
        <v>552</v>
      </c>
      <c r="C19" s="92" t="s">
        <v>82</v>
      </c>
      <c r="D19" s="43">
        <v>17400</v>
      </c>
      <c r="E19" s="43">
        <v>39502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56902</v>
      </c>
      <c r="O19" s="44">
        <f t="shared" si="2"/>
        <v>30.170731707317074</v>
      </c>
      <c r="P19" s="9"/>
    </row>
    <row r="20" spans="1:119" ht="15.75">
      <c r="A20" s="26" t="s">
        <v>32</v>
      </c>
      <c r="B20" s="27"/>
      <c r="C20" s="28"/>
      <c r="D20" s="29">
        <f t="shared" ref="D20:M20" si="7">SUM(D21:D21)</f>
        <v>1471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1471</v>
      </c>
      <c r="O20" s="41">
        <f t="shared" si="2"/>
        <v>0.77995758218451749</v>
      </c>
      <c r="P20" s="10"/>
    </row>
    <row r="21" spans="1:119">
      <c r="A21" s="12"/>
      <c r="B21" s="42">
        <v>562</v>
      </c>
      <c r="C21" s="19" t="s">
        <v>61</v>
      </c>
      <c r="D21" s="43">
        <v>1471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1471</v>
      </c>
      <c r="O21" s="44">
        <f t="shared" si="2"/>
        <v>0.77995758218451749</v>
      </c>
      <c r="P21" s="9"/>
    </row>
    <row r="22" spans="1:119" ht="15.75">
      <c r="A22" s="26" t="s">
        <v>34</v>
      </c>
      <c r="B22" s="27"/>
      <c r="C22" s="28"/>
      <c r="D22" s="29">
        <f t="shared" ref="D22:M22" si="8">SUM(D23:D24)</f>
        <v>59846</v>
      </c>
      <c r="E22" s="29">
        <f t="shared" si="8"/>
        <v>0</v>
      </c>
      <c r="F22" s="29">
        <f t="shared" si="8"/>
        <v>0</v>
      </c>
      <c r="G22" s="29">
        <f t="shared" si="8"/>
        <v>0</v>
      </c>
      <c r="H22" s="29">
        <f t="shared" si="8"/>
        <v>0</v>
      </c>
      <c r="I22" s="29">
        <f t="shared" si="8"/>
        <v>0</v>
      </c>
      <c r="J22" s="29">
        <f t="shared" si="8"/>
        <v>0</v>
      </c>
      <c r="K22" s="29">
        <f t="shared" si="8"/>
        <v>0</v>
      </c>
      <c r="L22" s="29">
        <f t="shared" si="8"/>
        <v>0</v>
      </c>
      <c r="M22" s="29">
        <f t="shared" si="8"/>
        <v>0</v>
      </c>
      <c r="N22" s="29">
        <f t="shared" si="1"/>
        <v>59846</v>
      </c>
      <c r="O22" s="41">
        <f t="shared" si="2"/>
        <v>31.73170731707317</v>
      </c>
      <c r="P22" s="9"/>
    </row>
    <row r="23" spans="1:119">
      <c r="A23" s="12"/>
      <c r="B23" s="42">
        <v>572</v>
      </c>
      <c r="C23" s="19" t="s">
        <v>62</v>
      </c>
      <c r="D23" s="43">
        <v>52346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52346</v>
      </c>
      <c r="O23" s="44">
        <f t="shared" si="2"/>
        <v>27.755037115588546</v>
      </c>
      <c r="P23" s="9"/>
    </row>
    <row r="24" spans="1:119">
      <c r="A24" s="12"/>
      <c r="B24" s="42">
        <v>573</v>
      </c>
      <c r="C24" s="19" t="s">
        <v>37</v>
      </c>
      <c r="D24" s="43">
        <v>7500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7500</v>
      </c>
      <c r="O24" s="44">
        <f t="shared" si="2"/>
        <v>3.9766702014846236</v>
      </c>
      <c r="P24" s="9"/>
    </row>
    <row r="25" spans="1:119" ht="15.75">
      <c r="A25" s="26" t="s">
        <v>63</v>
      </c>
      <c r="B25" s="27"/>
      <c r="C25" s="28"/>
      <c r="D25" s="29">
        <f t="shared" ref="D25:M25" si="9">SUM(D26:D26)</f>
        <v>0</v>
      </c>
      <c r="E25" s="29">
        <f t="shared" si="9"/>
        <v>0</v>
      </c>
      <c r="F25" s="29">
        <f t="shared" si="9"/>
        <v>0</v>
      </c>
      <c r="G25" s="29">
        <f t="shared" si="9"/>
        <v>0</v>
      </c>
      <c r="H25" s="29">
        <f t="shared" si="9"/>
        <v>0</v>
      </c>
      <c r="I25" s="29">
        <f t="shared" si="9"/>
        <v>870325</v>
      </c>
      <c r="J25" s="29">
        <f t="shared" si="9"/>
        <v>0</v>
      </c>
      <c r="K25" s="29">
        <f t="shared" si="9"/>
        <v>0</v>
      </c>
      <c r="L25" s="29">
        <f t="shared" si="9"/>
        <v>0</v>
      </c>
      <c r="M25" s="29">
        <f t="shared" si="9"/>
        <v>0</v>
      </c>
      <c r="N25" s="29">
        <f t="shared" si="1"/>
        <v>870325</v>
      </c>
      <c r="O25" s="41">
        <f t="shared" si="2"/>
        <v>461.46606574761398</v>
      </c>
      <c r="P25" s="9"/>
    </row>
    <row r="26" spans="1:119" ht="15.75" thickBot="1">
      <c r="A26" s="12"/>
      <c r="B26" s="42">
        <v>581</v>
      </c>
      <c r="C26" s="19" t="s">
        <v>64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870325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870325</v>
      </c>
      <c r="O26" s="44">
        <f t="shared" si="2"/>
        <v>461.46606574761398</v>
      </c>
      <c r="P26" s="9"/>
    </row>
    <row r="27" spans="1:119" ht="16.5" thickBot="1">
      <c r="A27" s="13" t="s">
        <v>10</v>
      </c>
      <c r="B27" s="21"/>
      <c r="C27" s="20"/>
      <c r="D27" s="14">
        <f t="shared" ref="D27:M27" si="10">SUM(D5,D8,D11,D16,D18,D20,D22,D25)</f>
        <v>1725459</v>
      </c>
      <c r="E27" s="14">
        <f t="shared" si="10"/>
        <v>66337</v>
      </c>
      <c r="F27" s="14">
        <f t="shared" si="10"/>
        <v>0</v>
      </c>
      <c r="G27" s="14">
        <f t="shared" si="10"/>
        <v>0</v>
      </c>
      <c r="H27" s="14">
        <f t="shared" si="10"/>
        <v>0</v>
      </c>
      <c r="I27" s="14">
        <f t="shared" si="10"/>
        <v>4592540</v>
      </c>
      <c r="J27" s="14">
        <f t="shared" si="10"/>
        <v>0</v>
      </c>
      <c r="K27" s="14">
        <f t="shared" si="10"/>
        <v>2100</v>
      </c>
      <c r="L27" s="14">
        <f t="shared" si="10"/>
        <v>0</v>
      </c>
      <c r="M27" s="14">
        <f t="shared" si="10"/>
        <v>0</v>
      </c>
      <c r="N27" s="14">
        <f t="shared" si="1"/>
        <v>6386436</v>
      </c>
      <c r="O27" s="35">
        <f t="shared" si="2"/>
        <v>3386.233297985154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3" t="s">
        <v>85</v>
      </c>
      <c r="M29" s="93"/>
      <c r="N29" s="93"/>
      <c r="O29" s="39">
        <v>1886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46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124580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124580</v>
      </c>
      <c r="O5" s="30">
        <f t="shared" ref="O5:O26" si="2">(N5/O$28)</f>
        <v>69.211111111111109</v>
      </c>
      <c r="P5" s="6"/>
    </row>
    <row r="6" spans="1:133">
      <c r="A6" s="12"/>
      <c r="B6" s="42">
        <v>513</v>
      </c>
      <c r="C6" s="19" t="s">
        <v>19</v>
      </c>
      <c r="D6" s="43">
        <v>124580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124580</v>
      </c>
      <c r="O6" s="44">
        <f t="shared" si="2"/>
        <v>69.211111111111109</v>
      </c>
      <c r="P6" s="9"/>
    </row>
    <row r="7" spans="1:133" ht="15.75">
      <c r="A7" s="26" t="s">
        <v>20</v>
      </c>
      <c r="B7" s="27"/>
      <c r="C7" s="28"/>
      <c r="D7" s="29">
        <f t="shared" ref="D7:M7" si="3">SUM(D8:D9)</f>
        <v>1045664</v>
      </c>
      <c r="E7" s="29">
        <f t="shared" si="3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9000</v>
      </c>
      <c r="L7" s="29">
        <f t="shared" si="3"/>
        <v>0</v>
      </c>
      <c r="M7" s="29">
        <f t="shared" si="3"/>
        <v>2500</v>
      </c>
      <c r="N7" s="40">
        <f t="shared" si="1"/>
        <v>1057164</v>
      </c>
      <c r="O7" s="41">
        <f t="shared" si="2"/>
        <v>587.31333333333339</v>
      </c>
      <c r="P7" s="10"/>
    </row>
    <row r="8" spans="1:133">
      <c r="A8" s="12"/>
      <c r="B8" s="42">
        <v>521</v>
      </c>
      <c r="C8" s="19" t="s">
        <v>21</v>
      </c>
      <c r="D8" s="43">
        <v>963074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2500</v>
      </c>
      <c r="N8" s="43">
        <f t="shared" si="1"/>
        <v>965574</v>
      </c>
      <c r="O8" s="44">
        <f t="shared" si="2"/>
        <v>536.42999999999995</v>
      </c>
      <c r="P8" s="9"/>
    </row>
    <row r="9" spans="1:133">
      <c r="A9" s="12"/>
      <c r="B9" s="42">
        <v>522</v>
      </c>
      <c r="C9" s="19" t="s">
        <v>22</v>
      </c>
      <c r="D9" s="43">
        <v>82590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9000</v>
      </c>
      <c r="L9" s="43">
        <v>0</v>
      </c>
      <c r="M9" s="43">
        <v>0</v>
      </c>
      <c r="N9" s="43">
        <f t="shared" si="1"/>
        <v>91590</v>
      </c>
      <c r="O9" s="44">
        <f t="shared" si="2"/>
        <v>50.883333333333333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SUM(D11:D14)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3600861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3600861</v>
      </c>
      <c r="O10" s="41">
        <f t="shared" si="2"/>
        <v>2000.4783333333332</v>
      </c>
      <c r="P10" s="10"/>
    </row>
    <row r="11" spans="1:133">
      <c r="A11" s="12"/>
      <c r="B11" s="42">
        <v>531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2274613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2274613</v>
      </c>
      <c r="O11" s="44">
        <f t="shared" si="2"/>
        <v>1263.673888888889</v>
      </c>
      <c r="P11" s="9"/>
    </row>
    <row r="12" spans="1:133">
      <c r="A12" s="12"/>
      <c r="B12" s="42">
        <v>532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280449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280449</v>
      </c>
      <c r="O12" s="44">
        <f t="shared" si="2"/>
        <v>155.80500000000001</v>
      </c>
      <c r="P12" s="9"/>
    </row>
    <row r="13" spans="1:133">
      <c r="A13" s="12"/>
      <c r="B13" s="42">
        <v>533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515888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515888</v>
      </c>
      <c r="O13" s="44">
        <f t="shared" si="2"/>
        <v>286.60444444444443</v>
      </c>
      <c r="P13" s="9"/>
    </row>
    <row r="14" spans="1:133">
      <c r="A14" s="12"/>
      <c r="B14" s="42">
        <v>535</v>
      </c>
      <c r="C14" s="19" t="s">
        <v>28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529911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529911</v>
      </c>
      <c r="O14" s="44">
        <f t="shared" si="2"/>
        <v>294.39499999999998</v>
      </c>
      <c r="P14" s="9"/>
    </row>
    <row r="15" spans="1:133" ht="15.75">
      <c r="A15" s="26" t="s">
        <v>30</v>
      </c>
      <c r="B15" s="27"/>
      <c r="C15" s="28"/>
      <c r="D15" s="29">
        <f t="shared" ref="D15:M15" si="5">SUM(D16:D16)</f>
        <v>412157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412157</v>
      </c>
      <c r="O15" s="41">
        <f t="shared" si="2"/>
        <v>228.97611111111112</v>
      </c>
      <c r="P15" s="10"/>
    </row>
    <row r="16" spans="1:133">
      <c r="A16" s="12"/>
      <c r="B16" s="42">
        <v>541</v>
      </c>
      <c r="C16" s="19" t="s">
        <v>60</v>
      </c>
      <c r="D16" s="43">
        <v>412157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412157</v>
      </c>
      <c r="O16" s="44">
        <f t="shared" si="2"/>
        <v>228.97611111111112</v>
      </c>
      <c r="P16" s="9"/>
    </row>
    <row r="17" spans="1:119" ht="15.75">
      <c r="A17" s="26" t="s">
        <v>78</v>
      </c>
      <c r="B17" s="27"/>
      <c r="C17" s="28"/>
      <c r="D17" s="29">
        <f t="shared" ref="D17:M17" si="6">SUM(D18:D18)</f>
        <v>0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82779</v>
      </c>
      <c r="N17" s="29">
        <f t="shared" si="1"/>
        <v>82779</v>
      </c>
      <c r="O17" s="41">
        <f t="shared" si="2"/>
        <v>45.988333333333337</v>
      </c>
      <c r="P17" s="10"/>
    </row>
    <row r="18" spans="1:119">
      <c r="A18" s="90"/>
      <c r="B18" s="91">
        <v>552</v>
      </c>
      <c r="C18" s="92" t="s">
        <v>82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82779</v>
      </c>
      <c r="N18" s="43">
        <f t="shared" si="1"/>
        <v>82779</v>
      </c>
      <c r="O18" s="44">
        <f t="shared" si="2"/>
        <v>45.988333333333337</v>
      </c>
      <c r="P18" s="9"/>
    </row>
    <row r="19" spans="1:119" ht="15.75">
      <c r="A19" s="26" t="s">
        <v>32</v>
      </c>
      <c r="B19" s="27"/>
      <c r="C19" s="28"/>
      <c r="D19" s="29">
        <f t="shared" ref="D19:M19" si="7">SUM(D20:D20)</f>
        <v>338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338</v>
      </c>
      <c r="O19" s="41">
        <f t="shared" si="2"/>
        <v>0.18777777777777777</v>
      </c>
      <c r="P19" s="10"/>
    </row>
    <row r="20" spans="1:119">
      <c r="A20" s="12"/>
      <c r="B20" s="42">
        <v>562</v>
      </c>
      <c r="C20" s="19" t="s">
        <v>61</v>
      </c>
      <c r="D20" s="43">
        <v>338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338</v>
      </c>
      <c r="O20" s="44">
        <f t="shared" si="2"/>
        <v>0.18777777777777777</v>
      </c>
      <c r="P20" s="9"/>
    </row>
    <row r="21" spans="1:119" ht="15.75">
      <c r="A21" s="26" t="s">
        <v>34</v>
      </c>
      <c r="B21" s="27"/>
      <c r="C21" s="28"/>
      <c r="D21" s="29">
        <f t="shared" ref="D21:M21" si="8">SUM(D22:D23)</f>
        <v>51856</v>
      </c>
      <c r="E21" s="29">
        <f t="shared" si="8"/>
        <v>0</v>
      </c>
      <c r="F21" s="29">
        <f t="shared" si="8"/>
        <v>0</v>
      </c>
      <c r="G21" s="29">
        <f t="shared" si="8"/>
        <v>0</v>
      </c>
      <c r="H21" s="29">
        <f t="shared" si="8"/>
        <v>0</v>
      </c>
      <c r="I21" s="29">
        <f t="shared" si="8"/>
        <v>0</v>
      </c>
      <c r="J21" s="29">
        <f t="shared" si="8"/>
        <v>0</v>
      </c>
      <c r="K21" s="29">
        <f t="shared" si="8"/>
        <v>0</v>
      </c>
      <c r="L21" s="29">
        <f t="shared" si="8"/>
        <v>0</v>
      </c>
      <c r="M21" s="29">
        <f t="shared" si="8"/>
        <v>0</v>
      </c>
      <c r="N21" s="29">
        <f t="shared" si="1"/>
        <v>51856</v>
      </c>
      <c r="O21" s="41">
        <f t="shared" si="2"/>
        <v>28.808888888888887</v>
      </c>
      <c r="P21" s="9"/>
    </row>
    <row r="22" spans="1:119">
      <c r="A22" s="12"/>
      <c r="B22" s="42">
        <v>572</v>
      </c>
      <c r="C22" s="19" t="s">
        <v>62</v>
      </c>
      <c r="D22" s="43">
        <v>47856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47856</v>
      </c>
      <c r="O22" s="44">
        <f t="shared" si="2"/>
        <v>26.586666666666666</v>
      </c>
      <c r="P22" s="9"/>
    </row>
    <row r="23" spans="1:119">
      <c r="A23" s="12"/>
      <c r="B23" s="42">
        <v>573</v>
      </c>
      <c r="C23" s="19" t="s">
        <v>37</v>
      </c>
      <c r="D23" s="43">
        <v>4000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4000</v>
      </c>
      <c r="O23" s="44">
        <f t="shared" si="2"/>
        <v>2.2222222222222223</v>
      </c>
      <c r="P23" s="9"/>
    </row>
    <row r="24" spans="1:119" ht="15.75">
      <c r="A24" s="26" t="s">
        <v>63</v>
      </c>
      <c r="B24" s="27"/>
      <c r="C24" s="28"/>
      <c r="D24" s="29">
        <f t="shared" ref="D24:M24" si="9">SUM(D25:D25)</f>
        <v>0</v>
      </c>
      <c r="E24" s="29">
        <f t="shared" si="9"/>
        <v>0</v>
      </c>
      <c r="F24" s="29">
        <f t="shared" si="9"/>
        <v>0</v>
      </c>
      <c r="G24" s="29">
        <f t="shared" si="9"/>
        <v>0</v>
      </c>
      <c r="H24" s="29">
        <f t="shared" si="9"/>
        <v>0</v>
      </c>
      <c r="I24" s="29">
        <f t="shared" si="9"/>
        <v>802000</v>
      </c>
      <c r="J24" s="29">
        <f t="shared" si="9"/>
        <v>0</v>
      </c>
      <c r="K24" s="29">
        <f t="shared" si="9"/>
        <v>0</v>
      </c>
      <c r="L24" s="29">
        <f t="shared" si="9"/>
        <v>0</v>
      </c>
      <c r="M24" s="29">
        <f t="shared" si="9"/>
        <v>28136</v>
      </c>
      <c r="N24" s="29">
        <f t="shared" si="1"/>
        <v>830136</v>
      </c>
      <c r="O24" s="41">
        <f t="shared" si="2"/>
        <v>461.18666666666667</v>
      </c>
      <c r="P24" s="9"/>
    </row>
    <row r="25" spans="1:119" ht="15.75" thickBot="1">
      <c r="A25" s="12"/>
      <c r="B25" s="42">
        <v>581</v>
      </c>
      <c r="C25" s="19" t="s">
        <v>64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802000</v>
      </c>
      <c r="J25" s="43">
        <v>0</v>
      </c>
      <c r="K25" s="43">
        <v>0</v>
      </c>
      <c r="L25" s="43">
        <v>0</v>
      </c>
      <c r="M25" s="43">
        <v>28136</v>
      </c>
      <c r="N25" s="43">
        <f t="shared" si="1"/>
        <v>830136</v>
      </c>
      <c r="O25" s="44">
        <f t="shared" si="2"/>
        <v>461.18666666666667</v>
      </c>
      <c r="P25" s="9"/>
    </row>
    <row r="26" spans="1:119" ht="16.5" thickBot="1">
      <c r="A26" s="13" t="s">
        <v>10</v>
      </c>
      <c r="B26" s="21"/>
      <c r="C26" s="20"/>
      <c r="D26" s="14">
        <f t="shared" ref="D26:M26" si="10">SUM(D5,D7,D10,D15,D17,D19,D21,D24)</f>
        <v>1634595</v>
      </c>
      <c r="E26" s="14">
        <f t="shared" si="10"/>
        <v>0</v>
      </c>
      <c r="F26" s="14">
        <f t="shared" si="10"/>
        <v>0</v>
      </c>
      <c r="G26" s="14">
        <f t="shared" si="10"/>
        <v>0</v>
      </c>
      <c r="H26" s="14">
        <f t="shared" si="10"/>
        <v>0</v>
      </c>
      <c r="I26" s="14">
        <f t="shared" si="10"/>
        <v>4402861</v>
      </c>
      <c r="J26" s="14">
        <f t="shared" si="10"/>
        <v>0</v>
      </c>
      <c r="K26" s="14">
        <f t="shared" si="10"/>
        <v>9000</v>
      </c>
      <c r="L26" s="14">
        <f t="shared" si="10"/>
        <v>0</v>
      </c>
      <c r="M26" s="14">
        <f t="shared" si="10"/>
        <v>113415</v>
      </c>
      <c r="N26" s="14">
        <f t="shared" si="1"/>
        <v>6159871</v>
      </c>
      <c r="O26" s="35">
        <f t="shared" si="2"/>
        <v>3422.1505555555555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3" t="s">
        <v>83</v>
      </c>
      <c r="M28" s="93"/>
      <c r="N28" s="93"/>
      <c r="O28" s="39">
        <v>1800</v>
      </c>
    </row>
    <row r="29" spans="1:119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  <row r="30" spans="1:119" ht="15.75" customHeight="1" thickBot="1">
      <c r="A30" s="97" t="s">
        <v>46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SUM(D6:D7)</f>
        <v>91143</v>
      </c>
      <c r="E5" s="24">
        <f t="shared" ref="E5:M5" si="0">SUM(E6:E7)</f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5000</v>
      </c>
      <c r="L5" s="24">
        <f t="shared" si="0"/>
        <v>0</v>
      </c>
      <c r="M5" s="24">
        <f t="shared" si="0"/>
        <v>0</v>
      </c>
      <c r="N5" s="25">
        <f t="shared" ref="N5:N26" si="1">SUM(D5:M5)</f>
        <v>96143</v>
      </c>
      <c r="O5" s="30">
        <f t="shared" ref="O5:O26" si="2">(N5/O$28)</f>
        <v>52.508465319497539</v>
      </c>
      <c r="P5" s="6"/>
    </row>
    <row r="6" spans="1:133">
      <c r="A6" s="12"/>
      <c r="B6" s="42">
        <v>511</v>
      </c>
      <c r="C6" s="19" t="s">
        <v>76</v>
      </c>
      <c r="D6" s="43">
        <v>91143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91143</v>
      </c>
      <c r="O6" s="44">
        <f t="shared" si="2"/>
        <v>49.77771709448389</v>
      </c>
      <c r="P6" s="9"/>
    </row>
    <row r="7" spans="1:133">
      <c r="A7" s="12"/>
      <c r="B7" s="42">
        <v>513</v>
      </c>
      <c r="C7" s="19" t="s">
        <v>19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5000</v>
      </c>
      <c r="L7" s="43">
        <v>0</v>
      </c>
      <c r="M7" s="43">
        <v>0</v>
      </c>
      <c r="N7" s="43">
        <f>SUM(D7:M7)</f>
        <v>5000</v>
      </c>
      <c r="O7" s="44">
        <f t="shared" si="2"/>
        <v>2.7307482250136537</v>
      </c>
      <c r="P7" s="9"/>
    </row>
    <row r="8" spans="1:133" ht="15.75">
      <c r="A8" s="26" t="s">
        <v>20</v>
      </c>
      <c r="B8" s="27"/>
      <c r="C8" s="28"/>
      <c r="D8" s="29">
        <f t="shared" ref="D8:M8" si="3">SUM(D9:D11)</f>
        <v>976978</v>
      </c>
      <c r="E8" s="29">
        <f t="shared" si="3"/>
        <v>4293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981271</v>
      </c>
      <c r="O8" s="41">
        <f t="shared" si="2"/>
        <v>535.92080830147461</v>
      </c>
      <c r="P8" s="10"/>
    </row>
    <row r="9" spans="1:133">
      <c r="A9" s="12"/>
      <c r="B9" s="42">
        <v>521</v>
      </c>
      <c r="C9" s="19" t="s">
        <v>21</v>
      </c>
      <c r="D9" s="43">
        <v>885261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885261</v>
      </c>
      <c r="O9" s="44">
        <f t="shared" si="2"/>
        <v>483.48498088476242</v>
      </c>
      <c r="P9" s="9"/>
    </row>
    <row r="10" spans="1:133">
      <c r="A10" s="12"/>
      <c r="B10" s="42">
        <v>522</v>
      </c>
      <c r="C10" s="19" t="s">
        <v>22</v>
      </c>
      <c r="D10" s="43">
        <v>91717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91717</v>
      </c>
      <c r="O10" s="44">
        <f t="shared" si="2"/>
        <v>50.091206990715456</v>
      </c>
      <c r="P10" s="9"/>
    </row>
    <row r="11" spans="1:133">
      <c r="A11" s="12"/>
      <c r="B11" s="42">
        <v>529</v>
      </c>
      <c r="C11" s="19" t="s">
        <v>77</v>
      </c>
      <c r="D11" s="43">
        <v>0</v>
      </c>
      <c r="E11" s="43">
        <v>4293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4293</v>
      </c>
      <c r="O11" s="44">
        <f t="shared" si="2"/>
        <v>2.3446204259967232</v>
      </c>
      <c r="P11" s="9"/>
    </row>
    <row r="12" spans="1:133" ht="15.75">
      <c r="A12" s="26" t="s">
        <v>23</v>
      </c>
      <c r="B12" s="27"/>
      <c r="C12" s="28"/>
      <c r="D12" s="29">
        <f t="shared" ref="D12:M12" si="4">SUM(D13:D16)</f>
        <v>0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3502622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3502622</v>
      </c>
      <c r="O12" s="41">
        <f t="shared" si="2"/>
        <v>1912.9557618787549</v>
      </c>
      <c r="P12" s="10"/>
    </row>
    <row r="13" spans="1:133">
      <c r="A13" s="12"/>
      <c r="B13" s="42">
        <v>531</v>
      </c>
      <c r="C13" s="19" t="s">
        <v>24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2222017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2222017</v>
      </c>
      <c r="O13" s="44">
        <f t="shared" si="2"/>
        <v>1213.5537957400327</v>
      </c>
      <c r="P13" s="9"/>
    </row>
    <row r="14" spans="1:133">
      <c r="A14" s="12"/>
      <c r="B14" s="42">
        <v>532</v>
      </c>
      <c r="C14" s="19" t="s">
        <v>25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247358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247358</v>
      </c>
      <c r="O14" s="44">
        <f t="shared" si="2"/>
        <v>135.09448388858547</v>
      </c>
      <c r="P14" s="9"/>
    </row>
    <row r="15" spans="1:133">
      <c r="A15" s="12"/>
      <c r="B15" s="42">
        <v>533</v>
      </c>
      <c r="C15" s="19" t="s">
        <v>26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511506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511506</v>
      </c>
      <c r="O15" s="44">
        <f t="shared" si="2"/>
        <v>279.35882031676681</v>
      </c>
      <c r="P15" s="9"/>
    </row>
    <row r="16" spans="1:133">
      <c r="A16" s="12"/>
      <c r="B16" s="42">
        <v>535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521741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521741</v>
      </c>
      <c r="O16" s="44">
        <f t="shared" si="2"/>
        <v>284.94866193336975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475388</v>
      </c>
      <c r="E17" s="29">
        <f t="shared" si="5"/>
        <v>157867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633255</v>
      </c>
      <c r="O17" s="41">
        <f t="shared" si="2"/>
        <v>345.85199344620423</v>
      </c>
      <c r="P17" s="10"/>
    </row>
    <row r="18" spans="1:119">
      <c r="A18" s="12"/>
      <c r="B18" s="42">
        <v>541</v>
      </c>
      <c r="C18" s="19" t="s">
        <v>60</v>
      </c>
      <c r="D18" s="43">
        <v>475388</v>
      </c>
      <c r="E18" s="43">
        <v>157867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633255</v>
      </c>
      <c r="O18" s="44">
        <f t="shared" si="2"/>
        <v>345.85199344620423</v>
      </c>
      <c r="P18" s="9"/>
    </row>
    <row r="19" spans="1:119" ht="15.75">
      <c r="A19" s="26" t="s">
        <v>78</v>
      </c>
      <c r="B19" s="27"/>
      <c r="C19" s="28"/>
      <c r="D19" s="29">
        <f t="shared" ref="D19:M19" si="6">SUM(D20:D20)</f>
        <v>0</v>
      </c>
      <c r="E19" s="29">
        <f t="shared" si="6"/>
        <v>14810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14810</v>
      </c>
      <c r="O19" s="41">
        <f t="shared" si="2"/>
        <v>8.0884762424904419</v>
      </c>
      <c r="P19" s="10"/>
    </row>
    <row r="20" spans="1:119">
      <c r="A20" s="90"/>
      <c r="B20" s="91">
        <v>559</v>
      </c>
      <c r="C20" s="92" t="s">
        <v>79</v>
      </c>
      <c r="D20" s="43">
        <v>0</v>
      </c>
      <c r="E20" s="43">
        <v>14810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14810</v>
      </c>
      <c r="O20" s="44">
        <f t="shared" si="2"/>
        <v>8.0884762424904419</v>
      </c>
      <c r="P20" s="9"/>
    </row>
    <row r="21" spans="1:119" ht="15.75">
      <c r="A21" s="26" t="s">
        <v>34</v>
      </c>
      <c r="B21" s="27"/>
      <c r="C21" s="28"/>
      <c r="D21" s="29">
        <f t="shared" ref="D21:M21" si="7">SUM(D22:D23)</f>
        <v>59376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59376</v>
      </c>
      <c r="O21" s="41">
        <f t="shared" si="2"/>
        <v>32.428181321682139</v>
      </c>
      <c r="P21" s="9"/>
    </row>
    <row r="22" spans="1:119">
      <c r="A22" s="12"/>
      <c r="B22" s="42">
        <v>572</v>
      </c>
      <c r="C22" s="19" t="s">
        <v>62</v>
      </c>
      <c r="D22" s="43">
        <v>55376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55376</v>
      </c>
      <c r="O22" s="44">
        <f t="shared" si="2"/>
        <v>30.243582741671219</v>
      </c>
      <c r="P22" s="9"/>
    </row>
    <row r="23" spans="1:119">
      <c r="A23" s="12"/>
      <c r="B23" s="42">
        <v>573</v>
      </c>
      <c r="C23" s="19" t="s">
        <v>37</v>
      </c>
      <c r="D23" s="43">
        <v>4000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4000</v>
      </c>
      <c r="O23" s="44">
        <f t="shared" si="2"/>
        <v>2.1845985800109231</v>
      </c>
      <c r="P23" s="9"/>
    </row>
    <row r="24" spans="1:119" ht="15.75">
      <c r="A24" s="26" t="s">
        <v>63</v>
      </c>
      <c r="B24" s="27"/>
      <c r="C24" s="28"/>
      <c r="D24" s="29">
        <f t="shared" ref="D24:M24" si="8">SUM(D25:D25)</f>
        <v>1652</v>
      </c>
      <c r="E24" s="29">
        <f t="shared" si="8"/>
        <v>660111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1442415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1"/>
        <v>2104178</v>
      </c>
      <c r="O24" s="41">
        <f t="shared" si="2"/>
        <v>1149.1960677225559</v>
      </c>
      <c r="P24" s="9"/>
    </row>
    <row r="25" spans="1:119" ht="15.75" thickBot="1">
      <c r="A25" s="12"/>
      <c r="B25" s="42">
        <v>581</v>
      </c>
      <c r="C25" s="19" t="s">
        <v>64</v>
      </c>
      <c r="D25" s="43">
        <v>1652</v>
      </c>
      <c r="E25" s="43">
        <v>660111</v>
      </c>
      <c r="F25" s="43">
        <v>0</v>
      </c>
      <c r="G25" s="43">
        <v>0</v>
      </c>
      <c r="H25" s="43">
        <v>0</v>
      </c>
      <c r="I25" s="43">
        <v>1442415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2104178</v>
      </c>
      <c r="O25" s="44">
        <f t="shared" si="2"/>
        <v>1149.1960677225559</v>
      </c>
      <c r="P25" s="9"/>
    </row>
    <row r="26" spans="1:119" ht="16.5" thickBot="1">
      <c r="A26" s="13" t="s">
        <v>10</v>
      </c>
      <c r="B26" s="21"/>
      <c r="C26" s="20"/>
      <c r="D26" s="14">
        <f t="shared" ref="D26:M26" si="9">SUM(D5,D8,D12,D17,D19,D21,D24)</f>
        <v>1604537</v>
      </c>
      <c r="E26" s="14">
        <f t="shared" si="9"/>
        <v>837081</v>
      </c>
      <c r="F26" s="14">
        <f t="shared" si="9"/>
        <v>0</v>
      </c>
      <c r="G26" s="14">
        <f t="shared" si="9"/>
        <v>0</v>
      </c>
      <c r="H26" s="14">
        <f t="shared" si="9"/>
        <v>0</v>
      </c>
      <c r="I26" s="14">
        <f t="shared" si="9"/>
        <v>4945037</v>
      </c>
      <c r="J26" s="14">
        <f t="shared" si="9"/>
        <v>0</v>
      </c>
      <c r="K26" s="14">
        <f t="shared" si="9"/>
        <v>5000</v>
      </c>
      <c r="L26" s="14">
        <f t="shared" si="9"/>
        <v>0</v>
      </c>
      <c r="M26" s="14">
        <f t="shared" si="9"/>
        <v>0</v>
      </c>
      <c r="N26" s="14">
        <f t="shared" si="1"/>
        <v>7391655</v>
      </c>
      <c r="O26" s="35">
        <f t="shared" si="2"/>
        <v>4036.9497542326599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3" t="s">
        <v>80</v>
      </c>
      <c r="M28" s="93"/>
      <c r="N28" s="93"/>
      <c r="O28" s="39">
        <v>1831</v>
      </c>
    </row>
    <row r="29" spans="1:119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  <row r="30" spans="1:119" ht="15.75" customHeight="1" thickBot="1">
      <c r="A30" s="97" t="s">
        <v>46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89971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38410</v>
      </c>
      <c r="J5" s="24">
        <f t="shared" si="0"/>
        <v>0</v>
      </c>
      <c r="K5" s="24">
        <f t="shared" si="0"/>
        <v>3709</v>
      </c>
      <c r="L5" s="24">
        <f t="shared" si="0"/>
        <v>0</v>
      </c>
      <c r="M5" s="24">
        <f t="shared" si="0"/>
        <v>0</v>
      </c>
      <c r="N5" s="25">
        <f t="shared" ref="N5:N28" si="1">SUM(D5:M5)</f>
        <v>132090</v>
      </c>
      <c r="O5" s="30">
        <f t="shared" ref="O5:O28" si="2">(N5/O$30)</f>
        <v>75.393835616438352</v>
      </c>
      <c r="P5" s="6"/>
    </row>
    <row r="6" spans="1:133">
      <c r="A6" s="12"/>
      <c r="B6" s="42">
        <v>513</v>
      </c>
      <c r="C6" s="19" t="s">
        <v>19</v>
      </c>
      <c r="D6" s="43">
        <v>89971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3607</v>
      </c>
      <c r="L6" s="43">
        <v>0</v>
      </c>
      <c r="M6" s="43">
        <v>0</v>
      </c>
      <c r="N6" s="43">
        <f t="shared" si="1"/>
        <v>93578</v>
      </c>
      <c r="O6" s="44">
        <f t="shared" si="2"/>
        <v>53.412100456621005</v>
      </c>
      <c r="P6" s="9"/>
    </row>
    <row r="7" spans="1:133">
      <c r="A7" s="12"/>
      <c r="B7" s="42">
        <v>517</v>
      </c>
      <c r="C7" s="19" t="s">
        <v>72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38410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38410</v>
      </c>
      <c r="O7" s="44">
        <f t="shared" si="2"/>
        <v>21.923515981735161</v>
      </c>
      <c r="P7" s="9"/>
    </row>
    <row r="8" spans="1:133">
      <c r="A8" s="12"/>
      <c r="B8" s="42">
        <v>518</v>
      </c>
      <c r="C8" s="19" t="s">
        <v>44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102</v>
      </c>
      <c r="L8" s="43">
        <v>0</v>
      </c>
      <c r="M8" s="43">
        <v>0</v>
      </c>
      <c r="N8" s="43">
        <f t="shared" si="1"/>
        <v>102</v>
      </c>
      <c r="O8" s="44">
        <f t="shared" si="2"/>
        <v>5.8219178082191778E-2</v>
      </c>
      <c r="P8" s="9"/>
    </row>
    <row r="9" spans="1:133" ht="15.75">
      <c r="A9" s="26" t="s">
        <v>20</v>
      </c>
      <c r="B9" s="27"/>
      <c r="C9" s="28"/>
      <c r="D9" s="29">
        <f t="shared" ref="D9:M9" si="3">SUM(D10:D11)</f>
        <v>987291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987291</v>
      </c>
      <c r="O9" s="41">
        <f t="shared" si="2"/>
        <v>563.52226027397262</v>
      </c>
      <c r="P9" s="10"/>
    </row>
    <row r="10" spans="1:133">
      <c r="A10" s="12"/>
      <c r="B10" s="42">
        <v>521</v>
      </c>
      <c r="C10" s="19" t="s">
        <v>21</v>
      </c>
      <c r="D10" s="43">
        <v>877919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877919</v>
      </c>
      <c r="O10" s="44">
        <f t="shared" si="2"/>
        <v>501.09531963470317</v>
      </c>
      <c r="P10" s="9"/>
    </row>
    <row r="11" spans="1:133">
      <c r="A11" s="12"/>
      <c r="B11" s="42">
        <v>522</v>
      </c>
      <c r="C11" s="19" t="s">
        <v>22</v>
      </c>
      <c r="D11" s="43">
        <v>109372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109372</v>
      </c>
      <c r="O11" s="44">
        <f t="shared" si="2"/>
        <v>62.426940639269404</v>
      </c>
      <c r="P11" s="9"/>
    </row>
    <row r="12" spans="1:133" ht="15.75">
      <c r="A12" s="26" t="s">
        <v>23</v>
      </c>
      <c r="B12" s="27"/>
      <c r="C12" s="28"/>
      <c r="D12" s="29">
        <f t="shared" ref="D12:M12" si="4">SUM(D13:D17)</f>
        <v>0</v>
      </c>
      <c r="E12" s="29">
        <f t="shared" si="4"/>
        <v>4350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3494633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3498983</v>
      </c>
      <c r="O12" s="41">
        <f t="shared" si="2"/>
        <v>1997.1364155251142</v>
      </c>
      <c r="P12" s="10"/>
    </row>
    <row r="13" spans="1:133">
      <c r="A13" s="12"/>
      <c r="B13" s="42">
        <v>531</v>
      </c>
      <c r="C13" s="19" t="s">
        <v>24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2287168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2287168</v>
      </c>
      <c r="O13" s="44">
        <f t="shared" si="2"/>
        <v>1305.461187214612</v>
      </c>
      <c r="P13" s="9"/>
    </row>
    <row r="14" spans="1:133">
      <c r="A14" s="12"/>
      <c r="B14" s="42">
        <v>532</v>
      </c>
      <c r="C14" s="19" t="s">
        <v>25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230308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230308</v>
      </c>
      <c r="O14" s="44">
        <f t="shared" si="2"/>
        <v>131.45433789954339</v>
      </c>
      <c r="P14" s="9"/>
    </row>
    <row r="15" spans="1:133">
      <c r="A15" s="12"/>
      <c r="B15" s="42">
        <v>533</v>
      </c>
      <c r="C15" s="19" t="s">
        <v>26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489705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489705</v>
      </c>
      <c r="O15" s="44">
        <f t="shared" si="2"/>
        <v>279.51198630136986</v>
      </c>
      <c r="P15" s="9"/>
    </row>
    <row r="16" spans="1:133">
      <c r="A16" s="12"/>
      <c r="B16" s="42">
        <v>535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487452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487452</v>
      </c>
      <c r="O16" s="44">
        <f t="shared" si="2"/>
        <v>278.22602739726028</v>
      </c>
      <c r="P16" s="9"/>
    </row>
    <row r="17" spans="1:119">
      <c r="A17" s="12"/>
      <c r="B17" s="42">
        <v>539</v>
      </c>
      <c r="C17" s="19" t="s">
        <v>29</v>
      </c>
      <c r="D17" s="43">
        <v>0</v>
      </c>
      <c r="E17" s="43">
        <v>4350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4350</v>
      </c>
      <c r="O17" s="44">
        <f t="shared" si="2"/>
        <v>2.4828767123287672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SUM(D19:D19)</f>
        <v>340389</v>
      </c>
      <c r="E18" s="29">
        <f t="shared" si="5"/>
        <v>2500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342889</v>
      </c>
      <c r="O18" s="41">
        <f t="shared" si="2"/>
        <v>195.712899543379</v>
      </c>
      <c r="P18" s="10"/>
    </row>
    <row r="19" spans="1:119">
      <c r="A19" s="12"/>
      <c r="B19" s="42">
        <v>541</v>
      </c>
      <c r="C19" s="19" t="s">
        <v>60</v>
      </c>
      <c r="D19" s="43">
        <v>340389</v>
      </c>
      <c r="E19" s="43">
        <v>2500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342889</v>
      </c>
      <c r="O19" s="44">
        <f t="shared" si="2"/>
        <v>195.712899543379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SUM(D21:D22)</f>
        <v>17351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17351</v>
      </c>
      <c r="O20" s="41">
        <f t="shared" si="2"/>
        <v>9.9035388127853885</v>
      </c>
      <c r="P20" s="10"/>
    </row>
    <row r="21" spans="1:119">
      <c r="A21" s="12"/>
      <c r="B21" s="42">
        <v>562</v>
      </c>
      <c r="C21" s="19" t="s">
        <v>61</v>
      </c>
      <c r="D21" s="43">
        <v>16351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16351</v>
      </c>
      <c r="O21" s="44">
        <f t="shared" si="2"/>
        <v>9.3327625570776256</v>
      </c>
      <c r="P21" s="9"/>
    </row>
    <row r="22" spans="1:119">
      <c r="A22" s="12"/>
      <c r="B22" s="42">
        <v>569</v>
      </c>
      <c r="C22" s="19" t="s">
        <v>73</v>
      </c>
      <c r="D22" s="43">
        <v>1000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1000</v>
      </c>
      <c r="O22" s="44">
        <f t="shared" si="2"/>
        <v>0.57077625570776258</v>
      </c>
      <c r="P22" s="9"/>
    </row>
    <row r="23" spans="1:119" ht="15.75">
      <c r="A23" s="26" t="s">
        <v>34</v>
      </c>
      <c r="B23" s="27"/>
      <c r="C23" s="28"/>
      <c r="D23" s="29">
        <f t="shared" ref="D23:M23" si="7">SUM(D24:D25)</f>
        <v>56176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56176</v>
      </c>
      <c r="O23" s="41">
        <f t="shared" si="2"/>
        <v>32.06392694063927</v>
      </c>
      <c r="P23" s="9"/>
    </row>
    <row r="24" spans="1:119">
      <c r="A24" s="12"/>
      <c r="B24" s="42">
        <v>572</v>
      </c>
      <c r="C24" s="19" t="s">
        <v>62</v>
      </c>
      <c r="D24" s="43">
        <v>53176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53176</v>
      </c>
      <c r="O24" s="44">
        <f t="shared" si="2"/>
        <v>30.351598173515981</v>
      </c>
      <c r="P24" s="9"/>
    </row>
    <row r="25" spans="1:119">
      <c r="A25" s="12"/>
      <c r="B25" s="42">
        <v>574</v>
      </c>
      <c r="C25" s="19" t="s">
        <v>53</v>
      </c>
      <c r="D25" s="43">
        <v>3000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3000</v>
      </c>
      <c r="O25" s="44">
        <f t="shared" si="2"/>
        <v>1.7123287671232876</v>
      </c>
      <c r="P25" s="9"/>
    </row>
    <row r="26" spans="1:119" ht="15.75">
      <c r="A26" s="26" t="s">
        <v>63</v>
      </c>
      <c r="B26" s="27"/>
      <c r="C26" s="28"/>
      <c r="D26" s="29">
        <f t="shared" ref="D26:M26" si="8">SUM(D27:D27)</f>
        <v>0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886000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1"/>
        <v>886000</v>
      </c>
      <c r="O26" s="41">
        <f t="shared" si="2"/>
        <v>505.70776255707761</v>
      </c>
      <c r="P26" s="9"/>
    </row>
    <row r="27" spans="1:119" ht="15.75" thickBot="1">
      <c r="A27" s="12"/>
      <c r="B27" s="42">
        <v>581</v>
      </c>
      <c r="C27" s="19" t="s">
        <v>64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886000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886000</v>
      </c>
      <c r="O27" s="44">
        <f t="shared" si="2"/>
        <v>505.70776255707761</v>
      </c>
      <c r="P27" s="9"/>
    </row>
    <row r="28" spans="1:119" ht="16.5" thickBot="1">
      <c r="A28" s="13" t="s">
        <v>10</v>
      </c>
      <c r="B28" s="21"/>
      <c r="C28" s="20"/>
      <c r="D28" s="14">
        <f>SUM(D5,D9,D12,D18,D20,D23,D26)</f>
        <v>1491178</v>
      </c>
      <c r="E28" s="14">
        <f t="shared" ref="E28:M28" si="9">SUM(E5,E9,E12,E18,E20,E23,E26)</f>
        <v>6850</v>
      </c>
      <c r="F28" s="14">
        <f t="shared" si="9"/>
        <v>0</v>
      </c>
      <c r="G28" s="14">
        <f t="shared" si="9"/>
        <v>0</v>
      </c>
      <c r="H28" s="14">
        <f t="shared" si="9"/>
        <v>0</v>
      </c>
      <c r="I28" s="14">
        <f t="shared" si="9"/>
        <v>4419043</v>
      </c>
      <c r="J28" s="14">
        <f t="shared" si="9"/>
        <v>0</v>
      </c>
      <c r="K28" s="14">
        <f t="shared" si="9"/>
        <v>3709</v>
      </c>
      <c r="L28" s="14">
        <f t="shared" si="9"/>
        <v>0</v>
      </c>
      <c r="M28" s="14">
        <f t="shared" si="9"/>
        <v>0</v>
      </c>
      <c r="N28" s="14">
        <f t="shared" si="1"/>
        <v>5920780</v>
      </c>
      <c r="O28" s="35">
        <f t="shared" si="2"/>
        <v>3379.4406392694063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3" t="s">
        <v>74</v>
      </c>
      <c r="M30" s="93"/>
      <c r="N30" s="93"/>
      <c r="O30" s="39">
        <v>1752</v>
      </c>
    </row>
    <row r="31" spans="1:119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  <row r="32" spans="1:119" ht="15.75" customHeight="1" thickBot="1">
      <c r="A32" s="97" t="s">
        <v>46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9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83562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7467</v>
      </c>
      <c r="L5" s="24">
        <f t="shared" si="0"/>
        <v>0</v>
      </c>
      <c r="M5" s="24">
        <f t="shared" si="0"/>
        <v>0</v>
      </c>
      <c r="N5" s="25">
        <f t="shared" ref="N5:N26" si="1">SUM(D5:M5)</f>
        <v>91029</v>
      </c>
      <c r="O5" s="30">
        <f t="shared" ref="O5:O26" si="2">(N5/O$28)</f>
        <v>51.516129032258064</v>
      </c>
      <c r="P5" s="6"/>
    </row>
    <row r="6" spans="1:133">
      <c r="A6" s="12"/>
      <c r="B6" s="42">
        <v>513</v>
      </c>
      <c r="C6" s="19" t="s">
        <v>19</v>
      </c>
      <c r="D6" s="43">
        <v>83562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7467</v>
      </c>
      <c r="L6" s="43">
        <v>0</v>
      </c>
      <c r="M6" s="43">
        <v>0</v>
      </c>
      <c r="N6" s="43">
        <f t="shared" si="1"/>
        <v>91029</v>
      </c>
      <c r="O6" s="44">
        <f t="shared" si="2"/>
        <v>51.516129032258064</v>
      </c>
      <c r="P6" s="9"/>
    </row>
    <row r="7" spans="1:133" ht="15.75">
      <c r="A7" s="26" t="s">
        <v>20</v>
      </c>
      <c r="B7" s="27"/>
      <c r="C7" s="28"/>
      <c r="D7" s="29">
        <f t="shared" ref="D7:M7" si="3">SUM(D8:D9)</f>
        <v>937498</v>
      </c>
      <c r="E7" s="29">
        <f t="shared" si="3"/>
        <v>1563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939061</v>
      </c>
      <c r="O7" s="41">
        <f t="shared" si="2"/>
        <v>531.44368986983591</v>
      </c>
      <c r="P7" s="10"/>
    </row>
    <row r="8" spans="1:133">
      <c r="A8" s="12"/>
      <c r="B8" s="42">
        <v>521</v>
      </c>
      <c r="C8" s="19" t="s">
        <v>21</v>
      </c>
      <c r="D8" s="43">
        <v>854260</v>
      </c>
      <c r="E8" s="43">
        <v>1563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855823</v>
      </c>
      <c r="O8" s="44">
        <f t="shared" si="2"/>
        <v>484.33672891907185</v>
      </c>
      <c r="P8" s="9"/>
    </row>
    <row r="9" spans="1:133">
      <c r="A9" s="12"/>
      <c r="B9" s="42">
        <v>522</v>
      </c>
      <c r="C9" s="19" t="s">
        <v>22</v>
      </c>
      <c r="D9" s="43">
        <v>83238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83238</v>
      </c>
      <c r="O9" s="44">
        <f t="shared" si="2"/>
        <v>47.106960950764005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SUM(D11:D16)</f>
        <v>0</v>
      </c>
      <c r="E10" s="29">
        <f t="shared" si="4"/>
        <v>9644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3633123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3642767</v>
      </c>
      <c r="O10" s="41">
        <f t="shared" si="2"/>
        <v>2061.5546123372947</v>
      </c>
      <c r="P10" s="10"/>
    </row>
    <row r="11" spans="1:133">
      <c r="A11" s="12"/>
      <c r="B11" s="42">
        <v>531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2370661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2370661</v>
      </c>
      <c r="O11" s="44">
        <f t="shared" si="2"/>
        <v>1341.6304470854557</v>
      </c>
      <c r="P11" s="9"/>
    </row>
    <row r="12" spans="1:133">
      <c r="A12" s="12"/>
      <c r="B12" s="42">
        <v>532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280119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280119</v>
      </c>
      <c r="O12" s="44">
        <f t="shared" si="2"/>
        <v>158.52801358234296</v>
      </c>
      <c r="P12" s="9"/>
    </row>
    <row r="13" spans="1:133">
      <c r="A13" s="12"/>
      <c r="B13" s="42">
        <v>533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501989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501989</v>
      </c>
      <c r="O13" s="44">
        <f t="shared" si="2"/>
        <v>284.09111488398418</v>
      </c>
      <c r="P13" s="9"/>
    </row>
    <row r="14" spans="1:133">
      <c r="A14" s="12"/>
      <c r="B14" s="42">
        <v>535</v>
      </c>
      <c r="C14" s="19" t="s">
        <v>28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444560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444560</v>
      </c>
      <c r="O14" s="44">
        <f t="shared" si="2"/>
        <v>251.59026598754951</v>
      </c>
      <c r="P14" s="9"/>
    </row>
    <row r="15" spans="1:133">
      <c r="A15" s="12"/>
      <c r="B15" s="42">
        <v>536</v>
      </c>
      <c r="C15" s="19" t="s">
        <v>69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35794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35794</v>
      </c>
      <c r="O15" s="44">
        <f t="shared" si="2"/>
        <v>20.256932654216186</v>
      </c>
      <c r="P15" s="9"/>
    </row>
    <row r="16" spans="1:133">
      <c r="A16" s="12"/>
      <c r="B16" s="42">
        <v>539</v>
      </c>
      <c r="C16" s="19" t="s">
        <v>29</v>
      </c>
      <c r="D16" s="43">
        <v>0</v>
      </c>
      <c r="E16" s="43">
        <v>9644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9644</v>
      </c>
      <c r="O16" s="44">
        <f t="shared" si="2"/>
        <v>5.4578381437464634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354493</v>
      </c>
      <c r="E17" s="29">
        <f t="shared" si="5"/>
        <v>37278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391771</v>
      </c>
      <c r="O17" s="41">
        <f t="shared" si="2"/>
        <v>221.71533672891908</v>
      </c>
      <c r="P17" s="10"/>
    </row>
    <row r="18" spans="1:119">
      <c r="A18" s="12"/>
      <c r="B18" s="42">
        <v>541</v>
      </c>
      <c r="C18" s="19" t="s">
        <v>60</v>
      </c>
      <c r="D18" s="43">
        <v>354493</v>
      </c>
      <c r="E18" s="43">
        <v>37278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391771</v>
      </c>
      <c r="O18" s="44">
        <f t="shared" si="2"/>
        <v>221.71533672891908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102903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102903</v>
      </c>
      <c r="O19" s="41">
        <f t="shared" si="2"/>
        <v>58.235993208828525</v>
      </c>
      <c r="P19" s="10"/>
    </row>
    <row r="20" spans="1:119">
      <c r="A20" s="12"/>
      <c r="B20" s="42">
        <v>562</v>
      </c>
      <c r="C20" s="19" t="s">
        <v>61</v>
      </c>
      <c r="D20" s="43">
        <v>102903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102903</v>
      </c>
      <c r="O20" s="44">
        <f t="shared" si="2"/>
        <v>58.235993208828525</v>
      </c>
      <c r="P20" s="9"/>
    </row>
    <row r="21" spans="1:119" ht="15.75">
      <c r="A21" s="26" t="s">
        <v>34</v>
      </c>
      <c r="B21" s="27"/>
      <c r="C21" s="28"/>
      <c r="D21" s="29">
        <f t="shared" ref="D21:M21" si="7">SUM(D22:D23)</f>
        <v>63004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63004</v>
      </c>
      <c r="O21" s="41">
        <f t="shared" si="2"/>
        <v>35.655913978494624</v>
      </c>
      <c r="P21" s="9"/>
    </row>
    <row r="22" spans="1:119">
      <c r="A22" s="12"/>
      <c r="B22" s="42">
        <v>572</v>
      </c>
      <c r="C22" s="19" t="s">
        <v>62</v>
      </c>
      <c r="D22" s="43">
        <v>60004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60004</v>
      </c>
      <c r="O22" s="44">
        <f t="shared" si="2"/>
        <v>33.958121109224678</v>
      </c>
      <c r="P22" s="9"/>
    </row>
    <row r="23" spans="1:119">
      <c r="A23" s="12"/>
      <c r="B23" s="42">
        <v>574</v>
      </c>
      <c r="C23" s="19" t="s">
        <v>53</v>
      </c>
      <c r="D23" s="43">
        <v>3000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3000</v>
      </c>
      <c r="O23" s="44">
        <f t="shared" si="2"/>
        <v>1.6977928692699491</v>
      </c>
      <c r="P23" s="9"/>
    </row>
    <row r="24" spans="1:119" ht="15.75">
      <c r="A24" s="26" t="s">
        <v>63</v>
      </c>
      <c r="B24" s="27"/>
      <c r="C24" s="28"/>
      <c r="D24" s="29">
        <f t="shared" ref="D24:M24" si="8">SUM(D25:D25)</f>
        <v>288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816000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1"/>
        <v>816288</v>
      </c>
      <c r="O24" s="41">
        <f t="shared" si="2"/>
        <v>461.96264855687605</v>
      </c>
      <c r="P24" s="9"/>
    </row>
    <row r="25" spans="1:119" ht="15.75" thickBot="1">
      <c r="A25" s="12"/>
      <c r="B25" s="42">
        <v>581</v>
      </c>
      <c r="C25" s="19" t="s">
        <v>64</v>
      </c>
      <c r="D25" s="43">
        <v>288</v>
      </c>
      <c r="E25" s="43">
        <v>0</v>
      </c>
      <c r="F25" s="43">
        <v>0</v>
      </c>
      <c r="G25" s="43">
        <v>0</v>
      </c>
      <c r="H25" s="43">
        <v>0</v>
      </c>
      <c r="I25" s="43">
        <v>816000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816288</v>
      </c>
      <c r="O25" s="44">
        <f t="shared" si="2"/>
        <v>461.96264855687605</v>
      </c>
      <c r="P25" s="9"/>
    </row>
    <row r="26" spans="1:119" ht="16.5" thickBot="1">
      <c r="A26" s="13" t="s">
        <v>10</v>
      </c>
      <c r="B26" s="21"/>
      <c r="C26" s="20"/>
      <c r="D26" s="14">
        <f>SUM(D5,D7,D10,D17,D19,D21,D24)</f>
        <v>1541748</v>
      </c>
      <c r="E26" s="14">
        <f t="shared" ref="E26:M26" si="9">SUM(E5,E7,E10,E17,E19,E21,E24)</f>
        <v>48485</v>
      </c>
      <c r="F26" s="14">
        <f t="shared" si="9"/>
        <v>0</v>
      </c>
      <c r="G26" s="14">
        <f t="shared" si="9"/>
        <v>0</v>
      </c>
      <c r="H26" s="14">
        <f t="shared" si="9"/>
        <v>0</v>
      </c>
      <c r="I26" s="14">
        <f t="shared" si="9"/>
        <v>4449123</v>
      </c>
      <c r="J26" s="14">
        <f t="shared" si="9"/>
        <v>0</v>
      </c>
      <c r="K26" s="14">
        <f t="shared" si="9"/>
        <v>7467</v>
      </c>
      <c r="L26" s="14">
        <f t="shared" si="9"/>
        <v>0</v>
      </c>
      <c r="M26" s="14">
        <f t="shared" si="9"/>
        <v>0</v>
      </c>
      <c r="N26" s="14">
        <f t="shared" si="1"/>
        <v>6046823</v>
      </c>
      <c r="O26" s="35">
        <f t="shared" si="2"/>
        <v>3422.0843237125073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3" t="s">
        <v>70</v>
      </c>
      <c r="M28" s="93"/>
      <c r="N28" s="93"/>
      <c r="O28" s="39">
        <v>1767</v>
      </c>
    </row>
    <row r="29" spans="1:119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  <row r="30" spans="1:119" ht="15.75" customHeight="1" thickBot="1">
      <c r="A30" s="97" t="s">
        <v>46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0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4" t="s">
        <v>42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5"/>
      <c r="Q1" s="46"/>
    </row>
    <row r="2" spans="1:133" ht="24" thickBot="1">
      <c r="A2" s="127" t="s">
        <v>59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5"/>
      <c r="Q2" s="46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47"/>
      <c r="N3" s="48"/>
      <c r="O3" s="139" t="s">
        <v>17</v>
      </c>
      <c r="P3" s="49"/>
      <c r="Q3" s="46"/>
    </row>
    <row r="4" spans="1:133" ht="32.25" customHeight="1" thickBot="1">
      <c r="A4" s="133"/>
      <c r="B4" s="134"/>
      <c r="C4" s="135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40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SUM(D6:D7)</f>
        <v>89209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5405</v>
      </c>
      <c r="L5" s="56">
        <f t="shared" si="0"/>
        <v>0</v>
      </c>
      <c r="M5" s="56">
        <f t="shared" si="0"/>
        <v>0</v>
      </c>
      <c r="N5" s="57">
        <f t="shared" ref="N5:N26" si="1">SUM(D5:M5)</f>
        <v>94614</v>
      </c>
      <c r="O5" s="58">
        <f t="shared" ref="O5:O26" si="2">(N5/O$28)</f>
        <v>54.912362159024958</v>
      </c>
      <c r="P5" s="59"/>
    </row>
    <row r="6" spans="1:133">
      <c r="A6" s="61"/>
      <c r="B6" s="62">
        <v>512</v>
      </c>
      <c r="C6" s="63" t="s">
        <v>52</v>
      </c>
      <c r="D6" s="64">
        <v>89209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89209</v>
      </c>
      <c r="O6" s="65">
        <f t="shared" si="2"/>
        <v>51.775391758560652</v>
      </c>
      <c r="P6" s="66"/>
    </row>
    <row r="7" spans="1:133">
      <c r="A7" s="61"/>
      <c r="B7" s="62">
        <v>513</v>
      </c>
      <c r="C7" s="63" t="s">
        <v>19</v>
      </c>
      <c r="D7" s="64">
        <v>0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5405</v>
      </c>
      <c r="L7" s="64">
        <v>0</v>
      </c>
      <c r="M7" s="64">
        <v>0</v>
      </c>
      <c r="N7" s="64">
        <f t="shared" si="1"/>
        <v>5405</v>
      </c>
      <c r="O7" s="65">
        <f t="shared" si="2"/>
        <v>3.1369704004643064</v>
      </c>
      <c r="P7" s="66"/>
    </row>
    <row r="8" spans="1:133" ht="15.75">
      <c r="A8" s="67" t="s">
        <v>20</v>
      </c>
      <c r="B8" s="68"/>
      <c r="C8" s="69"/>
      <c r="D8" s="70">
        <f t="shared" ref="D8:M8" si="3">SUM(D9:D10)</f>
        <v>941489</v>
      </c>
      <c r="E8" s="70">
        <f t="shared" si="3"/>
        <v>1652</v>
      </c>
      <c r="F8" s="70">
        <f t="shared" si="3"/>
        <v>0</v>
      </c>
      <c r="G8" s="70">
        <f t="shared" si="3"/>
        <v>0</v>
      </c>
      <c r="H8" s="70">
        <f t="shared" si="3"/>
        <v>0</v>
      </c>
      <c r="I8" s="70">
        <f t="shared" si="3"/>
        <v>0</v>
      </c>
      <c r="J8" s="70">
        <f t="shared" si="3"/>
        <v>0</v>
      </c>
      <c r="K8" s="70">
        <f t="shared" si="3"/>
        <v>0</v>
      </c>
      <c r="L8" s="70">
        <f t="shared" si="3"/>
        <v>0</v>
      </c>
      <c r="M8" s="70">
        <f t="shared" si="3"/>
        <v>0</v>
      </c>
      <c r="N8" s="71">
        <f t="shared" si="1"/>
        <v>943141</v>
      </c>
      <c r="O8" s="72">
        <f t="shared" si="2"/>
        <v>547.38305281485782</v>
      </c>
      <c r="P8" s="73"/>
    </row>
    <row r="9" spans="1:133">
      <c r="A9" s="61"/>
      <c r="B9" s="62">
        <v>521</v>
      </c>
      <c r="C9" s="63" t="s">
        <v>21</v>
      </c>
      <c r="D9" s="64">
        <v>854685</v>
      </c>
      <c r="E9" s="64">
        <v>1652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856337</v>
      </c>
      <c r="O9" s="65">
        <f t="shared" si="2"/>
        <v>497.0034822983169</v>
      </c>
      <c r="P9" s="66"/>
    </row>
    <row r="10" spans="1:133">
      <c r="A10" s="61"/>
      <c r="B10" s="62">
        <v>522</v>
      </c>
      <c r="C10" s="63" t="s">
        <v>22</v>
      </c>
      <c r="D10" s="64">
        <v>86804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86804</v>
      </c>
      <c r="O10" s="65">
        <f t="shared" si="2"/>
        <v>50.379570516540916</v>
      </c>
      <c r="P10" s="66"/>
    </row>
    <row r="11" spans="1:133" ht="15.75">
      <c r="A11" s="67" t="s">
        <v>23</v>
      </c>
      <c r="B11" s="68"/>
      <c r="C11" s="69"/>
      <c r="D11" s="70">
        <f t="shared" ref="D11:M11" si="4">SUM(D12:D16)</f>
        <v>0</v>
      </c>
      <c r="E11" s="70">
        <f t="shared" si="4"/>
        <v>17682</v>
      </c>
      <c r="F11" s="70">
        <f t="shared" si="4"/>
        <v>0</v>
      </c>
      <c r="G11" s="70">
        <f t="shared" si="4"/>
        <v>0</v>
      </c>
      <c r="H11" s="70">
        <f t="shared" si="4"/>
        <v>0</v>
      </c>
      <c r="I11" s="70">
        <f t="shared" si="4"/>
        <v>3765791</v>
      </c>
      <c r="J11" s="70">
        <f t="shared" si="4"/>
        <v>0</v>
      </c>
      <c r="K11" s="70">
        <f t="shared" si="4"/>
        <v>0</v>
      </c>
      <c r="L11" s="70">
        <f t="shared" si="4"/>
        <v>0</v>
      </c>
      <c r="M11" s="70">
        <f t="shared" si="4"/>
        <v>0</v>
      </c>
      <c r="N11" s="71">
        <f t="shared" si="1"/>
        <v>3783473</v>
      </c>
      <c r="O11" s="72">
        <f t="shared" si="2"/>
        <v>2195.8636099825885</v>
      </c>
      <c r="P11" s="73"/>
    </row>
    <row r="12" spans="1:133">
      <c r="A12" s="61"/>
      <c r="B12" s="62">
        <v>531</v>
      </c>
      <c r="C12" s="63" t="s">
        <v>24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2499199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2499199</v>
      </c>
      <c r="O12" s="65">
        <f t="shared" si="2"/>
        <v>1450.4927452118397</v>
      </c>
      <c r="P12" s="66"/>
    </row>
    <row r="13" spans="1:133">
      <c r="A13" s="61"/>
      <c r="B13" s="62">
        <v>532</v>
      </c>
      <c r="C13" s="63" t="s">
        <v>25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333242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333242</v>
      </c>
      <c r="O13" s="65">
        <f t="shared" si="2"/>
        <v>193.40800928612884</v>
      </c>
      <c r="P13" s="66"/>
    </row>
    <row r="14" spans="1:133">
      <c r="A14" s="61"/>
      <c r="B14" s="62">
        <v>533</v>
      </c>
      <c r="C14" s="63" t="s">
        <v>26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476150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476150</v>
      </c>
      <c r="O14" s="65">
        <f t="shared" si="2"/>
        <v>276.34939059779452</v>
      </c>
      <c r="P14" s="66"/>
    </row>
    <row r="15" spans="1:133">
      <c r="A15" s="61"/>
      <c r="B15" s="62">
        <v>535</v>
      </c>
      <c r="C15" s="63" t="s">
        <v>28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457200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457200</v>
      </c>
      <c r="O15" s="65">
        <f t="shared" si="2"/>
        <v>265.351131746953</v>
      </c>
      <c r="P15" s="66"/>
    </row>
    <row r="16" spans="1:133">
      <c r="A16" s="61"/>
      <c r="B16" s="62">
        <v>539</v>
      </c>
      <c r="C16" s="63" t="s">
        <v>29</v>
      </c>
      <c r="D16" s="64">
        <v>0</v>
      </c>
      <c r="E16" s="64">
        <v>17682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17682</v>
      </c>
      <c r="O16" s="65">
        <f t="shared" si="2"/>
        <v>10.262333139872316</v>
      </c>
      <c r="P16" s="66"/>
    </row>
    <row r="17" spans="1:119" ht="15.75">
      <c r="A17" s="67" t="s">
        <v>30</v>
      </c>
      <c r="B17" s="68"/>
      <c r="C17" s="69"/>
      <c r="D17" s="70">
        <f t="shared" ref="D17:M17" si="5">SUM(D18:D18)</f>
        <v>310758</v>
      </c>
      <c r="E17" s="70">
        <f t="shared" si="5"/>
        <v>0</v>
      </c>
      <c r="F17" s="70">
        <f t="shared" si="5"/>
        <v>0</v>
      </c>
      <c r="G17" s="70">
        <f t="shared" si="5"/>
        <v>0</v>
      </c>
      <c r="H17" s="70">
        <f t="shared" si="5"/>
        <v>0</v>
      </c>
      <c r="I17" s="70">
        <f t="shared" si="5"/>
        <v>0</v>
      </c>
      <c r="J17" s="70">
        <f t="shared" si="5"/>
        <v>0</v>
      </c>
      <c r="K17" s="70">
        <f t="shared" si="5"/>
        <v>0</v>
      </c>
      <c r="L17" s="70">
        <f t="shared" si="5"/>
        <v>0</v>
      </c>
      <c r="M17" s="70">
        <f t="shared" si="5"/>
        <v>0</v>
      </c>
      <c r="N17" s="70">
        <f t="shared" si="1"/>
        <v>310758</v>
      </c>
      <c r="O17" s="72">
        <f t="shared" si="2"/>
        <v>180.35867672663957</v>
      </c>
      <c r="P17" s="73"/>
    </row>
    <row r="18" spans="1:119">
      <c r="A18" s="61"/>
      <c r="B18" s="62">
        <v>541</v>
      </c>
      <c r="C18" s="63" t="s">
        <v>60</v>
      </c>
      <c r="D18" s="64">
        <v>310758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310758</v>
      </c>
      <c r="O18" s="65">
        <f t="shared" si="2"/>
        <v>180.35867672663957</v>
      </c>
      <c r="P18" s="66"/>
    </row>
    <row r="19" spans="1:119" ht="15.75">
      <c r="A19" s="67" t="s">
        <v>32</v>
      </c>
      <c r="B19" s="68"/>
      <c r="C19" s="69"/>
      <c r="D19" s="70">
        <f t="shared" ref="D19:M19" si="6">SUM(D20:D20)</f>
        <v>67610</v>
      </c>
      <c r="E19" s="70">
        <f t="shared" si="6"/>
        <v>0</v>
      </c>
      <c r="F19" s="70">
        <f t="shared" si="6"/>
        <v>0</v>
      </c>
      <c r="G19" s="70">
        <f t="shared" si="6"/>
        <v>0</v>
      </c>
      <c r="H19" s="70">
        <f t="shared" si="6"/>
        <v>0</v>
      </c>
      <c r="I19" s="70">
        <f t="shared" si="6"/>
        <v>0</v>
      </c>
      <c r="J19" s="70">
        <f t="shared" si="6"/>
        <v>0</v>
      </c>
      <c r="K19" s="70">
        <f t="shared" si="6"/>
        <v>0</v>
      </c>
      <c r="L19" s="70">
        <f t="shared" si="6"/>
        <v>0</v>
      </c>
      <c r="M19" s="70">
        <f t="shared" si="6"/>
        <v>0</v>
      </c>
      <c r="N19" s="70">
        <f t="shared" si="1"/>
        <v>67610</v>
      </c>
      <c r="O19" s="72">
        <f t="shared" si="2"/>
        <v>39.239698200812533</v>
      </c>
      <c r="P19" s="73"/>
    </row>
    <row r="20" spans="1:119">
      <c r="A20" s="61"/>
      <c r="B20" s="62">
        <v>562</v>
      </c>
      <c r="C20" s="63" t="s">
        <v>61</v>
      </c>
      <c r="D20" s="64">
        <v>67610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f t="shared" si="1"/>
        <v>67610</v>
      </c>
      <c r="O20" s="65">
        <f t="shared" si="2"/>
        <v>39.239698200812533</v>
      </c>
      <c r="P20" s="66"/>
    </row>
    <row r="21" spans="1:119" ht="15.75">
      <c r="A21" s="67" t="s">
        <v>34</v>
      </c>
      <c r="B21" s="68"/>
      <c r="C21" s="69"/>
      <c r="D21" s="70">
        <f t="shared" ref="D21:M21" si="7">SUM(D22:D23)</f>
        <v>85119</v>
      </c>
      <c r="E21" s="70">
        <f t="shared" si="7"/>
        <v>7284</v>
      </c>
      <c r="F21" s="70">
        <f t="shared" si="7"/>
        <v>0</v>
      </c>
      <c r="G21" s="70">
        <f t="shared" si="7"/>
        <v>0</v>
      </c>
      <c r="H21" s="70">
        <f t="shared" si="7"/>
        <v>0</v>
      </c>
      <c r="I21" s="70">
        <f t="shared" si="7"/>
        <v>0</v>
      </c>
      <c r="J21" s="70">
        <f t="shared" si="7"/>
        <v>0</v>
      </c>
      <c r="K21" s="70">
        <f t="shared" si="7"/>
        <v>0</v>
      </c>
      <c r="L21" s="70">
        <f t="shared" si="7"/>
        <v>0</v>
      </c>
      <c r="M21" s="70">
        <f t="shared" si="7"/>
        <v>0</v>
      </c>
      <c r="N21" s="70">
        <f t="shared" si="1"/>
        <v>92403</v>
      </c>
      <c r="O21" s="72">
        <f t="shared" si="2"/>
        <v>53.629135229251304</v>
      </c>
      <c r="P21" s="66"/>
    </row>
    <row r="22" spans="1:119">
      <c r="A22" s="61"/>
      <c r="B22" s="62">
        <v>572</v>
      </c>
      <c r="C22" s="63" t="s">
        <v>62</v>
      </c>
      <c r="D22" s="64">
        <v>82119</v>
      </c>
      <c r="E22" s="64">
        <v>7284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f t="shared" si="1"/>
        <v>89403</v>
      </c>
      <c r="O22" s="65">
        <f t="shared" si="2"/>
        <v>51.887986070806733</v>
      </c>
      <c r="P22" s="66"/>
    </row>
    <row r="23" spans="1:119">
      <c r="A23" s="61"/>
      <c r="B23" s="62">
        <v>574</v>
      </c>
      <c r="C23" s="63" t="s">
        <v>53</v>
      </c>
      <c r="D23" s="64">
        <v>3000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f t="shared" si="1"/>
        <v>3000</v>
      </c>
      <c r="O23" s="65">
        <f t="shared" si="2"/>
        <v>1.7411491584445735</v>
      </c>
      <c r="P23" s="66"/>
    </row>
    <row r="24" spans="1:119" ht="15.75">
      <c r="A24" s="67" t="s">
        <v>63</v>
      </c>
      <c r="B24" s="68"/>
      <c r="C24" s="69"/>
      <c r="D24" s="70">
        <f t="shared" ref="D24:M24" si="8">SUM(D25:D25)</f>
        <v>0</v>
      </c>
      <c r="E24" s="70">
        <f t="shared" si="8"/>
        <v>0</v>
      </c>
      <c r="F24" s="70">
        <f t="shared" si="8"/>
        <v>0</v>
      </c>
      <c r="G24" s="70">
        <f t="shared" si="8"/>
        <v>0</v>
      </c>
      <c r="H24" s="70">
        <f t="shared" si="8"/>
        <v>0</v>
      </c>
      <c r="I24" s="70">
        <f t="shared" si="8"/>
        <v>772800</v>
      </c>
      <c r="J24" s="70">
        <f t="shared" si="8"/>
        <v>0</v>
      </c>
      <c r="K24" s="70">
        <f t="shared" si="8"/>
        <v>0</v>
      </c>
      <c r="L24" s="70">
        <f t="shared" si="8"/>
        <v>0</v>
      </c>
      <c r="M24" s="70">
        <f t="shared" si="8"/>
        <v>0</v>
      </c>
      <c r="N24" s="70">
        <f t="shared" si="1"/>
        <v>772800</v>
      </c>
      <c r="O24" s="72">
        <f t="shared" si="2"/>
        <v>448.52002321532211</v>
      </c>
      <c r="P24" s="66"/>
    </row>
    <row r="25" spans="1:119" ht="15.75" thickBot="1">
      <c r="A25" s="61"/>
      <c r="B25" s="62">
        <v>581</v>
      </c>
      <c r="C25" s="63" t="s">
        <v>64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772800</v>
      </c>
      <c r="J25" s="64">
        <v>0</v>
      </c>
      <c r="K25" s="64">
        <v>0</v>
      </c>
      <c r="L25" s="64">
        <v>0</v>
      </c>
      <c r="M25" s="64">
        <v>0</v>
      </c>
      <c r="N25" s="64">
        <f t="shared" si="1"/>
        <v>772800</v>
      </c>
      <c r="O25" s="65">
        <f t="shared" si="2"/>
        <v>448.52002321532211</v>
      </c>
      <c r="P25" s="66"/>
    </row>
    <row r="26" spans="1:119" ht="16.5" thickBot="1">
      <c r="A26" s="74" t="s">
        <v>10</v>
      </c>
      <c r="B26" s="75"/>
      <c r="C26" s="76"/>
      <c r="D26" s="77">
        <f>SUM(D5,D8,D11,D17,D19,D21,D24)</f>
        <v>1494185</v>
      </c>
      <c r="E26" s="77">
        <f t="shared" ref="E26:M26" si="9">SUM(E5,E8,E11,E17,E19,E21,E24)</f>
        <v>26618</v>
      </c>
      <c r="F26" s="77">
        <f t="shared" si="9"/>
        <v>0</v>
      </c>
      <c r="G26" s="77">
        <f t="shared" si="9"/>
        <v>0</v>
      </c>
      <c r="H26" s="77">
        <f t="shared" si="9"/>
        <v>0</v>
      </c>
      <c r="I26" s="77">
        <f t="shared" si="9"/>
        <v>4538591</v>
      </c>
      <c r="J26" s="77">
        <f t="shared" si="9"/>
        <v>0</v>
      </c>
      <c r="K26" s="77">
        <f t="shared" si="9"/>
        <v>5405</v>
      </c>
      <c r="L26" s="77">
        <f t="shared" si="9"/>
        <v>0</v>
      </c>
      <c r="M26" s="77">
        <f t="shared" si="9"/>
        <v>0</v>
      </c>
      <c r="N26" s="77">
        <f t="shared" si="1"/>
        <v>6064799</v>
      </c>
      <c r="O26" s="78">
        <f t="shared" si="2"/>
        <v>3519.9065583284969</v>
      </c>
      <c r="P26" s="59"/>
      <c r="Q26" s="79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</row>
    <row r="27" spans="1:119">
      <c r="A27" s="81"/>
      <c r="B27" s="82"/>
      <c r="C27" s="82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4"/>
    </row>
    <row r="28" spans="1:119">
      <c r="A28" s="85"/>
      <c r="B28" s="86"/>
      <c r="C28" s="86"/>
      <c r="D28" s="87"/>
      <c r="E28" s="87"/>
      <c r="F28" s="87"/>
      <c r="G28" s="87"/>
      <c r="H28" s="87"/>
      <c r="I28" s="87"/>
      <c r="J28" s="87"/>
      <c r="K28" s="87"/>
      <c r="L28" s="117" t="s">
        <v>65</v>
      </c>
      <c r="M28" s="117"/>
      <c r="N28" s="117"/>
      <c r="O28" s="88">
        <v>1723</v>
      </c>
    </row>
    <row r="29" spans="1:119">
      <c r="A29" s="118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20"/>
    </row>
    <row r="30" spans="1:119" ht="15.75" customHeight="1" thickBot="1">
      <c r="A30" s="121" t="s">
        <v>46</v>
      </c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3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0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112971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3910</v>
      </c>
      <c r="L5" s="24">
        <f t="shared" si="0"/>
        <v>0</v>
      </c>
      <c r="M5" s="24">
        <f t="shared" si="0"/>
        <v>0</v>
      </c>
      <c r="N5" s="25">
        <f t="shared" ref="N5:N27" si="1">SUM(D5:M5)</f>
        <v>116881</v>
      </c>
      <c r="O5" s="30">
        <f t="shared" ref="O5:O27" si="2">(N5/O$29)</f>
        <v>67.483256351039259</v>
      </c>
      <c r="P5" s="6"/>
    </row>
    <row r="6" spans="1:133">
      <c r="A6" s="12"/>
      <c r="B6" s="42">
        <v>512</v>
      </c>
      <c r="C6" s="19" t="s">
        <v>52</v>
      </c>
      <c r="D6" s="43">
        <v>112971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112971</v>
      </c>
      <c r="O6" s="44">
        <f t="shared" si="2"/>
        <v>65.225750577367208</v>
      </c>
      <c r="P6" s="9"/>
    </row>
    <row r="7" spans="1:133">
      <c r="A7" s="12"/>
      <c r="B7" s="42">
        <v>513</v>
      </c>
      <c r="C7" s="19" t="s">
        <v>19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3910</v>
      </c>
      <c r="L7" s="43">
        <v>0</v>
      </c>
      <c r="M7" s="43">
        <v>0</v>
      </c>
      <c r="N7" s="43">
        <f t="shared" si="1"/>
        <v>3910</v>
      </c>
      <c r="O7" s="44">
        <f t="shared" si="2"/>
        <v>2.2575057736720554</v>
      </c>
      <c r="P7" s="9"/>
    </row>
    <row r="8" spans="1:133" ht="15.75">
      <c r="A8" s="26" t="s">
        <v>20</v>
      </c>
      <c r="B8" s="27"/>
      <c r="C8" s="28"/>
      <c r="D8" s="29">
        <f t="shared" ref="D8:M8" si="3">SUM(D9:D10)</f>
        <v>898148</v>
      </c>
      <c r="E8" s="29">
        <f t="shared" si="3"/>
        <v>1000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899148</v>
      </c>
      <c r="O8" s="41">
        <f t="shared" si="2"/>
        <v>519.13856812933022</v>
      </c>
      <c r="P8" s="10"/>
    </row>
    <row r="9" spans="1:133">
      <c r="A9" s="12"/>
      <c r="B9" s="42">
        <v>521</v>
      </c>
      <c r="C9" s="19" t="s">
        <v>21</v>
      </c>
      <c r="D9" s="43">
        <v>818885</v>
      </c>
      <c r="E9" s="43">
        <v>1000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819885</v>
      </c>
      <c r="O9" s="44">
        <f t="shared" si="2"/>
        <v>473.37471131639722</v>
      </c>
      <c r="P9" s="9"/>
    </row>
    <row r="10" spans="1:133">
      <c r="A10" s="12"/>
      <c r="B10" s="42">
        <v>522</v>
      </c>
      <c r="C10" s="19" t="s">
        <v>22</v>
      </c>
      <c r="D10" s="43">
        <v>79263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79263</v>
      </c>
      <c r="O10" s="44">
        <f t="shared" si="2"/>
        <v>45.763856812933028</v>
      </c>
      <c r="P10" s="9"/>
    </row>
    <row r="11" spans="1:133" ht="15.75">
      <c r="A11" s="26" t="s">
        <v>23</v>
      </c>
      <c r="B11" s="27"/>
      <c r="C11" s="28"/>
      <c r="D11" s="29">
        <f t="shared" ref="D11:M11" si="4">SUM(D12:D16)</f>
        <v>0</v>
      </c>
      <c r="E11" s="29">
        <f t="shared" si="4"/>
        <v>633995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3850648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4484643</v>
      </c>
      <c r="O11" s="41">
        <f t="shared" si="2"/>
        <v>2589.2857967667437</v>
      </c>
      <c r="P11" s="10"/>
    </row>
    <row r="12" spans="1:133">
      <c r="A12" s="12"/>
      <c r="B12" s="42">
        <v>531</v>
      </c>
      <c r="C12" s="19" t="s">
        <v>24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2579439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2579439</v>
      </c>
      <c r="O12" s="44">
        <f t="shared" si="2"/>
        <v>1489.2834872979215</v>
      </c>
      <c r="P12" s="9"/>
    </row>
    <row r="13" spans="1:133">
      <c r="A13" s="12"/>
      <c r="B13" s="42">
        <v>532</v>
      </c>
      <c r="C13" s="19" t="s">
        <v>25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299998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299998</v>
      </c>
      <c r="O13" s="44">
        <f t="shared" si="2"/>
        <v>173.20900692840647</v>
      </c>
      <c r="P13" s="9"/>
    </row>
    <row r="14" spans="1:133">
      <c r="A14" s="12"/>
      <c r="B14" s="42">
        <v>533</v>
      </c>
      <c r="C14" s="19" t="s">
        <v>26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517917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517917</v>
      </c>
      <c r="O14" s="44">
        <f t="shared" si="2"/>
        <v>299.02829099307161</v>
      </c>
      <c r="P14" s="9"/>
    </row>
    <row r="15" spans="1:133">
      <c r="A15" s="12"/>
      <c r="B15" s="42">
        <v>535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453294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453294</v>
      </c>
      <c r="O15" s="44">
        <f t="shared" si="2"/>
        <v>261.71709006928404</v>
      </c>
      <c r="P15" s="9"/>
    </row>
    <row r="16" spans="1:133">
      <c r="A16" s="12"/>
      <c r="B16" s="42">
        <v>539</v>
      </c>
      <c r="C16" s="19" t="s">
        <v>29</v>
      </c>
      <c r="D16" s="43">
        <v>0</v>
      </c>
      <c r="E16" s="43">
        <v>633995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633995</v>
      </c>
      <c r="O16" s="44">
        <f t="shared" si="2"/>
        <v>366.04792147806006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353541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353541</v>
      </c>
      <c r="O17" s="41">
        <f t="shared" si="2"/>
        <v>204.1229792147806</v>
      </c>
      <c r="P17" s="10"/>
    </row>
    <row r="18" spans="1:119">
      <c r="A18" s="12"/>
      <c r="B18" s="42">
        <v>541</v>
      </c>
      <c r="C18" s="19" t="s">
        <v>31</v>
      </c>
      <c r="D18" s="43">
        <v>353541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353541</v>
      </c>
      <c r="O18" s="44">
        <f t="shared" si="2"/>
        <v>204.1229792147806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49671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49671</v>
      </c>
      <c r="O19" s="41">
        <f t="shared" si="2"/>
        <v>28.678406466512701</v>
      </c>
      <c r="P19" s="10"/>
    </row>
    <row r="20" spans="1:119">
      <c r="A20" s="12"/>
      <c r="B20" s="42">
        <v>562</v>
      </c>
      <c r="C20" s="19" t="s">
        <v>33</v>
      </c>
      <c r="D20" s="43">
        <v>49671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49671</v>
      </c>
      <c r="O20" s="44">
        <f t="shared" si="2"/>
        <v>28.678406466512701</v>
      </c>
      <c r="P20" s="9"/>
    </row>
    <row r="21" spans="1:119" ht="15.75">
      <c r="A21" s="26" t="s">
        <v>34</v>
      </c>
      <c r="B21" s="27"/>
      <c r="C21" s="28"/>
      <c r="D21" s="29">
        <f t="shared" ref="D21:M21" si="7">SUM(D22:D24)</f>
        <v>75180</v>
      </c>
      <c r="E21" s="29">
        <f t="shared" si="7"/>
        <v>53986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129166</v>
      </c>
      <c r="O21" s="41">
        <f t="shared" si="2"/>
        <v>74.57621247113164</v>
      </c>
      <c r="P21" s="9"/>
    </row>
    <row r="22" spans="1:119">
      <c r="A22" s="12"/>
      <c r="B22" s="42">
        <v>571</v>
      </c>
      <c r="C22" s="19" t="s">
        <v>35</v>
      </c>
      <c r="D22" s="43">
        <v>5000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5000</v>
      </c>
      <c r="O22" s="44">
        <f t="shared" si="2"/>
        <v>2.8868360277136258</v>
      </c>
      <c r="P22" s="9"/>
    </row>
    <row r="23" spans="1:119">
      <c r="A23" s="12"/>
      <c r="B23" s="42">
        <v>572</v>
      </c>
      <c r="C23" s="19" t="s">
        <v>36</v>
      </c>
      <c r="D23" s="43">
        <v>66180</v>
      </c>
      <c r="E23" s="43">
        <v>53986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120166</v>
      </c>
      <c r="O23" s="44">
        <f t="shared" si="2"/>
        <v>69.379907621247114</v>
      </c>
      <c r="P23" s="9"/>
    </row>
    <row r="24" spans="1:119">
      <c r="A24" s="12"/>
      <c r="B24" s="42">
        <v>574</v>
      </c>
      <c r="C24" s="19" t="s">
        <v>53</v>
      </c>
      <c r="D24" s="43">
        <v>4000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4000</v>
      </c>
      <c r="O24" s="44">
        <f t="shared" si="2"/>
        <v>2.3094688221709005</v>
      </c>
      <c r="P24" s="9"/>
    </row>
    <row r="25" spans="1:119" ht="15.75">
      <c r="A25" s="26" t="s">
        <v>40</v>
      </c>
      <c r="B25" s="27"/>
      <c r="C25" s="28"/>
      <c r="D25" s="29">
        <f t="shared" ref="D25:M25" si="8">SUM(D26:D26)</f>
        <v>0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748800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1"/>
        <v>748800</v>
      </c>
      <c r="O25" s="41">
        <f t="shared" si="2"/>
        <v>432.33256351039262</v>
      </c>
      <c r="P25" s="9"/>
    </row>
    <row r="26" spans="1:119" ht="15.75" thickBot="1">
      <c r="A26" s="12"/>
      <c r="B26" s="42">
        <v>581</v>
      </c>
      <c r="C26" s="19" t="s">
        <v>38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748800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748800</v>
      </c>
      <c r="O26" s="44">
        <f t="shared" si="2"/>
        <v>432.33256351039262</v>
      </c>
      <c r="P26" s="9"/>
    </row>
    <row r="27" spans="1:119" ht="16.5" thickBot="1">
      <c r="A27" s="13" t="s">
        <v>10</v>
      </c>
      <c r="B27" s="21"/>
      <c r="C27" s="20"/>
      <c r="D27" s="14">
        <f>SUM(D5,D8,D11,D17,D19,D21,D25)</f>
        <v>1489511</v>
      </c>
      <c r="E27" s="14">
        <f t="shared" ref="E27:M27" si="9">SUM(E5,E8,E11,E17,E19,E21,E25)</f>
        <v>688981</v>
      </c>
      <c r="F27" s="14">
        <f t="shared" si="9"/>
        <v>0</v>
      </c>
      <c r="G27" s="14">
        <f t="shared" si="9"/>
        <v>0</v>
      </c>
      <c r="H27" s="14">
        <f t="shared" si="9"/>
        <v>0</v>
      </c>
      <c r="I27" s="14">
        <f t="shared" si="9"/>
        <v>4599448</v>
      </c>
      <c r="J27" s="14">
        <f t="shared" si="9"/>
        <v>0</v>
      </c>
      <c r="K27" s="14">
        <f t="shared" si="9"/>
        <v>3910</v>
      </c>
      <c r="L27" s="14">
        <f t="shared" si="9"/>
        <v>0</v>
      </c>
      <c r="M27" s="14">
        <f t="shared" si="9"/>
        <v>0</v>
      </c>
      <c r="N27" s="14">
        <f t="shared" si="1"/>
        <v>6781850</v>
      </c>
      <c r="O27" s="35">
        <f t="shared" si="2"/>
        <v>3915.6177829099306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3" t="s">
        <v>56</v>
      </c>
      <c r="M29" s="93"/>
      <c r="N29" s="93"/>
      <c r="O29" s="39">
        <v>1732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46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0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112224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6870</v>
      </c>
      <c r="L5" s="24">
        <f t="shared" si="0"/>
        <v>0</v>
      </c>
      <c r="M5" s="24">
        <f t="shared" si="0"/>
        <v>0</v>
      </c>
      <c r="N5" s="25">
        <f t="shared" ref="N5:N28" si="1">SUM(D5:M5)</f>
        <v>119094</v>
      </c>
      <c r="O5" s="30">
        <f t="shared" ref="O5:O28" si="2">(N5/O$30)</f>
        <v>68.920138888888886</v>
      </c>
      <c r="P5" s="6"/>
    </row>
    <row r="6" spans="1:133">
      <c r="A6" s="12"/>
      <c r="B6" s="42">
        <v>512</v>
      </c>
      <c r="C6" s="19" t="s">
        <v>52</v>
      </c>
      <c r="D6" s="43">
        <v>105470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105470</v>
      </c>
      <c r="O6" s="44">
        <f t="shared" si="2"/>
        <v>61.035879629629626</v>
      </c>
      <c r="P6" s="9"/>
    </row>
    <row r="7" spans="1:133">
      <c r="A7" s="12"/>
      <c r="B7" s="42">
        <v>513</v>
      </c>
      <c r="C7" s="19" t="s">
        <v>19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6870</v>
      </c>
      <c r="L7" s="43">
        <v>0</v>
      </c>
      <c r="M7" s="43">
        <v>0</v>
      </c>
      <c r="N7" s="43">
        <f t="shared" si="1"/>
        <v>6870</v>
      </c>
      <c r="O7" s="44">
        <f t="shared" si="2"/>
        <v>3.9756944444444446</v>
      </c>
      <c r="P7" s="9"/>
    </row>
    <row r="8" spans="1:133">
      <c r="A8" s="12"/>
      <c r="B8" s="42">
        <v>519</v>
      </c>
      <c r="C8" s="19" t="s">
        <v>48</v>
      </c>
      <c r="D8" s="43">
        <v>6754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6754</v>
      </c>
      <c r="O8" s="44">
        <f t="shared" si="2"/>
        <v>3.9085648148148149</v>
      </c>
      <c r="P8" s="9"/>
    </row>
    <row r="9" spans="1:133" ht="15.75">
      <c r="A9" s="26" t="s">
        <v>20</v>
      </c>
      <c r="B9" s="27"/>
      <c r="C9" s="28"/>
      <c r="D9" s="29">
        <f t="shared" ref="D9:M9" si="3">SUM(D10:D11)</f>
        <v>883209</v>
      </c>
      <c r="E9" s="29">
        <f t="shared" si="3"/>
        <v>2504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885713</v>
      </c>
      <c r="O9" s="41">
        <f t="shared" si="2"/>
        <v>512.56539351851848</v>
      </c>
      <c r="P9" s="10"/>
    </row>
    <row r="10" spans="1:133">
      <c r="A10" s="12"/>
      <c r="B10" s="42">
        <v>521</v>
      </c>
      <c r="C10" s="19" t="s">
        <v>21</v>
      </c>
      <c r="D10" s="43">
        <v>791054</v>
      </c>
      <c r="E10" s="43">
        <v>2504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793558</v>
      </c>
      <c r="O10" s="44">
        <f t="shared" si="2"/>
        <v>459.2349537037037</v>
      </c>
      <c r="P10" s="9"/>
    </row>
    <row r="11" spans="1:133">
      <c r="A11" s="12"/>
      <c r="B11" s="42">
        <v>522</v>
      </c>
      <c r="C11" s="19" t="s">
        <v>22</v>
      </c>
      <c r="D11" s="43">
        <v>92155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92155</v>
      </c>
      <c r="O11" s="44">
        <f t="shared" si="2"/>
        <v>53.330439814814817</v>
      </c>
      <c r="P11" s="9"/>
    </row>
    <row r="12" spans="1:133" ht="15.75">
      <c r="A12" s="26" t="s">
        <v>23</v>
      </c>
      <c r="B12" s="27"/>
      <c r="C12" s="28"/>
      <c r="D12" s="29">
        <f t="shared" ref="D12:M12" si="4">SUM(D13:D17)</f>
        <v>0</v>
      </c>
      <c r="E12" s="29">
        <f t="shared" si="4"/>
        <v>1860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3455183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3457043</v>
      </c>
      <c r="O12" s="41">
        <f t="shared" si="2"/>
        <v>2000.603587962963</v>
      </c>
      <c r="P12" s="10"/>
    </row>
    <row r="13" spans="1:133">
      <c r="A13" s="12"/>
      <c r="B13" s="42">
        <v>531</v>
      </c>
      <c r="C13" s="19" t="s">
        <v>24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2302785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2302785</v>
      </c>
      <c r="O13" s="44">
        <f t="shared" si="2"/>
        <v>1332.6302083333333</v>
      </c>
      <c r="P13" s="9"/>
    </row>
    <row r="14" spans="1:133">
      <c r="A14" s="12"/>
      <c r="B14" s="42">
        <v>532</v>
      </c>
      <c r="C14" s="19" t="s">
        <v>25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291956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291956</v>
      </c>
      <c r="O14" s="44">
        <f t="shared" si="2"/>
        <v>168.9560185185185</v>
      </c>
      <c r="P14" s="9"/>
    </row>
    <row r="15" spans="1:133">
      <c r="A15" s="12"/>
      <c r="B15" s="42">
        <v>533</v>
      </c>
      <c r="C15" s="19" t="s">
        <v>26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416371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416371</v>
      </c>
      <c r="O15" s="44">
        <f t="shared" si="2"/>
        <v>240.95543981481481</v>
      </c>
      <c r="P15" s="9"/>
    </row>
    <row r="16" spans="1:133">
      <c r="A16" s="12"/>
      <c r="B16" s="42">
        <v>535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444071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444071</v>
      </c>
      <c r="O16" s="44">
        <f t="shared" si="2"/>
        <v>256.98553240740739</v>
      </c>
      <c r="P16" s="9"/>
    </row>
    <row r="17" spans="1:119">
      <c r="A17" s="12"/>
      <c r="B17" s="42">
        <v>539</v>
      </c>
      <c r="C17" s="19" t="s">
        <v>29</v>
      </c>
      <c r="D17" s="43">
        <v>0</v>
      </c>
      <c r="E17" s="43">
        <v>1860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1860</v>
      </c>
      <c r="O17" s="44">
        <f t="shared" si="2"/>
        <v>1.0763888888888888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SUM(D19:D19)</f>
        <v>292037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292037</v>
      </c>
      <c r="O18" s="41">
        <f t="shared" si="2"/>
        <v>169.0028935185185</v>
      </c>
      <c r="P18" s="10"/>
    </row>
    <row r="19" spans="1:119">
      <c r="A19" s="12"/>
      <c r="B19" s="42">
        <v>541</v>
      </c>
      <c r="C19" s="19" t="s">
        <v>31</v>
      </c>
      <c r="D19" s="43">
        <v>292037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292037</v>
      </c>
      <c r="O19" s="44">
        <f t="shared" si="2"/>
        <v>169.0028935185185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SUM(D21:D21)</f>
        <v>43978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43978</v>
      </c>
      <c r="O20" s="41">
        <f t="shared" si="2"/>
        <v>25.450231481481481</v>
      </c>
      <c r="P20" s="10"/>
    </row>
    <row r="21" spans="1:119">
      <c r="A21" s="12"/>
      <c r="B21" s="42">
        <v>562</v>
      </c>
      <c r="C21" s="19" t="s">
        <v>33</v>
      </c>
      <c r="D21" s="43">
        <v>43978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43978</v>
      </c>
      <c r="O21" s="44">
        <f t="shared" si="2"/>
        <v>25.450231481481481</v>
      </c>
      <c r="P21" s="9"/>
    </row>
    <row r="22" spans="1:119" ht="15.75">
      <c r="A22" s="26" t="s">
        <v>34</v>
      </c>
      <c r="B22" s="27"/>
      <c r="C22" s="28"/>
      <c r="D22" s="29">
        <f t="shared" ref="D22:M22" si="7">SUM(D23:D25)</f>
        <v>76333</v>
      </c>
      <c r="E22" s="29">
        <f t="shared" si="7"/>
        <v>4227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80560</v>
      </c>
      <c r="O22" s="41">
        <f t="shared" si="2"/>
        <v>46.620370370370374</v>
      </c>
      <c r="P22" s="9"/>
    </row>
    <row r="23" spans="1:119">
      <c r="A23" s="12"/>
      <c r="B23" s="42">
        <v>571</v>
      </c>
      <c r="C23" s="19" t="s">
        <v>35</v>
      </c>
      <c r="D23" s="43">
        <v>5026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5026</v>
      </c>
      <c r="O23" s="44">
        <f t="shared" si="2"/>
        <v>2.9085648148148149</v>
      </c>
      <c r="P23" s="9"/>
    </row>
    <row r="24" spans="1:119">
      <c r="A24" s="12"/>
      <c r="B24" s="42">
        <v>572</v>
      </c>
      <c r="C24" s="19" t="s">
        <v>36</v>
      </c>
      <c r="D24" s="43">
        <v>67307</v>
      </c>
      <c r="E24" s="43">
        <v>4227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71534</v>
      </c>
      <c r="O24" s="44">
        <f t="shared" si="2"/>
        <v>41.39699074074074</v>
      </c>
      <c r="P24" s="9"/>
    </row>
    <row r="25" spans="1:119">
      <c r="A25" s="12"/>
      <c r="B25" s="42">
        <v>574</v>
      </c>
      <c r="C25" s="19" t="s">
        <v>53</v>
      </c>
      <c r="D25" s="43">
        <v>4000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4000</v>
      </c>
      <c r="O25" s="44">
        <f t="shared" si="2"/>
        <v>2.3148148148148149</v>
      </c>
      <c r="P25" s="9"/>
    </row>
    <row r="26" spans="1:119" ht="15.75">
      <c r="A26" s="26" t="s">
        <v>40</v>
      </c>
      <c r="B26" s="27"/>
      <c r="C26" s="28"/>
      <c r="D26" s="29">
        <f t="shared" ref="D26:M26" si="8">SUM(D27:D27)</f>
        <v>790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748800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1"/>
        <v>749590</v>
      </c>
      <c r="O26" s="41">
        <f t="shared" si="2"/>
        <v>433.79050925925924</v>
      </c>
      <c r="P26" s="9"/>
    </row>
    <row r="27" spans="1:119" ht="15.75" thickBot="1">
      <c r="A27" s="12"/>
      <c r="B27" s="42">
        <v>581</v>
      </c>
      <c r="C27" s="19" t="s">
        <v>38</v>
      </c>
      <c r="D27" s="43">
        <v>790</v>
      </c>
      <c r="E27" s="43">
        <v>0</v>
      </c>
      <c r="F27" s="43">
        <v>0</v>
      </c>
      <c r="G27" s="43">
        <v>0</v>
      </c>
      <c r="H27" s="43">
        <v>0</v>
      </c>
      <c r="I27" s="43">
        <v>748800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749590</v>
      </c>
      <c r="O27" s="44">
        <f t="shared" si="2"/>
        <v>433.79050925925924</v>
      </c>
      <c r="P27" s="9"/>
    </row>
    <row r="28" spans="1:119" ht="16.5" thickBot="1">
      <c r="A28" s="13" t="s">
        <v>10</v>
      </c>
      <c r="B28" s="21"/>
      <c r="C28" s="20"/>
      <c r="D28" s="14">
        <f>SUM(D5,D9,D12,D18,D20,D22,D26)</f>
        <v>1408571</v>
      </c>
      <c r="E28" s="14">
        <f t="shared" ref="E28:M28" si="9">SUM(E5,E9,E12,E18,E20,E22,E26)</f>
        <v>8591</v>
      </c>
      <c r="F28" s="14">
        <f t="shared" si="9"/>
        <v>0</v>
      </c>
      <c r="G28" s="14">
        <f t="shared" si="9"/>
        <v>0</v>
      </c>
      <c r="H28" s="14">
        <f t="shared" si="9"/>
        <v>0</v>
      </c>
      <c r="I28" s="14">
        <f t="shared" si="9"/>
        <v>4203983</v>
      </c>
      <c r="J28" s="14">
        <f t="shared" si="9"/>
        <v>0</v>
      </c>
      <c r="K28" s="14">
        <f t="shared" si="9"/>
        <v>6870</v>
      </c>
      <c r="L28" s="14">
        <f t="shared" si="9"/>
        <v>0</v>
      </c>
      <c r="M28" s="14">
        <f t="shared" si="9"/>
        <v>0</v>
      </c>
      <c r="N28" s="14">
        <f t="shared" si="1"/>
        <v>5628015</v>
      </c>
      <c r="O28" s="35">
        <f t="shared" si="2"/>
        <v>3256.953125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3" t="s">
        <v>54</v>
      </c>
      <c r="M30" s="93"/>
      <c r="N30" s="93"/>
      <c r="O30" s="39">
        <v>1728</v>
      </c>
    </row>
    <row r="31" spans="1:119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  <row r="32" spans="1:119" ht="15.75" customHeight="1" thickBot="1">
      <c r="A32" s="97" t="s">
        <v>46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9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  <ignoredErrors>
    <ignoredError sqref="N21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108326</v>
      </c>
      <c r="E5" s="24">
        <f t="shared" si="0"/>
        <v>17899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11863</v>
      </c>
      <c r="L5" s="24">
        <f t="shared" si="0"/>
        <v>0</v>
      </c>
      <c r="M5" s="24">
        <f t="shared" si="0"/>
        <v>0</v>
      </c>
      <c r="N5" s="25">
        <f t="shared" ref="N5:N28" si="1">SUM(D5:M5)</f>
        <v>138088</v>
      </c>
      <c r="O5" s="30">
        <f t="shared" ref="O5:O28" si="2">(N5/O$30)</f>
        <v>78.236827195467427</v>
      </c>
      <c r="P5" s="6"/>
    </row>
    <row r="6" spans="1:133">
      <c r="A6" s="12"/>
      <c r="B6" s="42">
        <v>513</v>
      </c>
      <c r="C6" s="19" t="s">
        <v>19</v>
      </c>
      <c r="D6" s="43">
        <v>102210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4719</v>
      </c>
      <c r="L6" s="43">
        <v>0</v>
      </c>
      <c r="M6" s="43">
        <v>0</v>
      </c>
      <c r="N6" s="43">
        <f t="shared" si="1"/>
        <v>106929</v>
      </c>
      <c r="O6" s="44">
        <f t="shared" si="2"/>
        <v>60.58300283286119</v>
      </c>
      <c r="P6" s="9"/>
    </row>
    <row r="7" spans="1:133">
      <c r="A7" s="12"/>
      <c r="B7" s="42">
        <v>518</v>
      </c>
      <c r="C7" s="19" t="s">
        <v>44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7144</v>
      </c>
      <c r="L7" s="43">
        <v>0</v>
      </c>
      <c r="M7" s="43">
        <v>0</v>
      </c>
      <c r="N7" s="43">
        <f t="shared" si="1"/>
        <v>7144</v>
      </c>
      <c r="O7" s="44">
        <f t="shared" si="2"/>
        <v>4.0475920679886688</v>
      </c>
      <c r="P7" s="9"/>
    </row>
    <row r="8" spans="1:133">
      <c r="A8" s="12"/>
      <c r="B8" s="42">
        <v>519</v>
      </c>
      <c r="C8" s="19" t="s">
        <v>48</v>
      </c>
      <c r="D8" s="43">
        <v>6116</v>
      </c>
      <c r="E8" s="43">
        <v>17899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24015</v>
      </c>
      <c r="O8" s="44">
        <f t="shared" si="2"/>
        <v>13.606232294617564</v>
      </c>
      <c r="P8" s="9"/>
    </row>
    <row r="9" spans="1:133" ht="15.75">
      <c r="A9" s="26" t="s">
        <v>20</v>
      </c>
      <c r="B9" s="27"/>
      <c r="C9" s="28"/>
      <c r="D9" s="29">
        <f t="shared" ref="D9:M9" si="3">SUM(D10:D11)</f>
        <v>889660</v>
      </c>
      <c r="E9" s="29">
        <f t="shared" si="3"/>
        <v>1000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890660</v>
      </c>
      <c r="O9" s="41">
        <f t="shared" si="2"/>
        <v>504.62322946175635</v>
      </c>
      <c r="P9" s="10"/>
    </row>
    <row r="10" spans="1:133">
      <c r="A10" s="12"/>
      <c r="B10" s="42">
        <v>521</v>
      </c>
      <c r="C10" s="19" t="s">
        <v>21</v>
      </c>
      <c r="D10" s="43">
        <v>775699</v>
      </c>
      <c r="E10" s="43">
        <v>1000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776699</v>
      </c>
      <c r="O10" s="44">
        <f t="shared" si="2"/>
        <v>440.05609065155807</v>
      </c>
      <c r="P10" s="9"/>
    </row>
    <row r="11" spans="1:133">
      <c r="A11" s="12"/>
      <c r="B11" s="42">
        <v>522</v>
      </c>
      <c r="C11" s="19" t="s">
        <v>22</v>
      </c>
      <c r="D11" s="43">
        <v>113961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113961</v>
      </c>
      <c r="O11" s="44">
        <f t="shared" si="2"/>
        <v>64.567138810198301</v>
      </c>
      <c r="P11" s="9"/>
    </row>
    <row r="12" spans="1:133" ht="15.75">
      <c r="A12" s="26" t="s">
        <v>23</v>
      </c>
      <c r="B12" s="27"/>
      <c r="C12" s="28"/>
      <c r="D12" s="29">
        <f t="shared" ref="D12:M12" si="4">SUM(D13:D17)</f>
        <v>0</v>
      </c>
      <c r="E12" s="29">
        <f t="shared" si="4"/>
        <v>25764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3979396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4005160</v>
      </c>
      <c r="O12" s="41">
        <f t="shared" si="2"/>
        <v>2269.212464589235</v>
      </c>
      <c r="P12" s="10"/>
    </row>
    <row r="13" spans="1:133">
      <c r="A13" s="12"/>
      <c r="B13" s="42">
        <v>531</v>
      </c>
      <c r="C13" s="19" t="s">
        <v>24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2684902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2684902</v>
      </c>
      <c r="O13" s="44">
        <f t="shared" si="2"/>
        <v>1521.1909348441927</v>
      </c>
      <c r="P13" s="9"/>
    </row>
    <row r="14" spans="1:133">
      <c r="A14" s="12"/>
      <c r="B14" s="42">
        <v>532</v>
      </c>
      <c r="C14" s="19" t="s">
        <v>25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343511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343511</v>
      </c>
      <c r="O14" s="44">
        <f t="shared" si="2"/>
        <v>194.62379603399432</v>
      </c>
      <c r="P14" s="9"/>
    </row>
    <row r="15" spans="1:133">
      <c r="A15" s="12"/>
      <c r="B15" s="42">
        <v>533</v>
      </c>
      <c r="C15" s="19" t="s">
        <v>26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483060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483060</v>
      </c>
      <c r="O15" s="44">
        <f t="shared" si="2"/>
        <v>273.6883852691218</v>
      </c>
      <c r="P15" s="9"/>
    </row>
    <row r="16" spans="1:133">
      <c r="A16" s="12"/>
      <c r="B16" s="42">
        <v>535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467923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467923</v>
      </c>
      <c r="O16" s="44">
        <f t="shared" si="2"/>
        <v>265.11218130311613</v>
      </c>
      <c r="P16" s="9"/>
    </row>
    <row r="17" spans="1:119">
      <c r="A17" s="12"/>
      <c r="B17" s="42">
        <v>538</v>
      </c>
      <c r="C17" s="19" t="s">
        <v>49</v>
      </c>
      <c r="D17" s="43">
        <v>0</v>
      </c>
      <c r="E17" s="43">
        <v>25764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25764</v>
      </c>
      <c r="O17" s="44">
        <f t="shared" si="2"/>
        <v>14.597167138810198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SUM(D19:D19)</f>
        <v>314621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314621</v>
      </c>
      <c r="O18" s="41">
        <f t="shared" si="2"/>
        <v>178.25552407932011</v>
      </c>
      <c r="P18" s="10"/>
    </row>
    <row r="19" spans="1:119">
      <c r="A19" s="12"/>
      <c r="B19" s="42">
        <v>541</v>
      </c>
      <c r="C19" s="19" t="s">
        <v>31</v>
      </c>
      <c r="D19" s="43">
        <v>314621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314621</v>
      </c>
      <c r="O19" s="44">
        <f t="shared" si="2"/>
        <v>178.25552407932011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SUM(D21:D21)</f>
        <v>43465</v>
      </c>
      <c r="E20" s="29">
        <f t="shared" si="6"/>
        <v>64464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107929</v>
      </c>
      <c r="O20" s="41">
        <f t="shared" si="2"/>
        <v>61.149575070821527</v>
      </c>
      <c r="P20" s="10"/>
    </row>
    <row r="21" spans="1:119">
      <c r="A21" s="12"/>
      <c r="B21" s="42">
        <v>562</v>
      </c>
      <c r="C21" s="19" t="s">
        <v>33</v>
      </c>
      <c r="D21" s="43">
        <v>43465</v>
      </c>
      <c r="E21" s="43">
        <v>64464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107929</v>
      </c>
      <c r="O21" s="44">
        <f t="shared" si="2"/>
        <v>61.149575070821527</v>
      </c>
      <c r="P21" s="9"/>
    </row>
    <row r="22" spans="1:119" ht="15.75">
      <c r="A22" s="26" t="s">
        <v>34</v>
      </c>
      <c r="B22" s="27"/>
      <c r="C22" s="28"/>
      <c r="D22" s="29">
        <f t="shared" ref="D22:M22" si="7">SUM(D23:D25)</f>
        <v>64977</v>
      </c>
      <c r="E22" s="29">
        <f t="shared" si="7"/>
        <v>9790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74767</v>
      </c>
      <c r="O22" s="41">
        <f t="shared" si="2"/>
        <v>42.360906515580737</v>
      </c>
      <c r="P22" s="9"/>
    </row>
    <row r="23" spans="1:119">
      <c r="A23" s="12"/>
      <c r="B23" s="42">
        <v>571</v>
      </c>
      <c r="C23" s="19" t="s">
        <v>35</v>
      </c>
      <c r="D23" s="43">
        <v>10000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10000</v>
      </c>
      <c r="O23" s="44">
        <f t="shared" si="2"/>
        <v>5.6657223796033991</v>
      </c>
      <c r="P23" s="9"/>
    </row>
    <row r="24" spans="1:119">
      <c r="A24" s="12"/>
      <c r="B24" s="42">
        <v>572</v>
      </c>
      <c r="C24" s="19" t="s">
        <v>36</v>
      </c>
      <c r="D24" s="43">
        <v>50977</v>
      </c>
      <c r="E24" s="43">
        <v>9790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60767</v>
      </c>
      <c r="O24" s="44">
        <f t="shared" si="2"/>
        <v>34.428895184135975</v>
      </c>
      <c r="P24" s="9"/>
    </row>
    <row r="25" spans="1:119">
      <c r="A25" s="12"/>
      <c r="B25" s="42">
        <v>573</v>
      </c>
      <c r="C25" s="19" t="s">
        <v>37</v>
      </c>
      <c r="D25" s="43">
        <v>4000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4000</v>
      </c>
      <c r="O25" s="44">
        <f t="shared" si="2"/>
        <v>2.2662889518413598</v>
      </c>
      <c r="P25" s="9"/>
    </row>
    <row r="26" spans="1:119" ht="15.75">
      <c r="A26" s="26" t="s">
        <v>40</v>
      </c>
      <c r="B26" s="27"/>
      <c r="C26" s="28"/>
      <c r="D26" s="29">
        <f t="shared" ref="D26:M26" si="8">SUM(D27:D27)</f>
        <v>10810</v>
      </c>
      <c r="E26" s="29">
        <f t="shared" si="8"/>
        <v>3000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729836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1"/>
        <v>743646</v>
      </c>
      <c r="O26" s="41">
        <f t="shared" si="2"/>
        <v>421.32917847025493</v>
      </c>
      <c r="P26" s="9"/>
    </row>
    <row r="27" spans="1:119" ht="15.75" thickBot="1">
      <c r="A27" s="12"/>
      <c r="B27" s="42">
        <v>581</v>
      </c>
      <c r="C27" s="19" t="s">
        <v>38</v>
      </c>
      <c r="D27" s="43">
        <v>10810</v>
      </c>
      <c r="E27" s="43">
        <v>3000</v>
      </c>
      <c r="F27" s="43">
        <v>0</v>
      </c>
      <c r="G27" s="43">
        <v>0</v>
      </c>
      <c r="H27" s="43">
        <v>0</v>
      </c>
      <c r="I27" s="43">
        <v>729836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743646</v>
      </c>
      <c r="O27" s="44">
        <f t="shared" si="2"/>
        <v>421.32917847025493</v>
      </c>
      <c r="P27" s="9"/>
    </row>
    <row r="28" spans="1:119" ht="16.5" thickBot="1">
      <c r="A28" s="13" t="s">
        <v>10</v>
      </c>
      <c r="B28" s="21"/>
      <c r="C28" s="20"/>
      <c r="D28" s="14">
        <f>SUM(D5,D9,D12,D18,D20,D22,D26)</f>
        <v>1431859</v>
      </c>
      <c r="E28" s="14">
        <f t="shared" ref="E28:M28" si="9">SUM(E5,E9,E12,E18,E20,E22,E26)</f>
        <v>121917</v>
      </c>
      <c r="F28" s="14">
        <f t="shared" si="9"/>
        <v>0</v>
      </c>
      <c r="G28" s="14">
        <f t="shared" si="9"/>
        <v>0</v>
      </c>
      <c r="H28" s="14">
        <f t="shared" si="9"/>
        <v>0</v>
      </c>
      <c r="I28" s="14">
        <f t="shared" si="9"/>
        <v>4709232</v>
      </c>
      <c r="J28" s="14">
        <f t="shared" si="9"/>
        <v>0</v>
      </c>
      <c r="K28" s="14">
        <f t="shared" si="9"/>
        <v>11863</v>
      </c>
      <c r="L28" s="14">
        <f t="shared" si="9"/>
        <v>0</v>
      </c>
      <c r="M28" s="14">
        <f t="shared" si="9"/>
        <v>0</v>
      </c>
      <c r="N28" s="14">
        <f t="shared" si="1"/>
        <v>6274871</v>
      </c>
      <c r="O28" s="35">
        <f t="shared" si="2"/>
        <v>3555.1677053824365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3" t="s">
        <v>50</v>
      </c>
      <c r="M30" s="93"/>
      <c r="N30" s="93"/>
      <c r="O30" s="39">
        <v>1765</v>
      </c>
    </row>
    <row r="31" spans="1:119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  <row r="32" spans="1:119" ht="15.75" customHeight="1" thickBot="1">
      <c r="A32" s="97" t="s">
        <v>46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9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1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102684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15595</v>
      </c>
      <c r="L5" s="24">
        <f t="shared" si="0"/>
        <v>0</v>
      </c>
      <c r="M5" s="24">
        <f t="shared" si="0"/>
        <v>0</v>
      </c>
      <c r="N5" s="25">
        <f t="shared" ref="N5:N27" si="1">SUM(D5:M5)</f>
        <v>118279</v>
      </c>
      <c r="O5" s="30">
        <f t="shared" ref="O5:O27" si="2">(N5/O$29)</f>
        <v>67.433865450399082</v>
      </c>
      <c r="P5" s="6"/>
    </row>
    <row r="6" spans="1:133">
      <c r="A6" s="12"/>
      <c r="B6" s="42">
        <v>513</v>
      </c>
      <c r="C6" s="19" t="s">
        <v>19</v>
      </c>
      <c r="D6" s="43">
        <v>102684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6155</v>
      </c>
      <c r="L6" s="43">
        <v>0</v>
      </c>
      <c r="M6" s="43">
        <v>0</v>
      </c>
      <c r="N6" s="43">
        <f t="shared" si="1"/>
        <v>108839</v>
      </c>
      <c r="O6" s="44">
        <f t="shared" si="2"/>
        <v>62.051881413911062</v>
      </c>
      <c r="P6" s="9"/>
    </row>
    <row r="7" spans="1:133">
      <c r="A7" s="12"/>
      <c r="B7" s="42">
        <v>518</v>
      </c>
      <c r="C7" s="19" t="s">
        <v>44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9440</v>
      </c>
      <c r="L7" s="43">
        <v>0</v>
      </c>
      <c r="M7" s="43">
        <v>0</v>
      </c>
      <c r="N7" s="43">
        <f t="shared" si="1"/>
        <v>9440</v>
      </c>
      <c r="O7" s="44">
        <f t="shared" si="2"/>
        <v>5.3819840364880269</v>
      </c>
      <c r="P7" s="9"/>
    </row>
    <row r="8" spans="1:133" ht="15.75">
      <c r="A8" s="26" t="s">
        <v>20</v>
      </c>
      <c r="B8" s="27"/>
      <c r="C8" s="28"/>
      <c r="D8" s="29">
        <f t="shared" ref="D8:M8" si="3">SUM(D9:D10)</f>
        <v>888295</v>
      </c>
      <c r="E8" s="29">
        <f t="shared" si="3"/>
        <v>4000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892295</v>
      </c>
      <c r="O8" s="41">
        <f t="shared" si="2"/>
        <v>508.72006841505129</v>
      </c>
      <c r="P8" s="10"/>
    </row>
    <row r="9" spans="1:133">
      <c r="A9" s="12"/>
      <c r="B9" s="42">
        <v>521</v>
      </c>
      <c r="C9" s="19" t="s">
        <v>21</v>
      </c>
      <c r="D9" s="43">
        <v>784451</v>
      </c>
      <c r="E9" s="43">
        <v>4000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788451</v>
      </c>
      <c r="O9" s="44">
        <f t="shared" si="2"/>
        <v>449.51596351197264</v>
      </c>
      <c r="P9" s="9"/>
    </row>
    <row r="10" spans="1:133">
      <c r="A10" s="12"/>
      <c r="B10" s="42">
        <v>522</v>
      </c>
      <c r="C10" s="19" t="s">
        <v>22</v>
      </c>
      <c r="D10" s="43">
        <v>103844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103844</v>
      </c>
      <c r="O10" s="44">
        <f t="shared" si="2"/>
        <v>59.204104903078679</v>
      </c>
      <c r="P10" s="9"/>
    </row>
    <row r="11" spans="1:133" ht="15.75">
      <c r="A11" s="26" t="s">
        <v>23</v>
      </c>
      <c r="B11" s="27"/>
      <c r="C11" s="28"/>
      <c r="D11" s="29">
        <f t="shared" ref="D11:M11" si="4">SUM(D12:D16)</f>
        <v>0</v>
      </c>
      <c r="E11" s="29">
        <f t="shared" si="4"/>
        <v>25154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4250137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4275291</v>
      </c>
      <c r="O11" s="41">
        <f t="shared" si="2"/>
        <v>2437.4521094640822</v>
      </c>
      <c r="P11" s="10"/>
    </row>
    <row r="12" spans="1:133">
      <c r="A12" s="12"/>
      <c r="B12" s="42">
        <v>531</v>
      </c>
      <c r="C12" s="19" t="s">
        <v>24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3017738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3017738</v>
      </c>
      <c r="O12" s="44">
        <f t="shared" si="2"/>
        <v>1720.4891676168756</v>
      </c>
      <c r="P12" s="9"/>
    </row>
    <row r="13" spans="1:133">
      <c r="A13" s="12"/>
      <c r="B13" s="42">
        <v>532</v>
      </c>
      <c r="C13" s="19" t="s">
        <v>25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382481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382481</v>
      </c>
      <c r="O13" s="44">
        <f t="shared" si="2"/>
        <v>218.06214367160774</v>
      </c>
      <c r="P13" s="9"/>
    </row>
    <row r="14" spans="1:133">
      <c r="A14" s="12"/>
      <c r="B14" s="42">
        <v>533</v>
      </c>
      <c r="C14" s="19" t="s">
        <v>26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407301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407301</v>
      </c>
      <c r="O14" s="44">
        <f t="shared" si="2"/>
        <v>232.21265678449259</v>
      </c>
      <c r="P14" s="9"/>
    </row>
    <row r="15" spans="1:133">
      <c r="A15" s="12"/>
      <c r="B15" s="42">
        <v>535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442617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442617</v>
      </c>
      <c r="O15" s="44">
        <f t="shared" si="2"/>
        <v>252.3472063854048</v>
      </c>
      <c r="P15" s="9"/>
    </row>
    <row r="16" spans="1:133">
      <c r="A16" s="12"/>
      <c r="B16" s="42">
        <v>539</v>
      </c>
      <c r="C16" s="19" t="s">
        <v>29</v>
      </c>
      <c r="D16" s="43">
        <v>0</v>
      </c>
      <c r="E16" s="43">
        <v>25154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25154</v>
      </c>
      <c r="O16" s="44">
        <f t="shared" si="2"/>
        <v>14.340935005701255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312004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312004</v>
      </c>
      <c r="O17" s="41">
        <f t="shared" si="2"/>
        <v>177.88141391106043</v>
      </c>
      <c r="P17" s="10"/>
    </row>
    <row r="18" spans="1:119">
      <c r="A18" s="12"/>
      <c r="B18" s="42">
        <v>541</v>
      </c>
      <c r="C18" s="19" t="s">
        <v>31</v>
      </c>
      <c r="D18" s="43">
        <v>312004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312004</v>
      </c>
      <c r="O18" s="44">
        <f t="shared" si="2"/>
        <v>177.88141391106043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38754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38754</v>
      </c>
      <c r="O19" s="41">
        <f t="shared" si="2"/>
        <v>22.094640820980615</v>
      </c>
      <c r="P19" s="10"/>
    </row>
    <row r="20" spans="1:119">
      <c r="A20" s="12"/>
      <c r="B20" s="42">
        <v>562</v>
      </c>
      <c r="C20" s="19" t="s">
        <v>33</v>
      </c>
      <c r="D20" s="43">
        <v>38754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38754</v>
      </c>
      <c r="O20" s="44">
        <f t="shared" si="2"/>
        <v>22.094640820980615</v>
      </c>
      <c r="P20" s="9"/>
    </row>
    <row r="21" spans="1:119" ht="15.75">
      <c r="A21" s="26" t="s">
        <v>34</v>
      </c>
      <c r="B21" s="27"/>
      <c r="C21" s="28"/>
      <c r="D21" s="29">
        <f t="shared" ref="D21:M21" si="7">SUM(D22:D24)</f>
        <v>71136</v>
      </c>
      <c r="E21" s="29">
        <f t="shared" si="7"/>
        <v>12402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83538</v>
      </c>
      <c r="O21" s="41">
        <f t="shared" si="2"/>
        <v>47.627137970353481</v>
      </c>
      <c r="P21" s="9"/>
    </row>
    <row r="22" spans="1:119">
      <c r="A22" s="12"/>
      <c r="B22" s="42">
        <v>571</v>
      </c>
      <c r="C22" s="19" t="s">
        <v>35</v>
      </c>
      <c r="D22" s="43">
        <v>10000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10000</v>
      </c>
      <c r="O22" s="44">
        <f t="shared" si="2"/>
        <v>5.7012542759407072</v>
      </c>
      <c r="P22" s="9"/>
    </row>
    <row r="23" spans="1:119">
      <c r="A23" s="12"/>
      <c r="B23" s="42">
        <v>572</v>
      </c>
      <c r="C23" s="19" t="s">
        <v>36</v>
      </c>
      <c r="D23" s="43">
        <v>56959</v>
      </c>
      <c r="E23" s="43">
        <v>1301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58260</v>
      </c>
      <c r="O23" s="44">
        <f t="shared" si="2"/>
        <v>33.215507411630561</v>
      </c>
      <c r="P23" s="9"/>
    </row>
    <row r="24" spans="1:119">
      <c r="A24" s="12"/>
      <c r="B24" s="42">
        <v>573</v>
      </c>
      <c r="C24" s="19" t="s">
        <v>37</v>
      </c>
      <c r="D24" s="43">
        <v>4177</v>
      </c>
      <c r="E24" s="43">
        <v>11101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15278</v>
      </c>
      <c r="O24" s="44">
        <f t="shared" si="2"/>
        <v>8.710376282782212</v>
      </c>
      <c r="P24" s="9"/>
    </row>
    <row r="25" spans="1:119" ht="15.75">
      <c r="A25" s="26" t="s">
        <v>40</v>
      </c>
      <c r="B25" s="27"/>
      <c r="C25" s="28"/>
      <c r="D25" s="29">
        <f t="shared" ref="D25:M25" si="8">SUM(D26:D26)</f>
        <v>50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695151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1"/>
        <v>695201</v>
      </c>
      <c r="O25" s="41">
        <f t="shared" si="2"/>
        <v>396.35176738882552</v>
      </c>
      <c r="P25" s="9"/>
    </row>
    <row r="26" spans="1:119" ht="15.75" thickBot="1">
      <c r="A26" s="12"/>
      <c r="B26" s="42">
        <v>581</v>
      </c>
      <c r="C26" s="19" t="s">
        <v>38</v>
      </c>
      <c r="D26" s="43">
        <v>50</v>
      </c>
      <c r="E26" s="43">
        <v>0</v>
      </c>
      <c r="F26" s="43">
        <v>0</v>
      </c>
      <c r="G26" s="43">
        <v>0</v>
      </c>
      <c r="H26" s="43">
        <v>0</v>
      </c>
      <c r="I26" s="43">
        <v>695151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695201</v>
      </c>
      <c r="O26" s="44">
        <f t="shared" si="2"/>
        <v>396.35176738882552</v>
      </c>
      <c r="P26" s="9"/>
    </row>
    <row r="27" spans="1:119" ht="16.5" thickBot="1">
      <c r="A27" s="13" t="s">
        <v>10</v>
      </c>
      <c r="B27" s="21"/>
      <c r="C27" s="20"/>
      <c r="D27" s="14">
        <f>SUM(D5,D8,D11,D17,D19,D21,D25)</f>
        <v>1412923</v>
      </c>
      <c r="E27" s="14">
        <f t="shared" ref="E27:M27" si="9">SUM(E5,E8,E11,E17,E19,E21,E25)</f>
        <v>41556</v>
      </c>
      <c r="F27" s="14">
        <f t="shared" si="9"/>
        <v>0</v>
      </c>
      <c r="G27" s="14">
        <f t="shared" si="9"/>
        <v>0</v>
      </c>
      <c r="H27" s="14">
        <f t="shared" si="9"/>
        <v>0</v>
      </c>
      <c r="I27" s="14">
        <f t="shared" si="9"/>
        <v>4945288</v>
      </c>
      <c r="J27" s="14">
        <f t="shared" si="9"/>
        <v>0</v>
      </c>
      <c r="K27" s="14">
        <f t="shared" si="9"/>
        <v>15595</v>
      </c>
      <c r="L27" s="14">
        <f t="shared" si="9"/>
        <v>0</v>
      </c>
      <c r="M27" s="14">
        <f t="shared" si="9"/>
        <v>0</v>
      </c>
      <c r="N27" s="14">
        <f t="shared" si="1"/>
        <v>6415362</v>
      </c>
      <c r="O27" s="35">
        <f t="shared" si="2"/>
        <v>3657.5610034207525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3" t="s">
        <v>45</v>
      </c>
      <c r="M29" s="93"/>
      <c r="N29" s="93"/>
      <c r="O29" s="39">
        <v>1754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thickBot="1">
      <c r="A31" s="97" t="s">
        <v>46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0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100815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5304</v>
      </c>
      <c r="L5" s="24">
        <f t="shared" si="0"/>
        <v>0</v>
      </c>
      <c r="M5" s="24">
        <f t="shared" si="0"/>
        <v>0</v>
      </c>
      <c r="N5" s="25">
        <f t="shared" ref="N5:N28" si="1">SUM(D5:M5)</f>
        <v>106119</v>
      </c>
      <c r="O5" s="30">
        <f t="shared" ref="O5:O28" si="2">(N5/O$30)</f>
        <v>58.115553121577221</v>
      </c>
      <c r="P5" s="6"/>
    </row>
    <row r="6" spans="1:133">
      <c r="A6" s="12"/>
      <c r="B6" s="42">
        <v>513</v>
      </c>
      <c r="C6" s="19" t="s">
        <v>19</v>
      </c>
      <c r="D6" s="43">
        <v>100815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5304</v>
      </c>
      <c r="L6" s="43">
        <v>0</v>
      </c>
      <c r="M6" s="43">
        <v>0</v>
      </c>
      <c r="N6" s="43">
        <f t="shared" si="1"/>
        <v>106119</v>
      </c>
      <c r="O6" s="44">
        <f t="shared" si="2"/>
        <v>58.115553121577221</v>
      </c>
      <c r="P6" s="9"/>
    </row>
    <row r="7" spans="1:133" ht="15.75">
      <c r="A7" s="26" t="s">
        <v>20</v>
      </c>
      <c r="B7" s="27"/>
      <c r="C7" s="28"/>
      <c r="D7" s="29">
        <f t="shared" ref="D7:M7" si="3">SUM(D8:D9)</f>
        <v>892995</v>
      </c>
      <c r="E7" s="29">
        <f t="shared" si="3"/>
        <v>45144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938139</v>
      </c>
      <c r="O7" s="41">
        <f t="shared" si="2"/>
        <v>513.76725082146766</v>
      </c>
      <c r="P7" s="10"/>
    </row>
    <row r="8" spans="1:133">
      <c r="A8" s="12"/>
      <c r="B8" s="42">
        <v>521</v>
      </c>
      <c r="C8" s="19" t="s">
        <v>21</v>
      </c>
      <c r="D8" s="43">
        <v>793312</v>
      </c>
      <c r="E8" s="43">
        <v>10194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803506</v>
      </c>
      <c r="O8" s="44">
        <f t="shared" si="2"/>
        <v>440.03614457831327</v>
      </c>
      <c r="P8" s="9"/>
    </row>
    <row r="9" spans="1:133">
      <c r="A9" s="12"/>
      <c r="B9" s="42">
        <v>522</v>
      </c>
      <c r="C9" s="19" t="s">
        <v>22</v>
      </c>
      <c r="D9" s="43">
        <v>99683</v>
      </c>
      <c r="E9" s="43">
        <v>34950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134633</v>
      </c>
      <c r="O9" s="44">
        <f t="shared" si="2"/>
        <v>73.731106243154443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SUM(D11:D16)</f>
        <v>285</v>
      </c>
      <c r="E10" s="29">
        <f t="shared" si="4"/>
        <v>6329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4307442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4314056</v>
      </c>
      <c r="O10" s="41">
        <f t="shared" si="2"/>
        <v>2362.5717415115005</v>
      </c>
      <c r="P10" s="10"/>
    </row>
    <row r="11" spans="1:133">
      <c r="A11" s="12"/>
      <c r="B11" s="42">
        <v>531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3089163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3089163</v>
      </c>
      <c r="O11" s="44">
        <f t="shared" si="2"/>
        <v>1691.7650602409637</v>
      </c>
      <c r="P11" s="9"/>
    </row>
    <row r="12" spans="1:133">
      <c r="A12" s="12"/>
      <c r="B12" s="42">
        <v>532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389921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389921</v>
      </c>
      <c r="O12" s="44">
        <f t="shared" si="2"/>
        <v>213.53833515881709</v>
      </c>
      <c r="P12" s="9"/>
    </row>
    <row r="13" spans="1:133">
      <c r="A13" s="12"/>
      <c r="B13" s="42">
        <v>533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404439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404439</v>
      </c>
      <c r="O13" s="44">
        <f t="shared" si="2"/>
        <v>221.48904709748084</v>
      </c>
      <c r="P13" s="9"/>
    </row>
    <row r="14" spans="1:133">
      <c r="A14" s="12"/>
      <c r="B14" s="42">
        <v>534</v>
      </c>
      <c r="C14" s="19" t="s">
        <v>27</v>
      </c>
      <c r="D14" s="43">
        <v>285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285</v>
      </c>
      <c r="O14" s="44">
        <f t="shared" si="2"/>
        <v>0.15607886089813799</v>
      </c>
      <c r="P14" s="9"/>
    </row>
    <row r="15" spans="1:133">
      <c r="A15" s="12"/>
      <c r="B15" s="42">
        <v>535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423919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423919</v>
      </c>
      <c r="O15" s="44">
        <f t="shared" si="2"/>
        <v>232.15717415115006</v>
      </c>
      <c r="P15" s="9"/>
    </row>
    <row r="16" spans="1:133">
      <c r="A16" s="12"/>
      <c r="B16" s="42">
        <v>539</v>
      </c>
      <c r="C16" s="19" t="s">
        <v>29</v>
      </c>
      <c r="D16" s="43">
        <v>0</v>
      </c>
      <c r="E16" s="43">
        <v>6329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6329</v>
      </c>
      <c r="O16" s="44">
        <f t="shared" si="2"/>
        <v>3.4660460021905806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302711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302711</v>
      </c>
      <c r="O17" s="41">
        <f t="shared" si="2"/>
        <v>165.77820372398685</v>
      </c>
      <c r="P17" s="10"/>
    </row>
    <row r="18" spans="1:119">
      <c r="A18" s="12"/>
      <c r="B18" s="42">
        <v>541</v>
      </c>
      <c r="C18" s="19" t="s">
        <v>31</v>
      </c>
      <c r="D18" s="43">
        <v>302711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302711</v>
      </c>
      <c r="O18" s="44">
        <f t="shared" si="2"/>
        <v>165.77820372398685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52070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52070</v>
      </c>
      <c r="O19" s="41">
        <f t="shared" si="2"/>
        <v>28.515881708652792</v>
      </c>
      <c r="P19" s="10"/>
    </row>
    <row r="20" spans="1:119">
      <c r="A20" s="12"/>
      <c r="B20" s="42">
        <v>562</v>
      </c>
      <c r="C20" s="19" t="s">
        <v>33</v>
      </c>
      <c r="D20" s="43">
        <v>52070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52070</v>
      </c>
      <c r="O20" s="44">
        <f t="shared" si="2"/>
        <v>28.515881708652792</v>
      </c>
      <c r="P20" s="9"/>
    </row>
    <row r="21" spans="1:119" ht="15.75">
      <c r="A21" s="26" t="s">
        <v>34</v>
      </c>
      <c r="B21" s="27"/>
      <c r="C21" s="28"/>
      <c r="D21" s="29">
        <f t="shared" ref="D21:M21" si="7">SUM(D22:D24)</f>
        <v>91191</v>
      </c>
      <c r="E21" s="29">
        <f t="shared" si="7"/>
        <v>119834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211025</v>
      </c>
      <c r="O21" s="41">
        <f t="shared" si="2"/>
        <v>115.56681270536693</v>
      </c>
      <c r="P21" s="9"/>
    </row>
    <row r="22" spans="1:119">
      <c r="A22" s="12"/>
      <c r="B22" s="42">
        <v>571</v>
      </c>
      <c r="C22" s="19" t="s">
        <v>35</v>
      </c>
      <c r="D22" s="43">
        <v>10000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10000</v>
      </c>
      <c r="O22" s="44">
        <f t="shared" si="2"/>
        <v>5.47645125958379</v>
      </c>
      <c r="P22" s="9"/>
    </row>
    <row r="23" spans="1:119">
      <c r="A23" s="12"/>
      <c r="B23" s="42">
        <v>572</v>
      </c>
      <c r="C23" s="19" t="s">
        <v>36</v>
      </c>
      <c r="D23" s="43">
        <v>75296</v>
      </c>
      <c r="E23" s="43">
        <v>119834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195130</v>
      </c>
      <c r="O23" s="44">
        <f t="shared" si="2"/>
        <v>106.86199342825849</v>
      </c>
      <c r="P23" s="9"/>
    </row>
    <row r="24" spans="1:119">
      <c r="A24" s="12"/>
      <c r="B24" s="42">
        <v>573</v>
      </c>
      <c r="C24" s="19" t="s">
        <v>37</v>
      </c>
      <c r="D24" s="43">
        <v>5895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5895</v>
      </c>
      <c r="O24" s="44">
        <f t="shared" si="2"/>
        <v>3.2283680175246441</v>
      </c>
      <c r="P24" s="9"/>
    </row>
    <row r="25" spans="1:119" ht="15.75">
      <c r="A25" s="26" t="s">
        <v>40</v>
      </c>
      <c r="B25" s="27"/>
      <c r="C25" s="28"/>
      <c r="D25" s="29">
        <f t="shared" ref="D25:M25" si="8">SUM(D26:D27)</f>
        <v>1747</v>
      </c>
      <c r="E25" s="29">
        <f t="shared" si="8"/>
        <v>12150</v>
      </c>
      <c r="F25" s="29">
        <f t="shared" si="8"/>
        <v>0</v>
      </c>
      <c r="G25" s="29">
        <f t="shared" si="8"/>
        <v>4480</v>
      </c>
      <c r="H25" s="29">
        <f t="shared" si="8"/>
        <v>0</v>
      </c>
      <c r="I25" s="29">
        <f t="shared" si="8"/>
        <v>714666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1"/>
        <v>733043</v>
      </c>
      <c r="O25" s="41">
        <f t="shared" si="2"/>
        <v>401.447426067908</v>
      </c>
      <c r="P25" s="9"/>
    </row>
    <row r="26" spans="1:119">
      <c r="A26" s="12"/>
      <c r="B26" s="42">
        <v>581</v>
      </c>
      <c r="C26" s="19" t="s">
        <v>38</v>
      </c>
      <c r="D26" s="43">
        <v>1747</v>
      </c>
      <c r="E26" s="43">
        <v>12150</v>
      </c>
      <c r="F26" s="43">
        <v>0</v>
      </c>
      <c r="G26" s="43">
        <v>4480</v>
      </c>
      <c r="H26" s="43">
        <v>0</v>
      </c>
      <c r="I26" s="43">
        <v>674238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692615</v>
      </c>
      <c r="O26" s="44">
        <f t="shared" si="2"/>
        <v>379.30722891566268</v>
      </c>
      <c r="P26" s="9"/>
    </row>
    <row r="27" spans="1:119" ht="15.75" thickBot="1">
      <c r="A27" s="12"/>
      <c r="B27" s="42">
        <v>591</v>
      </c>
      <c r="C27" s="19" t="s">
        <v>39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40428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40428</v>
      </c>
      <c r="O27" s="44">
        <f t="shared" si="2"/>
        <v>22.140197152245346</v>
      </c>
      <c r="P27" s="9"/>
    </row>
    <row r="28" spans="1:119" ht="16.5" thickBot="1">
      <c r="A28" s="13" t="s">
        <v>10</v>
      </c>
      <c r="B28" s="21"/>
      <c r="C28" s="20"/>
      <c r="D28" s="14">
        <f>SUM(D5,D7,D10,D17,D19,D21,D25)</f>
        <v>1441814</v>
      </c>
      <c r="E28" s="14">
        <f t="shared" ref="E28:M28" si="9">SUM(E5,E7,E10,E17,E19,E21,E25)</f>
        <v>183457</v>
      </c>
      <c r="F28" s="14">
        <f t="shared" si="9"/>
        <v>0</v>
      </c>
      <c r="G28" s="14">
        <f t="shared" si="9"/>
        <v>4480</v>
      </c>
      <c r="H28" s="14">
        <f t="shared" si="9"/>
        <v>0</v>
      </c>
      <c r="I28" s="14">
        <f t="shared" si="9"/>
        <v>5022108</v>
      </c>
      <c r="J28" s="14">
        <f t="shared" si="9"/>
        <v>0</v>
      </c>
      <c r="K28" s="14">
        <f t="shared" si="9"/>
        <v>5304</v>
      </c>
      <c r="L28" s="14">
        <f t="shared" si="9"/>
        <v>0</v>
      </c>
      <c r="M28" s="14">
        <f t="shared" si="9"/>
        <v>0</v>
      </c>
      <c r="N28" s="14">
        <f t="shared" si="1"/>
        <v>6657163</v>
      </c>
      <c r="O28" s="35">
        <f t="shared" si="2"/>
        <v>3645.7628696604602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3" t="s">
        <v>41</v>
      </c>
      <c r="M30" s="93"/>
      <c r="N30" s="93"/>
      <c r="O30" s="39">
        <v>1826</v>
      </c>
    </row>
    <row r="31" spans="1:119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  <row r="32" spans="1:119" ht="15.75" thickBot="1">
      <c r="A32" s="97" t="s">
        <v>46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9"/>
    </row>
  </sheetData>
  <mergeCells count="10">
    <mergeCell ref="A32:O32"/>
    <mergeCell ref="A31:O31"/>
    <mergeCell ref="L30:N3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124039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9943</v>
      </c>
      <c r="L5" s="24">
        <f t="shared" si="0"/>
        <v>0</v>
      </c>
      <c r="M5" s="24">
        <f t="shared" si="0"/>
        <v>0</v>
      </c>
      <c r="N5" s="25">
        <f t="shared" ref="N5:N28" si="1">SUM(D5:M5)</f>
        <v>133982</v>
      </c>
      <c r="O5" s="30">
        <f t="shared" ref="O5:O28" si="2">(N5/O$30)</f>
        <v>73.819283746556479</v>
      </c>
      <c r="P5" s="6"/>
    </row>
    <row r="6" spans="1:133">
      <c r="A6" s="12"/>
      <c r="B6" s="42">
        <v>513</v>
      </c>
      <c r="C6" s="19" t="s">
        <v>19</v>
      </c>
      <c r="D6" s="43">
        <v>124039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9943</v>
      </c>
      <c r="L6" s="43">
        <v>0</v>
      </c>
      <c r="M6" s="43">
        <v>0</v>
      </c>
      <c r="N6" s="43">
        <f t="shared" si="1"/>
        <v>133982</v>
      </c>
      <c r="O6" s="44">
        <f t="shared" si="2"/>
        <v>73.819283746556479</v>
      </c>
      <c r="P6" s="9"/>
    </row>
    <row r="7" spans="1:133" ht="15.75">
      <c r="A7" s="26" t="s">
        <v>20</v>
      </c>
      <c r="B7" s="27"/>
      <c r="C7" s="28"/>
      <c r="D7" s="29">
        <f t="shared" ref="D7:M7" si="3">SUM(D8:D9)</f>
        <v>854706</v>
      </c>
      <c r="E7" s="29">
        <f t="shared" si="3"/>
        <v>21020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875726</v>
      </c>
      <c r="O7" s="41">
        <f t="shared" si="2"/>
        <v>482.49366391184572</v>
      </c>
      <c r="P7" s="10"/>
    </row>
    <row r="8" spans="1:133">
      <c r="A8" s="12"/>
      <c r="B8" s="42">
        <v>521</v>
      </c>
      <c r="C8" s="19" t="s">
        <v>21</v>
      </c>
      <c r="D8" s="43">
        <v>759644</v>
      </c>
      <c r="E8" s="43">
        <v>21020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780664</v>
      </c>
      <c r="O8" s="44">
        <f t="shared" si="2"/>
        <v>430.11790633608814</v>
      </c>
      <c r="P8" s="9"/>
    </row>
    <row r="9" spans="1:133">
      <c r="A9" s="12"/>
      <c r="B9" s="42">
        <v>522</v>
      </c>
      <c r="C9" s="19" t="s">
        <v>22</v>
      </c>
      <c r="D9" s="43">
        <v>95062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95062</v>
      </c>
      <c r="O9" s="44">
        <f t="shared" si="2"/>
        <v>52.375757575757575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SUM(D11:D16)</f>
        <v>873</v>
      </c>
      <c r="E10" s="29">
        <f t="shared" si="4"/>
        <v>15948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4420873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4437694</v>
      </c>
      <c r="O10" s="41">
        <f t="shared" si="2"/>
        <v>2445.0104683195591</v>
      </c>
      <c r="P10" s="10"/>
    </row>
    <row r="11" spans="1:133">
      <c r="A11" s="12"/>
      <c r="B11" s="42">
        <v>531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3113030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3113030</v>
      </c>
      <c r="O11" s="44">
        <f t="shared" si="2"/>
        <v>1715.1680440771349</v>
      </c>
      <c r="P11" s="9"/>
    </row>
    <row r="12" spans="1:133">
      <c r="A12" s="12"/>
      <c r="B12" s="42">
        <v>532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439963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439963</v>
      </c>
      <c r="O12" s="44">
        <f t="shared" si="2"/>
        <v>242.4038567493113</v>
      </c>
      <c r="P12" s="9"/>
    </row>
    <row r="13" spans="1:133">
      <c r="A13" s="12"/>
      <c r="B13" s="42">
        <v>533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452088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452088</v>
      </c>
      <c r="O13" s="44">
        <f t="shared" si="2"/>
        <v>249.08429752066115</v>
      </c>
      <c r="P13" s="9"/>
    </row>
    <row r="14" spans="1:133">
      <c r="A14" s="12"/>
      <c r="B14" s="42">
        <v>534</v>
      </c>
      <c r="C14" s="19" t="s">
        <v>27</v>
      </c>
      <c r="D14" s="43">
        <v>873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873</v>
      </c>
      <c r="O14" s="44">
        <f t="shared" si="2"/>
        <v>0.4809917355371901</v>
      </c>
      <c r="P14" s="9"/>
    </row>
    <row r="15" spans="1:133">
      <c r="A15" s="12"/>
      <c r="B15" s="42">
        <v>535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415792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415792</v>
      </c>
      <c r="O15" s="44">
        <f t="shared" si="2"/>
        <v>229.08650137741046</v>
      </c>
      <c r="P15" s="9"/>
    </row>
    <row r="16" spans="1:133">
      <c r="A16" s="12"/>
      <c r="B16" s="42">
        <v>539</v>
      </c>
      <c r="C16" s="19" t="s">
        <v>29</v>
      </c>
      <c r="D16" s="43">
        <v>0</v>
      </c>
      <c r="E16" s="43">
        <v>15948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15948</v>
      </c>
      <c r="O16" s="44">
        <f t="shared" si="2"/>
        <v>8.7867768595041316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319568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319568</v>
      </c>
      <c r="O17" s="41">
        <f t="shared" si="2"/>
        <v>176.07052341597796</v>
      </c>
      <c r="P17" s="10"/>
    </row>
    <row r="18" spans="1:119">
      <c r="A18" s="12"/>
      <c r="B18" s="42">
        <v>541</v>
      </c>
      <c r="C18" s="19" t="s">
        <v>31</v>
      </c>
      <c r="D18" s="43">
        <v>319568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319568</v>
      </c>
      <c r="O18" s="44">
        <f t="shared" si="2"/>
        <v>176.07052341597796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56754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56754</v>
      </c>
      <c r="O19" s="41">
        <f t="shared" si="2"/>
        <v>31.269421487603307</v>
      </c>
      <c r="P19" s="10"/>
    </row>
    <row r="20" spans="1:119">
      <c r="A20" s="12"/>
      <c r="B20" s="42">
        <v>562</v>
      </c>
      <c r="C20" s="19" t="s">
        <v>33</v>
      </c>
      <c r="D20" s="43">
        <v>56754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56754</v>
      </c>
      <c r="O20" s="44">
        <f t="shared" si="2"/>
        <v>31.269421487603307</v>
      </c>
      <c r="P20" s="9"/>
    </row>
    <row r="21" spans="1:119" ht="15.75">
      <c r="A21" s="26" t="s">
        <v>34</v>
      </c>
      <c r="B21" s="27"/>
      <c r="C21" s="28"/>
      <c r="D21" s="29">
        <f t="shared" ref="D21:M21" si="7">SUM(D22:D24)</f>
        <v>56998</v>
      </c>
      <c r="E21" s="29">
        <f t="shared" si="7"/>
        <v>3193</v>
      </c>
      <c r="F21" s="29">
        <f t="shared" si="7"/>
        <v>0</v>
      </c>
      <c r="G21" s="29">
        <f t="shared" si="7"/>
        <v>500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60691</v>
      </c>
      <c r="O21" s="41">
        <f t="shared" si="2"/>
        <v>33.438567493112949</v>
      </c>
      <c r="P21" s="9"/>
    </row>
    <row r="22" spans="1:119">
      <c r="A22" s="12"/>
      <c r="B22" s="42">
        <v>571</v>
      </c>
      <c r="C22" s="19" t="s">
        <v>35</v>
      </c>
      <c r="D22" s="43">
        <v>10000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10000</v>
      </c>
      <c r="O22" s="44">
        <f t="shared" si="2"/>
        <v>5.5096418732782366</v>
      </c>
      <c r="P22" s="9"/>
    </row>
    <row r="23" spans="1:119">
      <c r="A23" s="12"/>
      <c r="B23" s="42">
        <v>572</v>
      </c>
      <c r="C23" s="19" t="s">
        <v>36</v>
      </c>
      <c r="D23" s="43">
        <v>42998</v>
      </c>
      <c r="E23" s="43">
        <v>3193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46191</v>
      </c>
      <c r="O23" s="44">
        <f t="shared" si="2"/>
        <v>25.449586776859505</v>
      </c>
      <c r="P23" s="9"/>
    </row>
    <row r="24" spans="1:119">
      <c r="A24" s="12"/>
      <c r="B24" s="42">
        <v>573</v>
      </c>
      <c r="C24" s="19" t="s">
        <v>37</v>
      </c>
      <c r="D24" s="43">
        <v>4000</v>
      </c>
      <c r="E24" s="43">
        <v>0</v>
      </c>
      <c r="F24" s="43">
        <v>0</v>
      </c>
      <c r="G24" s="43">
        <v>500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4500</v>
      </c>
      <c r="O24" s="44">
        <f t="shared" si="2"/>
        <v>2.4793388429752068</v>
      </c>
      <c r="P24" s="9"/>
    </row>
    <row r="25" spans="1:119" ht="15.75">
      <c r="A25" s="26" t="s">
        <v>40</v>
      </c>
      <c r="B25" s="27"/>
      <c r="C25" s="28"/>
      <c r="D25" s="29">
        <f t="shared" ref="D25:M25" si="8">SUM(D26:D27)</f>
        <v>16000</v>
      </c>
      <c r="E25" s="29">
        <f t="shared" si="8"/>
        <v>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847514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1"/>
        <v>863514</v>
      </c>
      <c r="O25" s="41">
        <f t="shared" si="2"/>
        <v>475.76528925619834</v>
      </c>
      <c r="P25" s="9"/>
    </row>
    <row r="26" spans="1:119">
      <c r="A26" s="12"/>
      <c r="B26" s="42">
        <v>581</v>
      </c>
      <c r="C26" s="19" t="s">
        <v>38</v>
      </c>
      <c r="D26" s="43">
        <v>16000</v>
      </c>
      <c r="E26" s="43">
        <v>0</v>
      </c>
      <c r="F26" s="43">
        <v>0</v>
      </c>
      <c r="G26" s="43">
        <v>0</v>
      </c>
      <c r="H26" s="43">
        <v>0</v>
      </c>
      <c r="I26" s="43">
        <v>798556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814556</v>
      </c>
      <c r="O26" s="44">
        <f t="shared" si="2"/>
        <v>448.79118457300274</v>
      </c>
      <c r="P26" s="9"/>
    </row>
    <row r="27" spans="1:119" ht="15.75" thickBot="1">
      <c r="A27" s="12"/>
      <c r="B27" s="42">
        <v>591</v>
      </c>
      <c r="C27" s="19" t="s">
        <v>39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48958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48958</v>
      </c>
      <c r="O27" s="44">
        <f t="shared" si="2"/>
        <v>26.974104683195591</v>
      </c>
      <c r="P27" s="9"/>
    </row>
    <row r="28" spans="1:119" ht="16.5" thickBot="1">
      <c r="A28" s="13" t="s">
        <v>10</v>
      </c>
      <c r="B28" s="21"/>
      <c r="C28" s="20"/>
      <c r="D28" s="14">
        <f>SUM(D5,D7,D10,D17,D19,D21,D25)</f>
        <v>1428938</v>
      </c>
      <c r="E28" s="14">
        <f t="shared" ref="E28:M28" si="9">SUM(E5,E7,E10,E17,E19,E21,E25)</f>
        <v>40161</v>
      </c>
      <c r="F28" s="14">
        <f t="shared" si="9"/>
        <v>0</v>
      </c>
      <c r="G28" s="14">
        <f t="shared" si="9"/>
        <v>500</v>
      </c>
      <c r="H28" s="14">
        <f t="shared" si="9"/>
        <v>0</v>
      </c>
      <c r="I28" s="14">
        <f t="shared" si="9"/>
        <v>5268387</v>
      </c>
      <c r="J28" s="14">
        <f t="shared" si="9"/>
        <v>0</v>
      </c>
      <c r="K28" s="14">
        <f t="shared" si="9"/>
        <v>9943</v>
      </c>
      <c r="L28" s="14">
        <f t="shared" si="9"/>
        <v>0</v>
      </c>
      <c r="M28" s="14">
        <f t="shared" si="9"/>
        <v>0</v>
      </c>
      <c r="N28" s="14">
        <f t="shared" si="1"/>
        <v>6747929</v>
      </c>
      <c r="O28" s="35">
        <f t="shared" si="2"/>
        <v>3717.8672176308542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3" t="s">
        <v>58</v>
      </c>
      <c r="M30" s="93"/>
      <c r="N30" s="93"/>
      <c r="O30" s="39">
        <v>1815</v>
      </c>
    </row>
    <row r="31" spans="1:119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  <row r="32" spans="1:119" ht="15.75" customHeight="1" thickBot="1">
      <c r="A32" s="97" t="s">
        <v>46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9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0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SUM(D6:D6)</f>
        <v>119925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2528</v>
      </c>
      <c r="L5" s="24">
        <f t="shared" si="0"/>
        <v>0</v>
      </c>
      <c r="M5" s="24">
        <f t="shared" si="0"/>
        <v>0</v>
      </c>
      <c r="N5" s="25">
        <f t="shared" ref="N5:N28" si="1">SUM(D5:M5)</f>
        <v>122453</v>
      </c>
      <c r="O5" s="30">
        <f t="shared" ref="O5:O28" si="2">(N5/O$30)</f>
        <v>68.871203599550057</v>
      </c>
      <c r="P5" s="6"/>
    </row>
    <row r="6" spans="1:133">
      <c r="A6" s="12"/>
      <c r="B6" s="42">
        <v>513</v>
      </c>
      <c r="C6" s="19" t="s">
        <v>19</v>
      </c>
      <c r="D6" s="43">
        <v>119925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2528</v>
      </c>
      <c r="L6" s="43">
        <v>0</v>
      </c>
      <c r="M6" s="43">
        <v>0</v>
      </c>
      <c r="N6" s="43">
        <f t="shared" si="1"/>
        <v>122453</v>
      </c>
      <c r="O6" s="44">
        <f t="shared" si="2"/>
        <v>68.871203599550057</v>
      </c>
      <c r="P6" s="9"/>
    </row>
    <row r="7" spans="1:133" ht="15.75">
      <c r="A7" s="26" t="s">
        <v>20</v>
      </c>
      <c r="B7" s="27"/>
      <c r="C7" s="28"/>
      <c r="D7" s="29">
        <f t="shared" ref="D7:M7" si="3">SUM(D8:D9)</f>
        <v>823508</v>
      </c>
      <c r="E7" s="29">
        <f t="shared" si="3"/>
        <v>11986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40">
        <f t="shared" si="1"/>
        <v>835494</v>
      </c>
      <c r="O7" s="41">
        <f t="shared" si="2"/>
        <v>469.90663667041622</v>
      </c>
      <c r="P7" s="10"/>
    </row>
    <row r="8" spans="1:133">
      <c r="A8" s="12"/>
      <c r="B8" s="42">
        <v>521</v>
      </c>
      <c r="C8" s="19" t="s">
        <v>21</v>
      </c>
      <c r="D8" s="43">
        <v>711087</v>
      </c>
      <c r="E8" s="43">
        <v>11986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723073</v>
      </c>
      <c r="O8" s="44">
        <f t="shared" si="2"/>
        <v>406.67772778402701</v>
      </c>
      <c r="P8" s="9"/>
    </row>
    <row r="9" spans="1:133">
      <c r="A9" s="12"/>
      <c r="B9" s="42">
        <v>522</v>
      </c>
      <c r="C9" s="19" t="s">
        <v>22</v>
      </c>
      <c r="D9" s="43">
        <v>112421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112421</v>
      </c>
      <c r="O9" s="44">
        <f t="shared" si="2"/>
        <v>63.228908886389199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SUM(D11:D16)</f>
        <v>533</v>
      </c>
      <c r="E10" s="29">
        <f t="shared" si="4"/>
        <v>434986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3790816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4226335</v>
      </c>
      <c r="O10" s="41">
        <f t="shared" si="2"/>
        <v>2377.0163104611925</v>
      </c>
      <c r="P10" s="10"/>
    </row>
    <row r="11" spans="1:133">
      <c r="A11" s="12"/>
      <c r="B11" s="42">
        <v>531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2628008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2628008</v>
      </c>
      <c r="O11" s="44">
        <f t="shared" si="2"/>
        <v>1478.0697412823397</v>
      </c>
      <c r="P11" s="9"/>
    </row>
    <row r="12" spans="1:133">
      <c r="A12" s="12"/>
      <c r="B12" s="42">
        <v>532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399143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399143</v>
      </c>
      <c r="O12" s="44">
        <f t="shared" si="2"/>
        <v>224.48987626546682</v>
      </c>
      <c r="P12" s="9"/>
    </row>
    <row r="13" spans="1:133">
      <c r="A13" s="12"/>
      <c r="B13" s="42">
        <v>533</v>
      </c>
      <c r="C13" s="19" t="s">
        <v>26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384192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384192</v>
      </c>
      <c r="O13" s="44">
        <f t="shared" si="2"/>
        <v>216.08098987626548</v>
      </c>
      <c r="P13" s="9"/>
    </row>
    <row r="14" spans="1:133">
      <c r="A14" s="12"/>
      <c r="B14" s="42">
        <v>534</v>
      </c>
      <c r="C14" s="19" t="s">
        <v>27</v>
      </c>
      <c r="D14" s="43">
        <v>533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533</v>
      </c>
      <c r="O14" s="44">
        <f t="shared" si="2"/>
        <v>0.29977502812148482</v>
      </c>
      <c r="P14" s="9"/>
    </row>
    <row r="15" spans="1:133">
      <c r="A15" s="12"/>
      <c r="B15" s="42">
        <v>535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379473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379473</v>
      </c>
      <c r="O15" s="44">
        <f t="shared" si="2"/>
        <v>213.42688413948255</v>
      </c>
      <c r="P15" s="9"/>
    </row>
    <row r="16" spans="1:133">
      <c r="A16" s="12"/>
      <c r="B16" s="42">
        <v>539</v>
      </c>
      <c r="C16" s="19" t="s">
        <v>29</v>
      </c>
      <c r="D16" s="43">
        <v>0</v>
      </c>
      <c r="E16" s="43">
        <v>434986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434986</v>
      </c>
      <c r="O16" s="44">
        <f t="shared" si="2"/>
        <v>244.6490438695163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293400</v>
      </c>
      <c r="E17" s="29">
        <f t="shared" si="5"/>
        <v>1829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295229</v>
      </c>
      <c r="O17" s="41">
        <f t="shared" si="2"/>
        <v>166.04555680539931</v>
      </c>
      <c r="P17" s="10"/>
    </row>
    <row r="18" spans="1:119">
      <c r="A18" s="12"/>
      <c r="B18" s="42">
        <v>541</v>
      </c>
      <c r="C18" s="19" t="s">
        <v>31</v>
      </c>
      <c r="D18" s="43">
        <v>293400</v>
      </c>
      <c r="E18" s="43">
        <v>1829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295229</v>
      </c>
      <c r="O18" s="44">
        <f t="shared" si="2"/>
        <v>166.04555680539931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41885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41885</v>
      </c>
      <c r="O19" s="41">
        <f t="shared" si="2"/>
        <v>23.557367829021373</v>
      </c>
      <c r="P19" s="10"/>
    </row>
    <row r="20" spans="1:119">
      <c r="A20" s="12"/>
      <c r="B20" s="42">
        <v>562</v>
      </c>
      <c r="C20" s="19" t="s">
        <v>33</v>
      </c>
      <c r="D20" s="43">
        <v>41885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41885</v>
      </c>
      <c r="O20" s="44">
        <f t="shared" si="2"/>
        <v>23.557367829021373</v>
      </c>
      <c r="P20" s="9"/>
    </row>
    <row r="21" spans="1:119" ht="15.75">
      <c r="A21" s="26" t="s">
        <v>34</v>
      </c>
      <c r="B21" s="27"/>
      <c r="C21" s="28"/>
      <c r="D21" s="29">
        <f t="shared" ref="D21:M21" si="7">SUM(D22:D24)</f>
        <v>71219</v>
      </c>
      <c r="E21" s="29">
        <f t="shared" si="7"/>
        <v>5000</v>
      </c>
      <c r="F21" s="29">
        <f t="shared" si="7"/>
        <v>0</v>
      </c>
      <c r="G21" s="29">
        <f t="shared" si="7"/>
        <v>307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76526</v>
      </c>
      <c r="O21" s="41">
        <f t="shared" si="2"/>
        <v>43.040494938132731</v>
      </c>
      <c r="P21" s="9"/>
    </row>
    <row r="22" spans="1:119">
      <c r="A22" s="12"/>
      <c r="B22" s="42">
        <v>571</v>
      </c>
      <c r="C22" s="19" t="s">
        <v>35</v>
      </c>
      <c r="D22" s="43">
        <v>10000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10000</v>
      </c>
      <c r="O22" s="44">
        <f t="shared" si="2"/>
        <v>5.6242969628796402</v>
      </c>
      <c r="P22" s="9"/>
    </row>
    <row r="23" spans="1:119">
      <c r="A23" s="12"/>
      <c r="B23" s="42">
        <v>572</v>
      </c>
      <c r="C23" s="19" t="s">
        <v>36</v>
      </c>
      <c r="D23" s="43">
        <v>52164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52164</v>
      </c>
      <c r="O23" s="44">
        <f t="shared" si="2"/>
        <v>29.338582677165356</v>
      </c>
      <c r="P23" s="9"/>
    </row>
    <row r="24" spans="1:119">
      <c r="A24" s="12"/>
      <c r="B24" s="42">
        <v>573</v>
      </c>
      <c r="C24" s="19" t="s">
        <v>37</v>
      </c>
      <c r="D24" s="43">
        <v>9055</v>
      </c>
      <c r="E24" s="43">
        <v>5000</v>
      </c>
      <c r="F24" s="43">
        <v>0</v>
      </c>
      <c r="G24" s="43">
        <v>307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14362</v>
      </c>
      <c r="O24" s="44">
        <f t="shared" si="2"/>
        <v>8.0776152980877391</v>
      </c>
      <c r="P24" s="9"/>
    </row>
    <row r="25" spans="1:119" ht="15.75">
      <c r="A25" s="26" t="s">
        <v>40</v>
      </c>
      <c r="B25" s="27"/>
      <c r="C25" s="28"/>
      <c r="D25" s="29">
        <f t="shared" ref="D25:M25" si="8">SUM(D26:D27)</f>
        <v>30124</v>
      </c>
      <c r="E25" s="29">
        <f t="shared" si="8"/>
        <v>427876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395703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1"/>
        <v>853703</v>
      </c>
      <c r="O25" s="41">
        <f t="shared" si="2"/>
        <v>480.14791901012376</v>
      </c>
      <c r="P25" s="9"/>
    </row>
    <row r="26" spans="1:119">
      <c r="A26" s="12"/>
      <c r="B26" s="42">
        <v>581</v>
      </c>
      <c r="C26" s="19" t="s">
        <v>38</v>
      </c>
      <c r="D26" s="43">
        <v>30124</v>
      </c>
      <c r="E26" s="43">
        <v>427876</v>
      </c>
      <c r="F26" s="43">
        <v>0</v>
      </c>
      <c r="G26" s="43">
        <v>0</v>
      </c>
      <c r="H26" s="43">
        <v>0</v>
      </c>
      <c r="I26" s="43">
        <v>341100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799100</v>
      </c>
      <c r="O26" s="44">
        <f t="shared" si="2"/>
        <v>449.43757030371205</v>
      </c>
      <c r="P26" s="9"/>
    </row>
    <row r="27" spans="1:119" ht="15.75" thickBot="1">
      <c r="A27" s="12"/>
      <c r="B27" s="42">
        <v>591</v>
      </c>
      <c r="C27" s="19" t="s">
        <v>39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54603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54603</v>
      </c>
      <c r="O27" s="44">
        <f t="shared" si="2"/>
        <v>30.710348706411697</v>
      </c>
      <c r="P27" s="9"/>
    </row>
    <row r="28" spans="1:119" ht="16.5" thickBot="1">
      <c r="A28" s="13" t="s">
        <v>10</v>
      </c>
      <c r="B28" s="21"/>
      <c r="C28" s="20"/>
      <c r="D28" s="14">
        <f>SUM(D5,D7,D10,D17,D19,D21,D25)</f>
        <v>1380594</v>
      </c>
      <c r="E28" s="14">
        <f t="shared" ref="E28:M28" si="9">SUM(E5,E7,E10,E17,E19,E21,E25)</f>
        <v>881677</v>
      </c>
      <c r="F28" s="14">
        <f t="shared" si="9"/>
        <v>0</v>
      </c>
      <c r="G28" s="14">
        <f t="shared" si="9"/>
        <v>307</v>
      </c>
      <c r="H28" s="14">
        <f t="shared" si="9"/>
        <v>0</v>
      </c>
      <c r="I28" s="14">
        <f t="shared" si="9"/>
        <v>4186519</v>
      </c>
      <c r="J28" s="14">
        <f t="shared" si="9"/>
        <v>0</v>
      </c>
      <c r="K28" s="14">
        <f t="shared" si="9"/>
        <v>2528</v>
      </c>
      <c r="L28" s="14">
        <f t="shared" si="9"/>
        <v>0</v>
      </c>
      <c r="M28" s="14">
        <f t="shared" si="9"/>
        <v>0</v>
      </c>
      <c r="N28" s="14">
        <f t="shared" si="1"/>
        <v>6451625</v>
      </c>
      <c r="O28" s="35">
        <f t="shared" si="2"/>
        <v>3628.5854893138358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3" t="s">
        <v>67</v>
      </c>
      <c r="M30" s="93"/>
      <c r="N30" s="93"/>
      <c r="O30" s="39">
        <v>1778</v>
      </c>
    </row>
    <row r="31" spans="1:119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  <row r="32" spans="1:119" ht="15.75" customHeight="1" thickBot="1">
      <c r="A32" s="97" t="s">
        <v>46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9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2024-08-15T20:26:14Z</cp:lastPrinted>
  <dcterms:created xsi:type="dcterms:W3CDTF">2000-08-31T21:26:31Z</dcterms:created>
  <dcterms:modified xsi:type="dcterms:W3CDTF">2024-08-15T21:15:51Z</dcterms:modified>
</cp:coreProperties>
</file>