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1" documentId="11_C6D472A277E3A9A562F6EBD3258ED77594285BA7" xr6:coauthVersionLast="47" xr6:coauthVersionMax="47" xr10:uidLastSave="{27438FAC-CF42-4BCC-82BA-4FD6BFB99A2C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8" r:id="rId4"/>
    <sheet name="2019" sheetId="47" r:id="rId5"/>
    <sheet name="2018" sheetId="45" r:id="rId6"/>
    <sheet name="2017" sheetId="46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'2007'!$A$1:$O$21</definedName>
    <definedName name="_xlnm.Print_Area" localSheetId="15">'2008'!$A$1:$O$21</definedName>
    <definedName name="_xlnm.Print_Area" localSheetId="14">'2009'!$A$1:$O$20</definedName>
    <definedName name="_xlnm.Print_Area" localSheetId="13">'2010'!$A$1:$O$20</definedName>
    <definedName name="_xlnm.Print_Area" localSheetId="12">'2011'!$A$1:$O$21</definedName>
    <definedName name="_xlnm.Print_Area" localSheetId="11">'2012'!$A$1:$O$22</definedName>
    <definedName name="_xlnm.Print_Area" localSheetId="10">'2013'!$A$1:$O$78</definedName>
    <definedName name="_xlnm.Print_Area" localSheetId="9">'2014'!$A$1:$O$79</definedName>
    <definedName name="_xlnm.Print_Area" localSheetId="8">'2015'!$A$1:$O$22</definedName>
    <definedName name="_xlnm.Print_Area" localSheetId="7">'2016'!$A$1:$O$23</definedName>
    <definedName name="_xlnm.Print_Area" localSheetId="6">'2017'!$A$1:$O$20</definedName>
    <definedName name="_xlnm.Print_Area" localSheetId="5">'2018'!$A$1:$O$20</definedName>
    <definedName name="_xlnm.Print_Area" localSheetId="4">'2019'!$A$1:$O$20</definedName>
    <definedName name="_xlnm.Print_Area" localSheetId="3">'2020'!$A$1:$O$20</definedName>
    <definedName name="_xlnm.Print_Area" localSheetId="2">'2021'!$A$1:$P$20</definedName>
    <definedName name="_xlnm.Print_Area" localSheetId="1">'2022'!$A$1:$P$24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51" l="1"/>
  <c r="F21" i="51"/>
  <c r="G21" i="51"/>
  <c r="H21" i="51"/>
  <c r="I21" i="51"/>
  <c r="J21" i="51"/>
  <c r="K21" i="51"/>
  <c r="L21" i="51"/>
  <c r="M21" i="51"/>
  <c r="N21" i="51"/>
  <c r="D21" i="51"/>
  <c r="O20" i="51"/>
  <c r="P20" i="51" s="1"/>
  <c r="N19" i="51"/>
  <c r="M19" i="51"/>
  <c r="L19" i="51"/>
  <c r="K19" i="51"/>
  <c r="J19" i="51"/>
  <c r="I19" i="51"/>
  <c r="H19" i="51"/>
  <c r="G19" i="51"/>
  <c r="F19" i="51"/>
  <c r="E19" i="51"/>
  <c r="D19" i="51"/>
  <c r="O18" i="51"/>
  <c r="P18" i="51" s="1"/>
  <c r="N17" i="51"/>
  <c r="M17" i="51"/>
  <c r="L17" i="51"/>
  <c r="K17" i="51"/>
  <c r="J17" i="51"/>
  <c r="I17" i="51"/>
  <c r="H17" i="51"/>
  <c r="G17" i="51"/>
  <c r="F17" i="51"/>
  <c r="E17" i="51"/>
  <c r="D17" i="5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N11" i="51"/>
  <c r="M11" i="51"/>
  <c r="L11" i="51"/>
  <c r="K11" i="51"/>
  <c r="J11" i="51"/>
  <c r="I11" i="51"/>
  <c r="H11" i="51"/>
  <c r="G11" i="51"/>
  <c r="F11" i="51"/>
  <c r="E11" i="51"/>
  <c r="D11" i="5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5" i="51" l="1"/>
  <c r="P15" i="51" s="1"/>
  <c r="O19" i="51"/>
  <c r="P19" i="51" s="1"/>
  <c r="O17" i="51"/>
  <c r="P17" i="51" s="1"/>
  <c r="O13" i="51"/>
  <c r="P13" i="51" s="1"/>
  <c r="O11" i="51"/>
  <c r="P11" i="51" s="1"/>
  <c r="O5" i="51"/>
  <c r="P5" i="51" s="1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1" i="51" l="1"/>
  <c r="P21" i="51" s="1"/>
  <c r="H20" i="50"/>
  <c r="J20" i="50"/>
  <c r="N20" i="50"/>
  <c r="D20" i="50"/>
  <c r="F20" i="50"/>
  <c r="L20" i="50"/>
  <c r="E20" i="50"/>
  <c r="G20" i="50"/>
  <c r="M20" i="50"/>
  <c r="K20" i="50"/>
  <c r="I20" i="50"/>
  <c r="O14" i="50"/>
  <c r="P14" i="50" s="1"/>
  <c r="O18" i="50"/>
  <c r="P18" i="50" s="1"/>
  <c r="O16" i="50"/>
  <c r="P16" i="50" s="1"/>
  <c r="O10" i="50"/>
  <c r="P10" i="50" s="1"/>
  <c r="O5" i="50"/>
  <c r="P5" i="50" s="1"/>
  <c r="O12" i="50"/>
  <c r="P12" i="50" s="1"/>
  <c r="E16" i="49"/>
  <c r="F16" i="49"/>
  <c r="G16" i="49"/>
  <c r="O15" i="49"/>
  <c r="P15" i="49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/>
  <c r="N12" i="49"/>
  <c r="N16" i="49" s="1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10" i="49" s="1"/>
  <c r="P10" i="49" s="1"/>
  <c r="O9" i="49"/>
  <c r="P9" i="49" s="1"/>
  <c r="O8" i="49"/>
  <c r="P8" i="49" s="1"/>
  <c r="O7" i="49"/>
  <c r="P7" i="49" s="1"/>
  <c r="O6" i="49"/>
  <c r="P6" i="49"/>
  <c r="N5" i="49"/>
  <c r="M5" i="49"/>
  <c r="L5" i="49"/>
  <c r="K5" i="49"/>
  <c r="J5" i="49"/>
  <c r="I5" i="49"/>
  <c r="H5" i="49"/>
  <c r="G5" i="49"/>
  <c r="F5" i="49"/>
  <c r="E5" i="49"/>
  <c r="D5" i="49"/>
  <c r="N15" i="48"/>
  <c r="O15" i="48"/>
  <c r="M14" i="48"/>
  <c r="L14" i="48"/>
  <c r="K14" i="48"/>
  <c r="J14" i="48"/>
  <c r="I14" i="48"/>
  <c r="H14" i="48"/>
  <c r="G14" i="48"/>
  <c r="F14" i="48"/>
  <c r="E14" i="48"/>
  <c r="D14" i="48"/>
  <c r="N13" i="48"/>
  <c r="O13" i="48"/>
  <c r="M12" i="48"/>
  <c r="L12" i="48"/>
  <c r="K12" i="48"/>
  <c r="J12" i="48"/>
  <c r="I12" i="48"/>
  <c r="H12" i="48"/>
  <c r="H16" i="48" s="1"/>
  <c r="G12" i="48"/>
  <c r="F12" i="48"/>
  <c r="E12" i="48"/>
  <c r="E16" i="48" s="1"/>
  <c r="D12" i="48"/>
  <c r="N11" i="48"/>
  <c r="O11" i="48"/>
  <c r="M10" i="48"/>
  <c r="L10" i="48"/>
  <c r="K10" i="48"/>
  <c r="J10" i="48"/>
  <c r="I10" i="48"/>
  <c r="H10" i="48"/>
  <c r="G10" i="48"/>
  <c r="F10" i="48"/>
  <c r="E10" i="48"/>
  <c r="D10" i="48"/>
  <c r="N9" i="48"/>
  <c r="O9" i="48"/>
  <c r="N8" i="48"/>
  <c r="O8" i="48" s="1"/>
  <c r="N7" i="48"/>
  <c r="O7" i="48"/>
  <c r="N6" i="48"/>
  <c r="O6" i="48" s="1"/>
  <c r="M5" i="48"/>
  <c r="M16" i="48" s="1"/>
  <c r="L5" i="48"/>
  <c r="K5" i="48"/>
  <c r="J5" i="48"/>
  <c r="I5" i="48"/>
  <c r="H5" i="48"/>
  <c r="G5" i="48"/>
  <c r="F5" i="48"/>
  <c r="E5" i="48"/>
  <c r="D5" i="48"/>
  <c r="N15" i="47"/>
  <c r="O15" i="47"/>
  <c r="M14" i="47"/>
  <c r="L14" i="47"/>
  <c r="K14" i="47"/>
  <c r="J14" i="47"/>
  <c r="I14" i="47"/>
  <c r="H14" i="47"/>
  <c r="G14" i="47"/>
  <c r="F14" i="47"/>
  <c r="N14" i="47" s="1"/>
  <c r="O14" i="47" s="1"/>
  <c r="E14" i="47"/>
  <c r="D14" i="47"/>
  <c r="N13" i="47"/>
  <c r="O13" i="47"/>
  <c r="M12" i="47"/>
  <c r="L12" i="47"/>
  <c r="K12" i="47"/>
  <c r="J12" i="47"/>
  <c r="I12" i="47"/>
  <c r="H12" i="47"/>
  <c r="G12" i="47"/>
  <c r="F12" i="47"/>
  <c r="E12" i="47"/>
  <c r="E16" i="47" s="1"/>
  <c r="D12" i="47"/>
  <c r="N11" i="47"/>
  <c r="O11" i="47"/>
  <c r="M10" i="47"/>
  <c r="L10" i="47"/>
  <c r="K10" i="47"/>
  <c r="J10" i="47"/>
  <c r="I10" i="47"/>
  <c r="H10" i="47"/>
  <c r="G10" i="47"/>
  <c r="F10" i="47"/>
  <c r="E10" i="47"/>
  <c r="D10" i="47"/>
  <c r="N9" i="47"/>
  <c r="O9" i="47"/>
  <c r="N8" i="47"/>
  <c r="O8" i="47" s="1"/>
  <c r="N7" i="47"/>
  <c r="O7" i="47" s="1"/>
  <c r="N6" i="47"/>
  <c r="O6" i="47"/>
  <c r="M5" i="47"/>
  <c r="L5" i="47"/>
  <c r="K5" i="47"/>
  <c r="J5" i="47"/>
  <c r="J16" i="47" s="1"/>
  <c r="I5" i="47"/>
  <c r="H5" i="47"/>
  <c r="G5" i="47"/>
  <c r="F5" i="47"/>
  <c r="F16" i="47" s="1"/>
  <c r="E5" i="47"/>
  <c r="D5" i="47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M10" i="46"/>
  <c r="M16" i="46" s="1"/>
  <c r="L10" i="46"/>
  <c r="K10" i="46"/>
  <c r="J10" i="46"/>
  <c r="I10" i="46"/>
  <c r="H10" i="46"/>
  <c r="G10" i="46"/>
  <c r="F10" i="46"/>
  <c r="E10" i="46"/>
  <c r="D10" i="46"/>
  <c r="D16" i="46" s="1"/>
  <c r="N9" i="46"/>
  <c r="O9" i="46" s="1"/>
  <c r="N8" i="46"/>
  <c r="O8" i="46"/>
  <c r="N7" i="46"/>
  <c r="O7" i="46" s="1"/>
  <c r="N6" i="46"/>
  <c r="O6" i="46" s="1"/>
  <c r="M5" i="46"/>
  <c r="L5" i="46"/>
  <c r="L16" i="46" s="1"/>
  <c r="K5" i="46"/>
  <c r="J5" i="46"/>
  <c r="I5" i="46"/>
  <c r="H5" i="46"/>
  <c r="G5" i="46"/>
  <c r="F5" i="46"/>
  <c r="E5" i="46"/>
  <c r="D5" i="46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H16" i="45" s="1"/>
  <c r="G5" i="45"/>
  <c r="G16" i="45" s="1"/>
  <c r="F5" i="45"/>
  <c r="F16" i="45" s="1"/>
  <c r="E5" i="45"/>
  <c r="E16" i="45" s="1"/>
  <c r="D5" i="45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J19" i="42" s="1"/>
  <c r="I5" i="42"/>
  <c r="H5" i="42"/>
  <c r="G5" i="42"/>
  <c r="F5" i="42"/>
  <c r="F19" i="42" s="1"/>
  <c r="E5" i="42"/>
  <c r="E19" i="42" s="1"/>
  <c r="D5" i="42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N14" i="41" s="1"/>
  <c r="O14" i="41" s="1"/>
  <c r="K14" i="41"/>
  <c r="J14" i="41"/>
  <c r="I14" i="41"/>
  <c r="H14" i="41"/>
  <c r="G14" i="41"/>
  <c r="F14" i="41"/>
  <c r="E14" i="41"/>
  <c r="D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/>
  <c r="N6" i="41"/>
  <c r="O6" i="41" s="1"/>
  <c r="M5" i="41"/>
  <c r="L5" i="41"/>
  <c r="K5" i="41"/>
  <c r="K18" i="41" s="1"/>
  <c r="J5" i="41"/>
  <c r="J18" i="41" s="1"/>
  <c r="I5" i="41"/>
  <c r="I18" i="41" s="1"/>
  <c r="H5" i="41"/>
  <c r="G5" i="41"/>
  <c r="F5" i="41"/>
  <c r="E5" i="41"/>
  <c r="D5" i="4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M9" i="40"/>
  <c r="L9" i="40"/>
  <c r="K9" i="40"/>
  <c r="J9" i="40"/>
  <c r="I9" i="40"/>
  <c r="H9" i="40"/>
  <c r="G9" i="40"/>
  <c r="G17" i="40" s="1"/>
  <c r="F9" i="40"/>
  <c r="E9" i="40"/>
  <c r="E17" i="40" s="1"/>
  <c r="D9" i="40"/>
  <c r="N9" i="40" s="1"/>
  <c r="O9" i="40" s="1"/>
  <c r="N8" i="40"/>
  <c r="O8" i="40" s="1"/>
  <c r="N7" i="40"/>
  <c r="O7" i="40" s="1"/>
  <c r="N6" i="40"/>
  <c r="O6" i="40" s="1"/>
  <c r="M5" i="40"/>
  <c r="M17" i="40" s="1"/>
  <c r="L5" i="40"/>
  <c r="K5" i="40"/>
  <c r="K17" i="40"/>
  <c r="J5" i="40"/>
  <c r="J17" i="40" s="1"/>
  <c r="I5" i="40"/>
  <c r="I17" i="40"/>
  <c r="H5" i="40"/>
  <c r="H17" i="40" s="1"/>
  <c r="G5" i="40"/>
  <c r="F5" i="40"/>
  <c r="E5" i="40"/>
  <c r="D5" i="40"/>
  <c r="N74" i="39"/>
  <c r="O74" i="39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/>
  <c r="N67" i="39"/>
  <c r="O67" i="39" s="1"/>
  <c r="N66" i="39"/>
  <c r="O66" i="39" s="1"/>
  <c r="N65" i="39"/>
  <c r="O65" i="39" s="1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3" i="39" s="1"/>
  <c r="O63" i="39" s="1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 s="1"/>
  <c r="M55" i="39"/>
  <c r="L55" i="39"/>
  <c r="K55" i="39"/>
  <c r="J55" i="39"/>
  <c r="I55" i="39"/>
  <c r="H55" i="39"/>
  <c r="G55" i="39"/>
  <c r="F55" i="39"/>
  <c r="E55" i="39"/>
  <c r="D55" i="39"/>
  <c r="N54" i="39"/>
  <c r="O54" i="39"/>
  <c r="N53" i="39"/>
  <c r="O53" i="39" s="1"/>
  <c r="N52" i="39"/>
  <c r="O52" i="39" s="1"/>
  <c r="N51" i="39"/>
  <c r="O51" i="39" s="1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/>
  <c r="N46" i="39"/>
  <c r="O46" i="39" s="1"/>
  <c r="N45" i="39"/>
  <c r="O45" i="39" s="1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2" i="39" s="1"/>
  <c r="O42" i="39" s="1"/>
  <c r="N41" i="39"/>
  <c r="O41" i="39" s="1"/>
  <c r="N40" i="39"/>
  <c r="O40" i="39"/>
  <c r="N39" i="39"/>
  <c r="O39" i="39" s="1"/>
  <c r="N38" i="39"/>
  <c r="O38" i="39" s="1"/>
  <c r="N37" i="39"/>
  <c r="O37" i="39" s="1"/>
  <c r="N36" i="39"/>
  <c r="O36" i="39" s="1"/>
  <c r="M35" i="39"/>
  <c r="L35" i="39"/>
  <c r="K35" i="39"/>
  <c r="J35" i="39"/>
  <c r="I35" i="39"/>
  <c r="H35" i="39"/>
  <c r="G35" i="39"/>
  <c r="G75" i="39" s="1"/>
  <c r="F35" i="39"/>
  <c r="E35" i="39"/>
  <c r="D35" i="39"/>
  <c r="N35" i="39" s="1"/>
  <c r="O35" i="39" s="1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/>
  <c r="N26" i="39"/>
  <c r="O26" i="39" s="1"/>
  <c r="M25" i="39"/>
  <c r="L25" i="39"/>
  <c r="K25" i="39"/>
  <c r="K75" i="39" s="1"/>
  <c r="J25" i="39"/>
  <c r="J75" i="39" s="1"/>
  <c r="I25" i="39"/>
  <c r="H25" i="39"/>
  <c r="G25" i="39"/>
  <c r="F25" i="39"/>
  <c r="E25" i="39"/>
  <c r="D25" i="39"/>
  <c r="N24" i="39"/>
  <c r="O24" i="39"/>
  <c r="N23" i="39"/>
  <c r="O23" i="39" s="1"/>
  <c r="N22" i="39"/>
  <c r="O22" i="39" s="1"/>
  <c r="N21" i="39"/>
  <c r="O21" i="39" s="1"/>
  <c r="N20" i="39"/>
  <c r="O20" i="39"/>
  <c r="N19" i="39"/>
  <c r="O19" i="39" s="1"/>
  <c r="N18" i="39"/>
  <c r="O18" i="39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/>
  <c r="N12" i="39"/>
  <c r="O12" i="39" s="1"/>
  <c r="N11" i="39"/>
  <c r="O11" i="39"/>
  <c r="N10" i="39"/>
  <c r="O10" i="39" s="1"/>
  <c r="N9" i="39"/>
  <c r="O9" i="39" s="1"/>
  <c r="O8" i="39"/>
  <c r="N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16" i="38"/>
  <c r="O16" i="38" s="1"/>
  <c r="M15" i="38"/>
  <c r="L15" i="38"/>
  <c r="K15" i="38"/>
  <c r="J15" i="38"/>
  <c r="I15" i="38"/>
  <c r="H15" i="38"/>
  <c r="G15" i="38"/>
  <c r="F15" i="38"/>
  <c r="E15" i="38"/>
  <c r="N15" i="38" s="1"/>
  <c r="O15" i="38" s="1"/>
  <c r="D15" i="38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 s="1"/>
  <c r="M9" i="38"/>
  <c r="L9" i="38"/>
  <c r="K9" i="38"/>
  <c r="J9" i="38"/>
  <c r="J17" i="38" s="1"/>
  <c r="I9" i="38"/>
  <c r="H9" i="38"/>
  <c r="G9" i="38"/>
  <c r="F9" i="38"/>
  <c r="E9" i="38"/>
  <c r="D9" i="38"/>
  <c r="N8" i="38"/>
  <c r="O8" i="38" s="1"/>
  <c r="N7" i="38"/>
  <c r="O7" i="38" s="1"/>
  <c r="N6" i="38"/>
  <c r="O6" i="38" s="1"/>
  <c r="M5" i="38"/>
  <c r="L5" i="38"/>
  <c r="K5" i="38"/>
  <c r="K17" i="38" s="1"/>
  <c r="J5" i="38"/>
  <c r="I5" i="38"/>
  <c r="I17" i="38" s="1"/>
  <c r="H5" i="38"/>
  <c r="H17" i="38" s="1"/>
  <c r="G5" i="38"/>
  <c r="F5" i="38"/>
  <c r="F17" i="38" s="1"/>
  <c r="E5" i="38"/>
  <c r="D5" i="38"/>
  <c r="N73" i="37"/>
  <c r="O73" i="37" s="1"/>
  <c r="N72" i="37"/>
  <c r="O72" i="37" s="1"/>
  <c r="N71" i="37"/>
  <c r="O71" i="37" s="1"/>
  <c r="N70" i="37"/>
  <c r="O70" i="37" s="1"/>
  <c r="N69" i="37"/>
  <c r="O69" i="37"/>
  <c r="N68" i="37"/>
  <c r="O68" i="37" s="1"/>
  <c r="N67" i="37"/>
  <c r="O67" i="37" s="1"/>
  <c r="N66" i="37"/>
  <c r="O66" i="37" s="1"/>
  <c r="N65" i="37"/>
  <c r="O65" i="37" s="1"/>
  <c r="N64" i="37"/>
  <c r="O64" i="37" s="1"/>
  <c r="M63" i="37"/>
  <c r="L63" i="37"/>
  <c r="K63" i="37"/>
  <c r="J63" i="37"/>
  <c r="I63" i="37"/>
  <c r="H63" i="37"/>
  <c r="G63" i="37"/>
  <c r="F63" i="37"/>
  <c r="E63" i="37"/>
  <c r="D63" i="37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/>
  <c r="M55" i="37"/>
  <c r="L55" i="37"/>
  <c r="K55" i="37"/>
  <c r="J55" i="37"/>
  <c r="I55" i="37"/>
  <c r="H55" i="37"/>
  <c r="G55" i="37"/>
  <c r="N55" i="37" s="1"/>
  <c r="O55" i="37" s="1"/>
  <c r="F55" i="37"/>
  <c r="E55" i="37"/>
  <c r="D55" i="37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/>
  <c r="M48" i="37"/>
  <c r="L48" i="37"/>
  <c r="K48" i="37"/>
  <c r="J48" i="37"/>
  <c r="I48" i="37"/>
  <c r="H48" i="37"/>
  <c r="G48" i="37"/>
  <c r="F48" i="37"/>
  <c r="N48" i="37" s="1"/>
  <c r="O48" i="37" s="1"/>
  <c r="E48" i="37"/>
  <c r="D48" i="37"/>
  <c r="N47" i="37"/>
  <c r="O47" i="37" s="1"/>
  <c r="N46" i="37"/>
  <c r="O46" i="37"/>
  <c r="N45" i="37"/>
  <c r="O45" i="37"/>
  <c r="N44" i="37"/>
  <c r="O44" i="37" s="1"/>
  <c r="N43" i="37"/>
  <c r="O43" i="37"/>
  <c r="M42" i="37"/>
  <c r="L42" i="37"/>
  <c r="K42" i="37"/>
  <c r="J42" i="37"/>
  <c r="I42" i="37"/>
  <c r="H42" i="37"/>
  <c r="G42" i="37"/>
  <c r="F42" i="37"/>
  <c r="E42" i="37"/>
  <c r="D42" i="37"/>
  <c r="N41" i="37"/>
  <c r="O41" i="37"/>
  <c r="N40" i="37"/>
  <c r="O40" i="37" s="1"/>
  <c r="N39" i="37"/>
  <c r="O39" i="37"/>
  <c r="N38" i="37"/>
  <c r="O38" i="37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/>
  <c r="N28" i="37"/>
  <c r="O28" i="37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 s="1"/>
  <c r="N21" i="37"/>
  <c r="O21" i="37"/>
  <c r="N20" i="37"/>
  <c r="O20" i="37" s="1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N15" i="37" s="1"/>
  <c r="O15" i="37" s="1"/>
  <c r="H15" i="37"/>
  <c r="G15" i="37"/>
  <c r="F15" i="37"/>
  <c r="E15" i="37"/>
  <c r="D15" i="37"/>
  <c r="N14" i="37"/>
  <c r="O14" i="37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M74" i="37" s="1"/>
  <c r="L5" i="37"/>
  <c r="K5" i="37"/>
  <c r="J5" i="37"/>
  <c r="I5" i="37"/>
  <c r="H5" i="37"/>
  <c r="G5" i="37"/>
  <c r="G74" i="37" s="1"/>
  <c r="F5" i="37"/>
  <c r="E5" i="37"/>
  <c r="E74" i="37" s="1"/>
  <c r="D5" i="37"/>
  <c r="N5" i="37" s="1"/>
  <c r="O5" i="37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/>
  <c r="M8" i="36"/>
  <c r="L8" i="36"/>
  <c r="K8" i="36"/>
  <c r="J8" i="36"/>
  <c r="I8" i="36"/>
  <c r="H8" i="36"/>
  <c r="G8" i="36"/>
  <c r="F8" i="36"/>
  <c r="E8" i="36"/>
  <c r="D8" i="36"/>
  <c r="N8" i="36" s="1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/>
  <c r="M11" i="35"/>
  <c r="L11" i="35"/>
  <c r="N11" i="35" s="1"/>
  <c r="O11" i="35" s="1"/>
  <c r="K11" i="35"/>
  <c r="J11" i="35"/>
  <c r="I11" i="35"/>
  <c r="H11" i="35"/>
  <c r="G11" i="35"/>
  <c r="F11" i="35"/>
  <c r="E11" i="35"/>
  <c r="D11" i="35"/>
  <c r="N10" i="35"/>
  <c r="O10" i="35" s="1"/>
  <c r="N9" i="35"/>
  <c r="O9" i="35"/>
  <c r="M8" i="35"/>
  <c r="M17" i="35" s="1"/>
  <c r="L8" i="35"/>
  <c r="L17" i="35" s="1"/>
  <c r="K8" i="35"/>
  <c r="J8" i="35"/>
  <c r="I8" i="35"/>
  <c r="H8" i="35"/>
  <c r="G8" i="35"/>
  <c r="F8" i="35"/>
  <c r="E8" i="35"/>
  <c r="D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F17" i="35" s="1"/>
  <c r="E5" i="35"/>
  <c r="E17" i="35" s="1"/>
  <c r="D5" i="35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M8" i="34"/>
  <c r="L8" i="34"/>
  <c r="K8" i="34"/>
  <c r="J8" i="34"/>
  <c r="I8" i="34"/>
  <c r="I16" i="34" s="1"/>
  <c r="H8" i="34"/>
  <c r="G8" i="34"/>
  <c r="F8" i="34"/>
  <c r="F16" i="34" s="1"/>
  <c r="E8" i="34"/>
  <c r="E16" i="34" s="1"/>
  <c r="D8" i="34"/>
  <c r="N7" i="34"/>
  <c r="O7" i="34" s="1"/>
  <c r="N6" i="34"/>
  <c r="O6" i="34"/>
  <c r="M5" i="34"/>
  <c r="M16" i="34" s="1"/>
  <c r="L5" i="34"/>
  <c r="K5" i="34"/>
  <c r="J5" i="34"/>
  <c r="I5" i="34"/>
  <c r="H5" i="34"/>
  <c r="G5" i="34"/>
  <c r="F5" i="34"/>
  <c r="E5" i="34"/>
  <c r="D5" i="34"/>
  <c r="E14" i="33"/>
  <c r="F14" i="33"/>
  <c r="G14" i="33"/>
  <c r="H14" i="33"/>
  <c r="I14" i="33"/>
  <c r="J14" i="33"/>
  <c r="K14" i="33"/>
  <c r="L14" i="33"/>
  <c r="M14" i="33"/>
  <c r="E12" i="33"/>
  <c r="F12" i="33"/>
  <c r="G12" i="33"/>
  <c r="H12" i="33"/>
  <c r="I12" i="33"/>
  <c r="J12" i="33"/>
  <c r="N12" i="33" s="1"/>
  <c r="O12" i="33" s="1"/>
  <c r="K12" i="33"/>
  <c r="L12" i="33"/>
  <c r="M12" i="33"/>
  <c r="E10" i="33"/>
  <c r="F10" i="33"/>
  <c r="G10" i="33"/>
  <c r="H10" i="33"/>
  <c r="I10" i="33"/>
  <c r="J10" i="33"/>
  <c r="K10" i="33"/>
  <c r="L10" i="33"/>
  <c r="M10" i="33"/>
  <c r="E8" i="33"/>
  <c r="F8" i="33"/>
  <c r="G8" i="33"/>
  <c r="H8" i="33"/>
  <c r="I8" i="33"/>
  <c r="J8" i="33"/>
  <c r="K8" i="33"/>
  <c r="L8" i="33"/>
  <c r="L16" i="33" s="1"/>
  <c r="M8" i="33"/>
  <c r="M16" i="33" s="1"/>
  <c r="E5" i="33"/>
  <c r="E16" i="33" s="1"/>
  <c r="F5" i="33"/>
  <c r="G5" i="33"/>
  <c r="H5" i="33"/>
  <c r="I5" i="33"/>
  <c r="I16" i="33"/>
  <c r="J5" i="33"/>
  <c r="K5" i="33"/>
  <c r="L5" i="33"/>
  <c r="M5" i="33"/>
  <c r="D14" i="33"/>
  <c r="D12" i="33"/>
  <c r="D10" i="33"/>
  <c r="D8" i="33"/>
  <c r="D5" i="33"/>
  <c r="N15" i="33"/>
  <c r="O15" i="33"/>
  <c r="N13" i="33"/>
  <c r="O13" i="33" s="1"/>
  <c r="N7" i="33"/>
  <c r="O7" i="33" s="1"/>
  <c r="N6" i="33"/>
  <c r="O6" i="33" s="1"/>
  <c r="N11" i="33"/>
  <c r="O11" i="33" s="1"/>
  <c r="N9" i="33"/>
  <c r="O9" i="33"/>
  <c r="N11" i="40"/>
  <c r="O11" i="40" s="1"/>
  <c r="N10" i="48"/>
  <c r="O10" i="48" s="1"/>
  <c r="D16" i="34" l="1"/>
  <c r="N10" i="46"/>
  <c r="O10" i="46" s="1"/>
  <c r="N12" i="48"/>
  <c r="O12" i="48" s="1"/>
  <c r="G17" i="35"/>
  <c r="D18" i="36"/>
  <c r="N42" i="37"/>
  <c r="O42" i="37" s="1"/>
  <c r="L17" i="38"/>
  <c r="L16" i="45"/>
  <c r="G16" i="34"/>
  <c r="N16" i="34" s="1"/>
  <c r="O16" i="34" s="1"/>
  <c r="J16" i="34"/>
  <c r="H17" i="35"/>
  <c r="N14" i="36"/>
  <c r="O14" i="36" s="1"/>
  <c r="M17" i="38"/>
  <c r="N16" i="41"/>
  <c r="O16" i="41" s="1"/>
  <c r="M16" i="45"/>
  <c r="N5" i="33"/>
  <c r="O5" i="33" s="1"/>
  <c r="J16" i="33"/>
  <c r="H16" i="34"/>
  <c r="K16" i="34"/>
  <c r="I17" i="35"/>
  <c r="N5" i="39"/>
  <c r="O5" i="39" s="1"/>
  <c r="N15" i="39"/>
  <c r="O15" i="39" s="1"/>
  <c r="N55" i="39"/>
  <c r="O55" i="39" s="1"/>
  <c r="N10" i="42"/>
  <c r="O10" i="42" s="1"/>
  <c r="E16" i="46"/>
  <c r="N8" i="35"/>
  <c r="O8" i="35" s="1"/>
  <c r="K19" i="42"/>
  <c r="L74" i="37"/>
  <c r="M19" i="42"/>
  <c r="I16" i="47"/>
  <c r="F16" i="33"/>
  <c r="N14" i="45"/>
  <c r="O14" i="45" s="1"/>
  <c r="H16" i="47"/>
  <c r="L18" i="41"/>
  <c r="N10" i="47"/>
  <c r="O10" i="47" s="1"/>
  <c r="F16" i="46"/>
  <c r="N16" i="46" s="1"/>
  <c r="O16" i="46" s="1"/>
  <c r="G16" i="46"/>
  <c r="D17" i="35"/>
  <c r="N17" i="35" s="1"/>
  <c r="O17" i="35" s="1"/>
  <c r="O5" i="49"/>
  <c r="P5" i="49" s="1"/>
  <c r="L16" i="34"/>
  <c r="N14" i="34"/>
  <c r="O14" i="34" s="1"/>
  <c r="J18" i="36"/>
  <c r="F75" i="39"/>
  <c r="D19" i="42"/>
  <c r="N17" i="42"/>
  <c r="O17" i="42" s="1"/>
  <c r="J16" i="46"/>
  <c r="F16" i="48"/>
  <c r="L16" i="49"/>
  <c r="O12" i="49"/>
  <c r="P12" i="49" s="1"/>
  <c r="L16" i="48"/>
  <c r="G16" i="33"/>
  <c r="M18" i="41"/>
  <c r="H18" i="36"/>
  <c r="N8" i="33"/>
  <c r="O8" i="33" s="1"/>
  <c r="J17" i="35"/>
  <c r="N5" i="34"/>
  <c r="O5" i="34" s="1"/>
  <c r="I16" i="46"/>
  <c r="K18" i="36"/>
  <c r="N11" i="36"/>
  <c r="O11" i="36" s="1"/>
  <c r="F17" i="40"/>
  <c r="N5" i="41"/>
  <c r="O5" i="41" s="1"/>
  <c r="N10" i="41"/>
  <c r="O10" i="41" s="1"/>
  <c r="N5" i="46"/>
  <c r="O5" i="46" s="1"/>
  <c r="N12" i="46"/>
  <c r="O12" i="46" s="1"/>
  <c r="N12" i="47"/>
  <c r="O12" i="47" s="1"/>
  <c r="G16" i="48"/>
  <c r="M16" i="49"/>
  <c r="L16" i="47"/>
  <c r="D16" i="49"/>
  <c r="N10" i="34"/>
  <c r="O10" i="34" s="1"/>
  <c r="H16" i="49"/>
  <c r="N48" i="39"/>
  <c r="O48" i="39" s="1"/>
  <c r="N5" i="48"/>
  <c r="O5" i="48" s="1"/>
  <c r="N14" i="33"/>
  <c r="O14" i="33" s="1"/>
  <c r="N9" i="38"/>
  <c r="O9" i="38" s="1"/>
  <c r="H75" i="39"/>
  <c r="N15" i="35"/>
  <c r="O15" i="35" s="1"/>
  <c r="E18" i="36"/>
  <c r="L18" i="36"/>
  <c r="H74" i="37"/>
  <c r="N63" i="37"/>
  <c r="O63" i="37" s="1"/>
  <c r="G17" i="38"/>
  <c r="E18" i="41"/>
  <c r="H16" i="33"/>
  <c r="G16" i="47"/>
  <c r="L19" i="42"/>
  <c r="N15" i="42"/>
  <c r="O15" i="42" s="1"/>
  <c r="N12" i="34"/>
  <c r="O12" i="34" s="1"/>
  <c r="L17" i="40"/>
  <c r="J16" i="45"/>
  <c r="K16" i="47"/>
  <c r="K16" i="45"/>
  <c r="I16" i="49"/>
  <c r="H16" i="46"/>
  <c r="J16" i="49"/>
  <c r="N13" i="35"/>
  <c r="O13" i="35" s="1"/>
  <c r="F74" i="37"/>
  <c r="M18" i="36"/>
  <c r="I74" i="37"/>
  <c r="D17" i="38"/>
  <c r="N13" i="38"/>
  <c r="O13" i="38" s="1"/>
  <c r="F18" i="41"/>
  <c r="G19" i="42"/>
  <c r="N14" i="48"/>
  <c r="O14" i="48" s="1"/>
  <c r="O14" i="49"/>
  <c r="P14" i="49" s="1"/>
  <c r="N12" i="41"/>
  <c r="O12" i="41" s="1"/>
  <c r="N14" i="46"/>
  <c r="O14" i="46" s="1"/>
  <c r="F18" i="36"/>
  <c r="N12" i="45"/>
  <c r="O12" i="45" s="1"/>
  <c r="K17" i="35"/>
  <c r="G18" i="36"/>
  <c r="L75" i="39"/>
  <c r="E75" i="39"/>
  <c r="K16" i="33"/>
  <c r="J74" i="37"/>
  <c r="N25" i="37"/>
  <c r="O25" i="37" s="1"/>
  <c r="N35" i="37"/>
  <c r="O35" i="37" s="1"/>
  <c r="D74" i="37"/>
  <c r="N74" i="37" s="1"/>
  <c r="O74" i="37" s="1"/>
  <c r="N5" i="38"/>
  <c r="O5" i="38" s="1"/>
  <c r="M75" i="39"/>
  <c r="G18" i="41"/>
  <c r="H19" i="42"/>
  <c r="D16" i="47"/>
  <c r="J16" i="48"/>
  <c r="N13" i="40"/>
  <c r="O13" i="40" s="1"/>
  <c r="I18" i="36"/>
  <c r="I16" i="48"/>
  <c r="N10" i="33"/>
  <c r="O10" i="33" s="1"/>
  <c r="N8" i="34"/>
  <c r="O8" i="34" s="1"/>
  <c r="N16" i="36"/>
  <c r="O16" i="36" s="1"/>
  <c r="K74" i="37"/>
  <c r="N25" i="39"/>
  <c r="O25" i="39" s="1"/>
  <c r="H18" i="41"/>
  <c r="I19" i="42"/>
  <c r="N19" i="42" s="1"/>
  <c r="O19" i="42" s="1"/>
  <c r="D16" i="45"/>
  <c r="I16" i="45"/>
  <c r="K16" i="48"/>
  <c r="O20" i="50"/>
  <c r="P20" i="50" s="1"/>
  <c r="N16" i="45"/>
  <c r="O16" i="45" s="1"/>
  <c r="N18" i="36"/>
  <c r="O18" i="36" s="1"/>
  <c r="N5" i="45"/>
  <c r="O5" i="45" s="1"/>
  <c r="I75" i="39"/>
  <c r="D75" i="39"/>
  <c r="K16" i="46"/>
  <c r="D18" i="41"/>
  <c r="D16" i="33"/>
  <c r="N5" i="42"/>
  <c r="O5" i="42" s="1"/>
  <c r="M16" i="47"/>
  <c r="N5" i="36"/>
  <c r="O5" i="36" s="1"/>
  <c r="N5" i="47"/>
  <c r="O5" i="47" s="1"/>
  <c r="N10" i="45"/>
  <c r="O10" i="45" s="1"/>
  <c r="E17" i="38"/>
  <c r="D16" i="48"/>
  <c r="N16" i="48" s="1"/>
  <c r="O16" i="48" s="1"/>
  <c r="K16" i="49"/>
  <c r="O16" i="49" s="1"/>
  <c r="P16" i="49" s="1"/>
  <c r="N5" i="40"/>
  <c r="O5" i="40" s="1"/>
  <c r="N5" i="35"/>
  <c r="O5" i="35" s="1"/>
  <c r="D17" i="40"/>
  <c r="N16" i="47" l="1"/>
  <c r="O16" i="47" s="1"/>
  <c r="N17" i="38"/>
  <c r="O17" i="38" s="1"/>
  <c r="N17" i="40"/>
  <c r="O17" i="40" s="1"/>
  <c r="N16" i="33"/>
  <c r="O16" i="33" s="1"/>
  <c r="N18" i="41"/>
  <c r="O18" i="41" s="1"/>
  <c r="N75" i="39"/>
  <c r="O75" i="39" s="1"/>
</calcChain>
</file>

<file path=xl/sharedStrings.xml><?xml version="1.0" encoding="utf-8"?>
<sst xmlns="http://schemas.openxmlformats.org/spreadsheetml/2006/main" count="683" uniqueCount="153">
  <si>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</si>
  <si>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</si>
  <si>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</si>
  <si>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</si>
  <si>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</si>
  <si>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</si>
  <si>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</si>
  <si>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</si>
  <si>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</si>
  <si>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</si>
  <si>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</si>
  <si>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</si>
  <si>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</si>
  <si>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</si>
  <si>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</si>
  <si>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</si>
  <si>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</si>
  <si>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</si>
  <si>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</si>
  <si>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</si>
  <si>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</si>
  <si>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Public Safety</t>
  </si>
  <si>
    <t>Law Enforcement</t>
  </si>
  <si>
    <t>Physical Environment</t>
  </si>
  <si>
    <t>Water Utility Services</t>
  </si>
  <si>
    <t>Transportation</t>
  </si>
  <si>
    <t>Road and Street Facilities</t>
  </si>
  <si>
    <t>Culture / Recreation</t>
  </si>
  <si>
    <t>Parks and Recreation</t>
  </si>
  <si>
    <t>2009 Municipal Population:</t>
  </si>
  <si>
    <t>Hampton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</si>
  <si>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</si>
  <si>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</si>
  <si>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</si>
  <si>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</si>
  <si>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Fire Control</t>
  </si>
  <si>
    <t>2011 Municipal Population:</t>
  </si>
  <si>
    <t>Local Fiscal Year Ended September 30, 2012</t>
  </si>
  <si>
    <t>Gas Utility Services</t>
  </si>
  <si>
    <t>2012 Municipal Population:</t>
  </si>
  <si>
    <t>Local Fiscal Year Ended September 30, 2013</t>
  </si>
  <si>
    <t>Executive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</si>
  <si>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</si>
  <si>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</si>
  <si>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</si>
  <si>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</si>
  <si>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</si>
  <si>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 Services</t>
  </si>
  <si>
    <t>Detention and/or Corrections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</si>
  <si>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</si>
  <si>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</si>
  <si>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</si>
  <si>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</si>
  <si>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</si>
  <si>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</si>
  <si>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Electric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</si>
  <si>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</si>
  <si>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</si>
  <si>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</si>
  <si>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</si>
  <si>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</si>
  <si>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</si>
  <si>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Airports</t>
  </si>
  <si>
    <t>Water Transportation Systems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</si>
  <si>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</si>
  <si>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</si>
  <si>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</si>
  <si>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</si>
  <si>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</si>
  <si>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</si>
  <si>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</si>
  <si>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</si>
  <si>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</si>
  <si>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</si>
  <si>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</si>
  <si>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</si>
  <si>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</si>
  <si>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</si>
  <si>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</si>
  <si>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</si>
  <si>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Libraries</t>
  </si>
  <si>
    <t>Cultural Services</t>
  </si>
  <si>
    <t>Special Events</t>
  </si>
  <si>
    <t>Special Recreation Facilities</t>
  </si>
  <si>
    <t>Charter Schools</t>
  </si>
  <si>
    <t>Other Culture / Recreation</t>
  </si>
  <si>
    <t>Other Uses and Non-Operating</t>
  </si>
  <si>
    <t>Inter-Fund Group Transfers Out</t>
  </si>
  <si>
    <t>Installment Purchase Acquisitions</t>
  </si>
  <si>
    <t>Capital Lease Acquisitions</t>
  </si>
  <si>
    <t>Payment to Refunded Bond Escrow Agent</t>
  </si>
  <si>
    <t>Clerk of Court Excess Remittance</t>
  </si>
  <si>
    <t>Non-Cash Transfers Out from General Fixed Asset Account Group</t>
  </si>
  <si>
    <t>Proprietary - Other Non-Operating Disbursements</t>
  </si>
  <si>
    <t>Proprietary - Non-Operating Interest Expense</t>
  </si>
  <si>
    <t>Extraordinary Items (Loss)</t>
  </si>
  <si>
    <t>Special Items (Loss)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</si>
  <si>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</si>
  <si>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</si>
  <si>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</si>
  <si>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</si>
  <si>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</si>
  <si>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Detention / Corrections</t>
  </si>
  <si>
    <t>Emergency and Disaster Relief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</si>
  <si>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</si>
  <si>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</si>
  <si>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</si>
  <si>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</si>
  <si>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</si>
  <si>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</si>
  <si>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Mass Transit</t>
  </si>
  <si>
    <t>Other Transportation</t>
  </si>
  <si>
    <t>Employment Development</t>
  </si>
  <si>
    <t>Veterans Services</t>
  </si>
  <si>
    <t>Hospitals</t>
  </si>
  <si>
    <t>Health</t>
  </si>
  <si>
    <t>Mental Health</t>
  </si>
  <si>
    <t>Public Assistance</t>
  </si>
  <si>
    <t>Developmental Disabilities</t>
  </si>
  <si>
    <t>Parks / Recreation</t>
  </si>
  <si>
    <t>Special Facilities</t>
  </si>
  <si>
    <t>Other Uses</t>
  </si>
  <si>
    <t>Interfund Transfers Out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</si>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</sst>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5A588-135A-4075-B43C-35F95F884EAE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151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144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145</v>
      </c>
      <c r="N4" s="98" t="s">
        <v>5</v>
      </c>
      <c r="O4" s="98" t="s">
        <v>146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135661</v>
      </c>
      <c r="E5" s="103">
        <f>SUM(E6:E10)</f>
        <v>0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0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135661</v>
      </c>
      <c r="P5" s="105">
        <f>(O5/P$23)</f>
        <v>280.87163561076602</v>
      </c>
      <c r="Q5" s="106"/>
    </row>
    <row r="6" spans="1:134">
      <c r="A6" s="108"/>
      <c r="B6" s="109">
        <v>511</v>
      </c>
      <c r="C6" s="110" t="s">
        <v>19</v>
      </c>
      <c r="D6" s="111">
        <v>11400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11400</v>
      </c>
      <c r="P6" s="112">
        <f>(O6/P$23)</f>
        <v>23.602484472049689</v>
      </c>
      <c r="Q6" s="113"/>
    </row>
    <row r="7" spans="1:134">
      <c r="A7" s="108"/>
      <c r="B7" s="109">
        <v>512</v>
      </c>
      <c r="C7" s="110" t="s">
        <v>41</v>
      </c>
      <c r="D7" s="111">
        <v>46010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46010</v>
      </c>
      <c r="P7" s="112">
        <f>(O7/P$23)</f>
        <v>95.258799171842654</v>
      </c>
      <c r="Q7" s="113"/>
    </row>
    <row r="8" spans="1:134">
      <c r="A8" s="108"/>
      <c r="B8" s="109">
        <v>513</v>
      </c>
      <c r="C8" s="110" t="s">
        <v>20</v>
      </c>
      <c r="D8" s="111">
        <v>41066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41066</v>
      </c>
      <c r="P8" s="112">
        <f>(O8/P$23)</f>
        <v>85.02277432712215</v>
      </c>
      <c r="Q8" s="113"/>
    </row>
    <row r="9" spans="1:134">
      <c r="A9" s="108"/>
      <c r="B9" s="109">
        <v>514</v>
      </c>
      <c r="C9" s="110" t="s">
        <v>42</v>
      </c>
      <c r="D9" s="111">
        <v>6600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6600</v>
      </c>
      <c r="P9" s="112">
        <f>(O9/P$23)</f>
        <v>13.664596273291925</v>
      </c>
      <c r="Q9" s="113"/>
    </row>
    <row r="10" spans="1:134">
      <c r="A10" s="108"/>
      <c r="B10" s="109">
        <v>519</v>
      </c>
      <c r="C10" s="110" t="s">
        <v>47</v>
      </c>
      <c r="D10" s="111">
        <v>30585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30585</v>
      </c>
      <c r="P10" s="112">
        <f>(O10/P$23)</f>
        <v>63.322981366459629</v>
      </c>
      <c r="Q10" s="113"/>
    </row>
    <row r="11" spans="1:134" ht="15.75">
      <c r="A11" s="114" t="s">
        <v>21</v>
      </c>
      <c r="B11" s="115"/>
      <c r="C11" s="116"/>
      <c r="D11" s="117">
        <f>SUM(D12:D12)</f>
        <v>17811</v>
      </c>
      <c r="E11" s="117">
        <f>SUM(E12:E12)</f>
        <v>0</v>
      </c>
      <c r="F11" s="117">
        <f>SUM(F12:F12)</f>
        <v>0</v>
      </c>
      <c r="G11" s="117">
        <f>SUM(G12:G12)</f>
        <v>0</v>
      </c>
      <c r="H11" s="117">
        <f>SUM(H12:H12)</f>
        <v>0</v>
      </c>
      <c r="I11" s="117">
        <f>SUM(I12:I12)</f>
        <v>0</v>
      </c>
      <c r="J11" s="117">
        <f>SUM(J12:J12)</f>
        <v>0</v>
      </c>
      <c r="K11" s="117">
        <f>SUM(K12:K12)</f>
        <v>0</v>
      </c>
      <c r="L11" s="117">
        <f>SUM(L12:L12)</f>
        <v>0</v>
      </c>
      <c r="M11" s="117">
        <f>SUM(M12:M12)</f>
        <v>0</v>
      </c>
      <c r="N11" s="117">
        <f>SUM(N12:N12)</f>
        <v>0</v>
      </c>
      <c r="O11" s="118">
        <f>SUM(D11:N11)</f>
        <v>17811</v>
      </c>
      <c r="P11" s="119">
        <f>(O11/P$23)</f>
        <v>36.87577639751553</v>
      </c>
      <c r="Q11" s="120"/>
    </row>
    <row r="12" spans="1:134">
      <c r="A12" s="108"/>
      <c r="B12" s="109">
        <v>521</v>
      </c>
      <c r="C12" s="110" t="s">
        <v>22</v>
      </c>
      <c r="D12" s="111">
        <v>17811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17811</v>
      </c>
      <c r="P12" s="112">
        <f>(O12/P$23)</f>
        <v>36.87577639751553</v>
      </c>
      <c r="Q12" s="113"/>
    </row>
    <row r="13" spans="1:134" ht="15.75">
      <c r="A13" s="114" t="s">
        <v>23</v>
      </c>
      <c r="B13" s="115"/>
      <c r="C13" s="116"/>
      <c r="D13" s="117">
        <f>SUM(D14:D14)</f>
        <v>0</v>
      </c>
      <c r="E13" s="117">
        <f>SUM(E14:E14)</f>
        <v>0</v>
      </c>
      <c r="F13" s="117">
        <f>SUM(F14:F14)</f>
        <v>0</v>
      </c>
      <c r="G13" s="117">
        <f>SUM(G14:G14)</f>
        <v>0</v>
      </c>
      <c r="H13" s="117">
        <f>SUM(H14:H14)</f>
        <v>0</v>
      </c>
      <c r="I13" s="117">
        <f>SUM(I14:I14)</f>
        <v>185171</v>
      </c>
      <c r="J13" s="117">
        <f>SUM(J14:J14)</f>
        <v>0</v>
      </c>
      <c r="K13" s="117">
        <f>SUM(K14:K14)</f>
        <v>0</v>
      </c>
      <c r="L13" s="117">
        <f>SUM(L14:L14)</f>
        <v>0</v>
      </c>
      <c r="M13" s="117">
        <f>SUM(M14:M14)</f>
        <v>0</v>
      </c>
      <c r="N13" s="117">
        <f>SUM(N14:N14)</f>
        <v>0</v>
      </c>
      <c r="O13" s="118">
        <f>SUM(D13:N13)</f>
        <v>185171</v>
      </c>
      <c r="P13" s="119">
        <f>(O13/P$23)</f>
        <v>383.37681159420288</v>
      </c>
      <c r="Q13" s="120"/>
    </row>
    <row r="14" spans="1:134">
      <c r="A14" s="108"/>
      <c r="B14" s="109">
        <v>533</v>
      </c>
      <c r="C14" s="110" t="s">
        <v>24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185171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8" si="1">SUM(D14:N14)</f>
        <v>185171</v>
      </c>
      <c r="P14" s="112">
        <f>(O14/P$23)</f>
        <v>383.37681159420288</v>
      </c>
      <c r="Q14" s="113"/>
    </row>
    <row r="15" spans="1:134" ht="15.75">
      <c r="A15" s="114" t="s">
        <v>25</v>
      </c>
      <c r="B15" s="115"/>
      <c r="C15" s="116"/>
      <c r="D15" s="117">
        <f>SUM(D16:D16)</f>
        <v>61493</v>
      </c>
      <c r="E15" s="117">
        <f>SUM(E16:E16)</f>
        <v>0</v>
      </c>
      <c r="F15" s="117">
        <f>SUM(F16:F16)</f>
        <v>0</v>
      </c>
      <c r="G15" s="117">
        <f>SUM(G16:G16)</f>
        <v>0</v>
      </c>
      <c r="H15" s="117">
        <f>SUM(H16:H16)</f>
        <v>0</v>
      </c>
      <c r="I15" s="117">
        <f>SUM(I16:I16)</f>
        <v>0</v>
      </c>
      <c r="J15" s="117">
        <f>SUM(J16:J16)</f>
        <v>0</v>
      </c>
      <c r="K15" s="117">
        <f>SUM(K16:K16)</f>
        <v>0</v>
      </c>
      <c r="L15" s="117">
        <f>SUM(L16:L16)</f>
        <v>0</v>
      </c>
      <c r="M15" s="117">
        <f>SUM(M16:M16)</f>
        <v>0</v>
      </c>
      <c r="N15" s="117">
        <f>SUM(N16:N16)</f>
        <v>0</v>
      </c>
      <c r="O15" s="117">
        <f t="shared" si="1"/>
        <v>61493</v>
      </c>
      <c r="P15" s="119">
        <f>(O15/P$23)</f>
        <v>127.31469979296067</v>
      </c>
      <c r="Q15" s="120"/>
    </row>
    <row r="16" spans="1:134">
      <c r="A16" s="108"/>
      <c r="B16" s="109">
        <v>541</v>
      </c>
      <c r="C16" s="110" t="s">
        <v>26</v>
      </c>
      <c r="D16" s="111">
        <v>61493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61493</v>
      </c>
      <c r="P16" s="112">
        <f>(O16/P$23)</f>
        <v>127.31469979296067</v>
      </c>
      <c r="Q16" s="113"/>
    </row>
    <row r="17" spans="1:120" ht="15.75">
      <c r="A17" s="114" t="s">
        <v>27</v>
      </c>
      <c r="B17" s="115"/>
      <c r="C17" s="116"/>
      <c r="D17" s="117">
        <f>SUM(D18:D18)</f>
        <v>9185</v>
      </c>
      <c r="E17" s="117">
        <f>SUM(E18:E18)</f>
        <v>0</v>
      </c>
      <c r="F17" s="117">
        <f>SUM(F18:F18)</f>
        <v>0</v>
      </c>
      <c r="G17" s="117">
        <f>SUM(G18:G18)</f>
        <v>0</v>
      </c>
      <c r="H17" s="117">
        <f>SUM(H18:H18)</f>
        <v>0</v>
      </c>
      <c r="I17" s="117">
        <f>SUM(I18:I18)</f>
        <v>0</v>
      </c>
      <c r="J17" s="117">
        <f>SUM(J18:J18)</f>
        <v>0</v>
      </c>
      <c r="K17" s="117">
        <f>SUM(K18:K18)</f>
        <v>0</v>
      </c>
      <c r="L17" s="117">
        <f>SUM(L18:L18)</f>
        <v>0</v>
      </c>
      <c r="M17" s="117">
        <f>SUM(M18:M18)</f>
        <v>0</v>
      </c>
      <c r="N17" s="117">
        <f>SUM(N18:N18)</f>
        <v>0</v>
      </c>
      <c r="O17" s="117">
        <f>SUM(D17:N17)</f>
        <v>9185</v>
      </c>
      <c r="P17" s="119">
        <f>(O17/P$23)</f>
        <v>19.016563146997928</v>
      </c>
      <c r="Q17" s="113"/>
    </row>
    <row r="18" spans="1:120">
      <c r="A18" s="108"/>
      <c r="B18" s="109">
        <v>572</v>
      </c>
      <c r="C18" s="110" t="s">
        <v>28</v>
      </c>
      <c r="D18" s="111">
        <v>9185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9185</v>
      </c>
      <c r="P18" s="112">
        <f>(O18/P$23)</f>
        <v>19.016563146997928</v>
      </c>
      <c r="Q18" s="113"/>
    </row>
    <row r="19" spans="1:120" ht="15.75">
      <c r="A19" s="114" t="s">
        <v>86</v>
      </c>
      <c r="B19" s="115"/>
      <c r="C19" s="116"/>
      <c r="D19" s="117">
        <f>SUM(D20:D20)</f>
        <v>5000</v>
      </c>
      <c r="E19" s="117">
        <f>SUM(E20:E20)</f>
        <v>0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>SUM(D19:N19)</f>
        <v>5000</v>
      </c>
      <c r="P19" s="119">
        <f>(O19/P$23)</f>
        <v>10.351966873706004</v>
      </c>
      <c r="Q19" s="113"/>
    </row>
    <row r="20" spans="1:120" ht="15.75" thickBot="1">
      <c r="A20" s="108"/>
      <c r="B20" s="109">
        <v>581</v>
      </c>
      <c r="C20" s="110" t="s">
        <v>149</v>
      </c>
      <c r="D20" s="111">
        <v>5000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>SUM(D20:N20)</f>
        <v>5000</v>
      </c>
      <c r="P20" s="112">
        <f>(O20/P$23)</f>
        <v>10.351966873706004</v>
      </c>
      <c r="Q20" s="113"/>
    </row>
    <row r="21" spans="1:120" ht="16.5" thickBot="1">
      <c r="A21" s="121" t="s">
        <v>10</v>
      </c>
      <c r="B21" s="122"/>
      <c r="C21" s="123"/>
      <c r="D21" s="124">
        <f>SUM(D5,D11,D13,D15,D17,D19)</f>
        <v>229150</v>
      </c>
      <c r="E21" s="124">
        <f t="shared" ref="E21:N21" si="2">SUM(E5,E11,E13,E15,E17,E19)</f>
        <v>0</v>
      </c>
      <c r="F21" s="124">
        <f t="shared" si="2"/>
        <v>0</v>
      </c>
      <c r="G21" s="124">
        <f t="shared" si="2"/>
        <v>0</v>
      </c>
      <c r="H21" s="124">
        <f t="shared" si="2"/>
        <v>0</v>
      </c>
      <c r="I21" s="124">
        <f t="shared" si="2"/>
        <v>185171</v>
      </c>
      <c r="J21" s="124">
        <f t="shared" si="2"/>
        <v>0</v>
      </c>
      <c r="K21" s="124">
        <f t="shared" si="2"/>
        <v>0</v>
      </c>
      <c r="L21" s="124">
        <f t="shared" si="2"/>
        <v>0</v>
      </c>
      <c r="M21" s="124">
        <f t="shared" si="2"/>
        <v>0</v>
      </c>
      <c r="N21" s="124">
        <f t="shared" si="2"/>
        <v>0</v>
      </c>
      <c r="O21" s="124">
        <f>SUM(D21:N21)</f>
        <v>414321</v>
      </c>
      <c r="P21" s="125">
        <f>(O21/P$23)</f>
        <v>857.80745341614909</v>
      </c>
      <c r="Q21" s="106"/>
      <c r="R21" s="12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</row>
    <row r="22" spans="1:120">
      <c r="A22" s="127"/>
      <c r="B22" s="128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30"/>
    </row>
    <row r="23" spans="1:120">
      <c r="A23" s="131"/>
      <c r="B23" s="132"/>
      <c r="C23" s="132"/>
      <c r="D23" s="133"/>
      <c r="E23" s="133"/>
      <c r="F23" s="133"/>
      <c r="G23" s="133"/>
      <c r="H23" s="133"/>
      <c r="I23" s="133"/>
      <c r="J23" s="133"/>
      <c r="K23" s="133"/>
      <c r="L23" s="133"/>
      <c r="M23" s="136" t="s">
        <v>152</v>
      </c>
      <c r="N23" s="136"/>
      <c r="O23" s="136"/>
      <c r="P23" s="134">
        <v>483</v>
      </c>
    </row>
    <row r="24" spans="1:120">
      <c r="A24" s="137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  <row r="25" spans="1:120" ht="15.75" customHeight="1" thickBot="1">
      <c r="A25" s="140" t="s">
        <v>33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100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>SUM(D6:D14)</f>
        <v>0</v>
      </c>
      <c r="E5" s="59">
        <f t="shared" ref="E5:M5" si="0">SUM(E6:E14)</f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0</v>
      </c>
      <c r="O5" s="61">
        <f t="shared" ref="O5:O68" si="1">(N5/O$77)</f>
        <v>0</v>
      </c>
      <c r="P5" s="62"/>
    </row>
    <row r="6" spans="1:133">
      <c r="A6" s="64"/>
      <c r="B6" s="65">
        <v>511</v>
      </c>
      <c r="C6" s="66" t="s">
        <v>19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0</v>
      </c>
      <c r="O6" s="68">
        <f t="shared" si="1"/>
        <v>0</v>
      </c>
      <c r="P6" s="69"/>
    </row>
    <row r="7" spans="1:133">
      <c r="A7" s="64"/>
      <c r="B7" s="65">
        <v>512</v>
      </c>
      <c r="C7" s="66" t="s">
        <v>41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4" si="2">SUM(D7:M7)</f>
        <v>0</v>
      </c>
      <c r="O7" s="68">
        <f t="shared" si="1"/>
        <v>0</v>
      </c>
      <c r="P7" s="69"/>
    </row>
    <row r="8" spans="1:133">
      <c r="A8" s="64"/>
      <c r="B8" s="65">
        <v>513</v>
      </c>
      <c r="C8" s="66" t="s">
        <v>20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0</v>
      </c>
      <c r="O8" s="68">
        <f t="shared" si="1"/>
        <v>0</v>
      </c>
      <c r="P8" s="69"/>
    </row>
    <row r="9" spans="1:133">
      <c r="A9" s="64"/>
      <c r="B9" s="65">
        <v>514</v>
      </c>
      <c r="C9" s="66" t="s">
        <v>42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0</v>
      </c>
      <c r="O9" s="68">
        <f t="shared" si="1"/>
        <v>0</v>
      </c>
      <c r="P9" s="69"/>
    </row>
    <row r="10" spans="1:133">
      <c r="A10" s="64"/>
      <c r="B10" s="65">
        <v>515</v>
      </c>
      <c r="C10" s="66" t="s">
        <v>43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0</v>
      </c>
      <c r="O10" s="68">
        <f t="shared" si="1"/>
        <v>0</v>
      </c>
      <c r="P10" s="69"/>
    </row>
    <row r="11" spans="1:133">
      <c r="A11" s="64"/>
      <c r="B11" s="65">
        <v>516</v>
      </c>
      <c r="C11" s="66" t="s">
        <v>44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0</v>
      </c>
      <c r="O11" s="68">
        <f t="shared" si="1"/>
        <v>0</v>
      </c>
      <c r="P11" s="69"/>
    </row>
    <row r="12" spans="1:133">
      <c r="A12" s="64"/>
      <c r="B12" s="65">
        <v>517</v>
      </c>
      <c r="C12" s="66" t="s">
        <v>45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0</v>
      </c>
      <c r="O12" s="68">
        <f t="shared" si="1"/>
        <v>0</v>
      </c>
      <c r="P12" s="69"/>
    </row>
    <row r="13" spans="1:133">
      <c r="A13" s="64"/>
      <c r="B13" s="65">
        <v>518</v>
      </c>
      <c r="C13" s="66" t="s">
        <v>46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0</v>
      </c>
      <c r="O13" s="68">
        <f t="shared" si="1"/>
        <v>0</v>
      </c>
      <c r="P13" s="69"/>
    </row>
    <row r="14" spans="1:133">
      <c r="A14" s="64"/>
      <c r="B14" s="65">
        <v>519</v>
      </c>
      <c r="C14" s="66" t="s">
        <v>101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2"/>
        <v>0</v>
      </c>
      <c r="O14" s="68">
        <f t="shared" si="1"/>
        <v>0</v>
      </c>
      <c r="P14" s="69"/>
    </row>
    <row r="15" spans="1:133" ht="15.75">
      <c r="A15" s="70" t="s">
        <v>21</v>
      </c>
      <c r="B15" s="71"/>
      <c r="C15" s="72"/>
      <c r="D15" s="73">
        <f>SUM(D16:D24)</f>
        <v>0</v>
      </c>
      <c r="E15" s="73">
        <f t="shared" ref="E15:M15" si="3">SUM(E16:E24)</f>
        <v>0</v>
      </c>
      <c r="F15" s="73">
        <f t="shared" si="3"/>
        <v>0</v>
      </c>
      <c r="G15" s="73">
        <f t="shared" si="3"/>
        <v>0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0</v>
      </c>
      <c r="L15" s="73">
        <f t="shared" si="3"/>
        <v>0</v>
      </c>
      <c r="M15" s="73">
        <f t="shared" si="3"/>
        <v>0</v>
      </c>
      <c r="N15" s="74">
        <f>SUM(D15:M15)</f>
        <v>0</v>
      </c>
      <c r="O15" s="75">
        <f t="shared" si="1"/>
        <v>0</v>
      </c>
      <c r="P15" s="76"/>
    </row>
    <row r="16" spans="1:133">
      <c r="A16" s="64"/>
      <c r="B16" s="65">
        <v>521</v>
      </c>
      <c r="C16" s="66" t="s">
        <v>22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>SUM(D16:M16)</f>
        <v>0</v>
      </c>
      <c r="O16" s="68">
        <f t="shared" si="1"/>
        <v>0</v>
      </c>
      <c r="P16" s="69"/>
    </row>
    <row r="17" spans="1:16">
      <c r="A17" s="64"/>
      <c r="B17" s="65">
        <v>522</v>
      </c>
      <c r="C17" s="66" t="s">
        <v>35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ref="N17:N24" si="4">SUM(D17:M17)</f>
        <v>0</v>
      </c>
      <c r="O17" s="68">
        <f t="shared" si="1"/>
        <v>0</v>
      </c>
      <c r="P17" s="69"/>
    </row>
    <row r="18" spans="1:16">
      <c r="A18" s="64"/>
      <c r="B18" s="65">
        <v>523</v>
      </c>
      <c r="C18" s="66" t="s">
        <v>102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0</v>
      </c>
      <c r="O18" s="68">
        <f t="shared" si="1"/>
        <v>0</v>
      </c>
      <c r="P18" s="69"/>
    </row>
    <row r="19" spans="1:16">
      <c r="A19" s="64"/>
      <c r="B19" s="65">
        <v>524</v>
      </c>
      <c r="C19" s="66" t="s">
        <v>49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0</v>
      </c>
      <c r="O19" s="68">
        <f t="shared" si="1"/>
        <v>0</v>
      </c>
      <c r="P19" s="69"/>
    </row>
    <row r="20" spans="1:16">
      <c r="A20" s="64"/>
      <c r="B20" s="65">
        <v>525</v>
      </c>
      <c r="C20" s="66" t="s">
        <v>103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0</v>
      </c>
      <c r="O20" s="68">
        <f t="shared" si="1"/>
        <v>0</v>
      </c>
      <c r="P20" s="69"/>
    </row>
    <row r="21" spans="1:16">
      <c r="A21" s="64"/>
      <c r="B21" s="65">
        <v>526</v>
      </c>
      <c r="C21" s="66" t="s">
        <v>51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0</v>
      </c>
      <c r="O21" s="68">
        <f t="shared" si="1"/>
        <v>0</v>
      </c>
      <c r="P21" s="69"/>
    </row>
    <row r="22" spans="1:16">
      <c r="A22" s="64"/>
      <c r="B22" s="65">
        <v>527</v>
      </c>
      <c r="C22" s="66" t="s">
        <v>52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0</v>
      </c>
      <c r="O22" s="68">
        <f t="shared" si="1"/>
        <v>0</v>
      </c>
      <c r="P22" s="69"/>
    </row>
    <row r="23" spans="1:16">
      <c r="A23" s="64"/>
      <c r="B23" s="65">
        <v>528</v>
      </c>
      <c r="C23" s="66" t="s">
        <v>53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0</v>
      </c>
      <c r="O23" s="68">
        <f t="shared" si="1"/>
        <v>0</v>
      </c>
      <c r="P23" s="69"/>
    </row>
    <row r="24" spans="1:16">
      <c r="A24" s="64"/>
      <c r="B24" s="65">
        <v>529</v>
      </c>
      <c r="C24" s="66" t="s">
        <v>54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0</v>
      </c>
      <c r="O24" s="68">
        <f t="shared" si="1"/>
        <v>0</v>
      </c>
      <c r="P24" s="69"/>
    </row>
    <row r="25" spans="1:16" ht="15.75">
      <c r="A25" s="70" t="s">
        <v>23</v>
      </c>
      <c r="B25" s="71"/>
      <c r="C25" s="72"/>
      <c r="D25" s="73">
        <f>SUM(D26:D34)</f>
        <v>0</v>
      </c>
      <c r="E25" s="73">
        <f t="shared" ref="E25:M25" si="5">SUM(E26:E34)</f>
        <v>0</v>
      </c>
      <c r="F25" s="73">
        <f t="shared" si="5"/>
        <v>0</v>
      </c>
      <c r="G25" s="73">
        <f t="shared" si="5"/>
        <v>0</v>
      </c>
      <c r="H25" s="73">
        <f t="shared" si="5"/>
        <v>0</v>
      </c>
      <c r="I25" s="73">
        <f t="shared" si="5"/>
        <v>0</v>
      </c>
      <c r="J25" s="73">
        <f t="shared" si="5"/>
        <v>0</v>
      </c>
      <c r="K25" s="73">
        <f t="shared" si="5"/>
        <v>0</v>
      </c>
      <c r="L25" s="73">
        <f t="shared" si="5"/>
        <v>0</v>
      </c>
      <c r="M25" s="73">
        <f t="shared" si="5"/>
        <v>0</v>
      </c>
      <c r="N25" s="74">
        <f>SUM(D25:M25)</f>
        <v>0</v>
      </c>
      <c r="O25" s="75">
        <f t="shared" si="1"/>
        <v>0</v>
      </c>
      <c r="P25" s="76"/>
    </row>
    <row r="26" spans="1:16">
      <c r="A26" s="64"/>
      <c r="B26" s="65">
        <v>531</v>
      </c>
      <c r="C26" s="66" t="s">
        <v>55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>SUM(D26:M26)</f>
        <v>0</v>
      </c>
      <c r="O26" s="68">
        <f t="shared" si="1"/>
        <v>0</v>
      </c>
      <c r="P26" s="69"/>
    </row>
    <row r="27" spans="1:16">
      <c r="A27" s="64"/>
      <c r="B27" s="65">
        <v>532</v>
      </c>
      <c r="C27" s="66" t="s">
        <v>38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>SUM(D27:M27)</f>
        <v>0</v>
      </c>
      <c r="O27" s="68">
        <f t="shared" si="1"/>
        <v>0</v>
      </c>
      <c r="P27" s="69"/>
    </row>
    <row r="28" spans="1:16">
      <c r="A28" s="64"/>
      <c r="B28" s="65">
        <v>533</v>
      </c>
      <c r="C28" s="66" t="s">
        <v>24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ref="N28:N34" si="6">SUM(D28:M28)</f>
        <v>0</v>
      </c>
      <c r="O28" s="68">
        <f t="shared" si="1"/>
        <v>0</v>
      </c>
      <c r="P28" s="69"/>
    </row>
    <row r="29" spans="1:16">
      <c r="A29" s="64"/>
      <c r="B29" s="65">
        <v>534</v>
      </c>
      <c r="C29" s="66" t="s">
        <v>104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6"/>
        <v>0</v>
      </c>
      <c r="O29" s="68">
        <f t="shared" si="1"/>
        <v>0</v>
      </c>
      <c r="P29" s="69"/>
    </row>
    <row r="30" spans="1:16">
      <c r="A30" s="64"/>
      <c r="B30" s="65">
        <v>535</v>
      </c>
      <c r="C30" s="66" t="s">
        <v>57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6"/>
        <v>0</v>
      </c>
      <c r="O30" s="68">
        <f t="shared" si="1"/>
        <v>0</v>
      </c>
      <c r="P30" s="69"/>
    </row>
    <row r="31" spans="1:16">
      <c r="A31" s="64"/>
      <c r="B31" s="65">
        <v>536</v>
      </c>
      <c r="C31" s="66" t="s">
        <v>105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6"/>
        <v>0</v>
      </c>
      <c r="O31" s="68">
        <f t="shared" si="1"/>
        <v>0</v>
      </c>
      <c r="P31" s="69"/>
    </row>
    <row r="32" spans="1:16">
      <c r="A32" s="64"/>
      <c r="B32" s="65">
        <v>537</v>
      </c>
      <c r="C32" s="66" t="s">
        <v>106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6"/>
        <v>0</v>
      </c>
      <c r="O32" s="68">
        <f t="shared" si="1"/>
        <v>0</v>
      </c>
      <c r="P32" s="69"/>
    </row>
    <row r="33" spans="1:16">
      <c r="A33" s="64"/>
      <c r="B33" s="65">
        <v>538</v>
      </c>
      <c r="C33" s="66" t="s">
        <v>107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6"/>
        <v>0</v>
      </c>
      <c r="O33" s="68">
        <f t="shared" si="1"/>
        <v>0</v>
      </c>
      <c r="P33" s="69"/>
    </row>
    <row r="34" spans="1:16">
      <c r="A34" s="64"/>
      <c r="B34" s="65">
        <v>539</v>
      </c>
      <c r="C34" s="66" t="s">
        <v>61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6"/>
        <v>0</v>
      </c>
      <c r="O34" s="68">
        <f t="shared" si="1"/>
        <v>0</v>
      </c>
      <c r="P34" s="69"/>
    </row>
    <row r="35" spans="1:16" ht="15.75">
      <c r="A35" s="70" t="s">
        <v>25</v>
      </c>
      <c r="B35" s="71"/>
      <c r="C35" s="72"/>
      <c r="D35" s="73">
        <f>SUM(D36:D41)</f>
        <v>0</v>
      </c>
      <c r="E35" s="73">
        <f t="shared" ref="E35:M35" si="7">SUM(E36:E41)</f>
        <v>0</v>
      </c>
      <c r="F35" s="73">
        <f t="shared" si="7"/>
        <v>0</v>
      </c>
      <c r="G35" s="73">
        <f t="shared" si="7"/>
        <v>0</v>
      </c>
      <c r="H35" s="73">
        <f t="shared" si="7"/>
        <v>0</v>
      </c>
      <c r="I35" s="73">
        <f t="shared" si="7"/>
        <v>0</v>
      </c>
      <c r="J35" s="73">
        <f t="shared" si="7"/>
        <v>0</v>
      </c>
      <c r="K35" s="73">
        <f t="shared" si="7"/>
        <v>0</v>
      </c>
      <c r="L35" s="73">
        <f t="shared" si="7"/>
        <v>0</v>
      </c>
      <c r="M35" s="73">
        <f t="shared" si="7"/>
        <v>0</v>
      </c>
      <c r="N35" s="73">
        <f t="shared" ref="N35:N49" si="8">SUM(D35:M35)</f>
        <v>0</v>
      </c>
      <c r="O35" s="75">
        <f t="shared" si="1"/>
        <v>0</v>
      </c>
      <c r="P35" s="76"/>
    </row>
    <row r="36" spans="1:16">
      <c r="A36" s="64"/>
      <c r="B36" s="65">
        <v>541</v>
      </c>
      <c r="C36" s="66" t="s">
        <v>108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8"/>
        <v>0</v>
      </c>
      <c r="O36" s="68">
        <f t="shared" si="1"/>
        <v>0</v>
      </c>
      <c r="P36" s="69"/>
    </row>
    <row r="37" spans="1:16">
      <c r="A37" s="64"/>
      <c r="B37" s="65">
        <v>542</v>
      </c>
      <c r="C37" s="66" t="s">
        <v>62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8"/>
        <v>0</v>
      </c>
      <c r="O37" s="68">
        <f t="shared" si="1"/>
        <v>0</v>
      </c>
      <c r="P37" s="69"/>
    </row>
    <row r="38" spans="1:16">
      <c r="A38" s="64"/>
      <c r="B38" s="65">
        <v>543</v>
      </c>
      <c r="C38" s="66" t="s">
        <v>109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f t="shared" si="8"/>
        <v>0</v>
      </c>
      <c r="O38" s="68">
        <f t="shared" si="1"/>
        <v>0</v>
      </c>
      <c r="P38" s="69"/>
    </row>
    <row r="39" spans="1:16">
      <c r="A39" s="64"/>
      <c r="B39" s="65">
        <v>544</v>
      </c>
      <c r="C39" s="66" t="s">
        <v>110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 t="shared" si="8"/>
        <v>0</v>
      </c>
      <c r="O39" s="68">
        <f t="shared" si="1"/>
        <v>0</v>
      </c>
      <c r="P39" s="69"/>
    </row>
    <row r="40" spans="1:16">
      <c r="A40" s="64"/>
      <c r="B40" s="65">
        <v>545</v>
      </c>
      <c r="C40" s="66" t="s">
        <v>65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f t="shared" si="8"/>
        <v>0</v>
      </c>
      <c r="O40" s="68">
        <f t="shared" si="1"/>
        <v>0</v>
      </c>
      <c r="P40" s="69"/>
    </row>
    <row r="41" spans="1:16">
      <c r="A41" s="64"/>
      <c r="B41" s="65">
        <v>549</v>
      </c>
      <c r="C41" s="66" t="s">
        <v>111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f t="shared" si="8"/>
        <v>0</v>
      </c>
      <c r="O41" s="68">
        <f t="shared" si="1"/>
        <v>0</v>
      </c>
      <c r="P41" s="69"/>
    </row>
    <row r="42" spans="1:16" ht="15.75">
      <c r="A42" s="70" t="s">
        <v>67</v>
      </c>
      <c r="B42" s="71"/>
      <c r="C42" s="72"/>
      <c r="D42" s="73">
        <f>SUM(D43:D47)</f>
        <v>0</v>
      </c>
      <c r="E42" s="73">
        <f t="shared" ref="E42:M42" si="9">SUM(E43:E47)</f>
        <v>0</v>
      </c>
      <c r="F42" s="73">
        <f t="shared" si="9"/>
        <v>0</v>
      </c>
      <c r="G42" s="73">
        <f t="shared" si="9"/>
        <v>0</v>
      </c>
      <c r="H42" s="73">
        <f t="shared" si="9"/>
        <v>0</v>
      </c>
      <c r="I42" s="73">
        <f t="shared" si="9"/>
        <v>0</v>
      </c>
      <c r="J42" s="73">
        <f t="shared" si="9"/>
        <v>0</v>
      </c>
      <c r="K42" s="73">
        <f t="shared" si="9"/>
        <v>0</v>
      </c>
      <c r="L42" s="73">
        <f t="shared" si="9"/>
        <v>0</v>
      </c>
      <c r="M42" s="73">
        <f t="shared" si="9"/>
        <v>0</v>
      </c>
      <c r="N42" s="73">
        <f t="shared" si="8"/>
        <v>0</v>
      </c>
      <c r="O42" s="75">
        <f t="shared" si="1"/>
        <v>0</v>
      </c>
      <c r="P42" s="76"/>
    </row>
    <row r="43" spans="1:16">
      <c r="A43" s="64"/>
      <c r="B43" s="65">
        <v>551</v>
      </c>
      <c r="C43" s="66" t="s">
        <v>112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f t="shared" si="8"/>
        <v>0</v>
      </c>
      <c r="O43" s="68">
        <f t="shared" si="1"/>
        <v>0</v>
      </c>
      <c r="P43" s="69"/>
    </row>
    <row r="44" spans="1:16">
      <c r="A44" s="64"/>
      <c r="B44" s="65">
        <v>552</v>
      </c>
      <c r="C44" s="66" t="s">
        <v>69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f t="shared" si="8"/>
        <v>0</v>
      </c>
      <c r="O44" s="68">
        <f t="shared" si="1"/>
        <v>0</v>
      </c>
      <c r="P44" s="69"/>
    </row>
    <row r="45" spans="1:16">
      <c r="A45" s="64"/>
      <c r="B45" s="65">
        <v>553</v>
      </c>
      <c r="C45" s="66" t="s">
        <v>113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f t="shared" si="8"/>
        <v>0</v>
      </c>
      <c r="O45" s="68">
        <f t="shared" si="1"/>
        <v>0</v>
      </c>
      <c r="P45" s="69"/>
    </row>
    <row r="46" spans="1:16">
      <c r="A46" s="64"/>
      <c r="B46" s="65">
        <v>554</v>
      </c>
      <c r="C46" s="66" t="s">
        <v>71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f t="shared" si="8"/>
        <v>0</v>
      </c>
      <c r="O46" s="68">
        <f t="shared" si="1"/>
        <v>0</v>
      </c>
      <c r="P46" s="69"/>
    </row>
    <row r="47" spans="1:16">
      <c r="A47" s="64"/>
      <c r="B47" s="65">
        <v>559</v>
      </c>
      <c r="C47" s="66" t="s">
        <v>72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f t="shared" si="8"/>
        <v>0</v>
      </c>
      <c r="O47" s="68">
        <f t="shared" si="1"/>
        <v>0</v>
      </c>
      <c r="P47" s="69"/>
    </row>
    <row r="48" spans="1:16" ht="15.75">
      <c r="A48" s="70" t="s">
        <v>73</v>
      </c>
      <c r="B48" s="71"/>
      <c r="C48" s="72"/>
      <c r="D48" s="73">
        <f>SUM(D49:D54)</f>
        <v>0</v>
      </c>
      <c r="E48" s="73">
        <f t="shared" ref="E48:M48" si="10">SUM(E49:E54)</f>
        <v>0</v>
      </c>
      <c r="F48" s="73">
        <f t="shared" si="10"/>
        <v>0</v>
      </c>
      <c r="G48" s="73">
        <f t="shared" si="10"/>
        <v>0</v>
      </c>
      <c r="H48" s="73">
        <f t="shared" si="10"/>
        <v>0</v>
      </c>
      <c r="I48" s="73">
        <f t="shared" si="10"/>
        <v>0</v>
      </c>
      <c r="J48" s="73">
        <f t="shared" si="10"/>
        <v>0</v>
      </c>
      <c r="K48" s="73">
        <f t="shared" si="10"/>
        <v>0</v>
      </c>
      <c r="L48" s="73">
        <f t="shared" si="10"/>
        <v>0</v>
      </c>
      <c r="M48" s="73">
        <f t="shared" si="10"/>
        <v>0</v>
      </c>
      <c r="N48" s="73">
        <f t="shared" si="8"/>
        <v>0</v>
      </c>
      <c r="O48" s="75">
        <f t="shared" si="1"/>
        <v>0</v>
      </c>
      <c r="P48" s="76"/>
    </row>
    <row r="49" spans="1:16">
      <c r="A49" s="64"/>
      <c r="B49" s="65">
        <v>561</v>
      </c>
      <c r="C49" s="66" t="s">
        <v>114</v>
      </c>
      <c r="D49" s="67">
        <v>0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f t="shared" si="8"/>
        <v>0</v>
      </c>
      <c r="O49" s="68">
        <f t="shared" si="1"/>
        <v>0</v>
      </c>
      <c r="P49" s="69"/>
    </row>
    <row r="50" spans="1:16">
      <c r="A50" s="64"/>
      <c r="B50" s="65">
        <v>562</v>
      </c>
      <c r="C50" s="66" t="s">
        <v>115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f t="shared" ref="N50:N62" si="11">SUM(D50:M50)</f>
        <v>0</v>
      </c>
      <c r="O50" s="68">
        <f t="shared" si="1"/>
        <v>0</v>
      </c>
      <c r="P50" s="69"/>
    </row>
    <row r="51" spans="1:16">
      <c r="A51" s="64"/>
      <c r="B51" s="65">
        <v>563</v>
      </c>
      <c r="C51" s="66" t="s">
        <v>116</v>
      </c>
      <c r="D51" s="67">
        <v>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f t="shared" si="11"/>
        <v>0</v>
      </c>
      <c r="O51" s="68">
        <f t="shared" si="1"/>
        <v>0</v>
      </c>
      <c r="P51" s="69"/>
    </row>
    <row r="52" spans="1:16">
      <c r="A52" s="64"/>
      <c r="B52" s="65">
        <v>564</v>
      </c>
      <c r="C52" s="66" t="s">
        <v>117</v>
      </c>
      <c r="D52" s="67">
        <v>0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f t="shared" si="11"/>
        <v>0</v>
      </c>
      <c r="O52" s="68">
        <f t="shared" si="1"/>
        <v>0</v>
      </c>
      <c r="P52" s="69"/>
    </row>
    <row r="53" spans="1:16">
      <c r="A53" s="64"/>
      <c r="B53" s="65">
        <v>565</v>
      </c>
      <c r="C53" s="66" t="s">
        <v>118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f t="shared" si="11"/>
        <v>0</v>
      </c>
      <c r="O53" s="68">
        <f t="shared" si="1"/>
        <v>0</v>
      </c>
      <c r="P53" s="69"/>
    </row>
    <row r="54" spans="1:16">
      <c r="A54" s="64"/>
      <c r="B54" s="65">
        <v>569</v>
      </c>
      <c r="C54" s="66" t="s">
        <v>79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f t="shared" si="11"/>
        <v>0</v>
      </c>
      <c r="O54" s="68">
        <f t="shared" si="1"/>
        <v>0</v>
      </c>
      <c r="P54" s="69"/>
    </row>
    <row r="55" spans="1:16" ht="15.75">
      <c r="A55" s="70" t="s">
        <v>27</v>
      </c>
      <c r="B55" s="71"/>
      <c r="C55" s="72"/>
      <c r="D55" s="73">
        <f>SUM(D56:D62)</f>
        <v>0</v>
      </c>
      <c r="E55" s="73">
        <f t="shared" ref="E55:M55" si="12">SUM(E56:E62)</f>
        <v>0</v>
      </c>
      <c r="F55" s="73">
        <f t="shared" si="12"/>
        <v>0</v>
      </c>
      <c r="G55" s="73">
        <f t="shared" si="12"/>
        <v>0</v>
      </c>
      <c r="H55" s="73">
        <f t="shared" si="12"/>
        <v>0</v>
      </c>
      <c r="I55" s="73">
        <f t="shared" si="12"/>
        <v>0</v>
      </c>
      <c r="J55" s="73">
        <f t="shared" si="12"/>
        <v>0</v>
      </c>
      <c r="K55" s="73">
        <f t="shared" si="12"/>
        <v>0</v>
      </c>
      <c r="L55" s="73">
        <f t="shared" si="12"/>
        <v>0</v>
      </c>
      <c r="M55" s="73">
        <f t="shared" si="12"/>
        <v>0</v>
      </c>
      <c r="N55" s="73">
        <f>SUM(D55:M55)</f>
        <v>0</v>
      </c>
      <c r="O55" s="75">
        <f t="shared" si="1"/>
        <v>0</v>
      </c>
      <c r="P55" s="69"/>
    </row>
    <row r="56" spans="1:16">
      <c r="A56" s="64"/>
      <c r="B56" s="65">
        <v>571</v>
      </c>
      <c r="C56" s="66" t="s">
        <v>80</v>
      </c>
      <c r="D56" s="67">
        <v>0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f t="shared" si="11"/>
        <v>0</v>
      </c>
      <c r="O56" s="68">
        <f t="shared" si="1"/>
        <v>0</v>
      </c>
      <c r="P56" s="69"/>
    </row>
    <row r="57" spans="1:16">
      <c r="A57" s="64"/>
      <c r="B57" s="65">
        <v>572</v>
      </c>
      <c r="C57" s="66" t="s">
        <v>119</v>
      </c>
      <c r="D57" s="67">
        <v>0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f t="shared" si="11"/>
        <v>0</v>
      </c>
      <c r="O57" s="68">
        <f t="shared" si="1"/>
        <v>0</v>
      </c>
      <c r="P57" s="69"/>
    </row>
    <row r="58" spans="1:16">
      <c r="A58" s="64"/>
      <c r="B58" s="65">
        <v>573</v>
      </c>
      <c r="C58" s="66" t="s">
        <v>81</v>
      </c>
      <c r="D58" s="67">
        <v>0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f t="shared" si="11"/>
        <v>0</v>
      </c>
      <c r="O58" s="68">
        <f t="shared" si="1"/>
        <v>0</v>
      </c>
      <c r="P58" s="69"/>
    </row>
    <row r="59" spans="1:16">
      <c r="A59" s="64"/>
      <c r="B59" s="65">
        <v>574</v>
      </c>
      <c r="C59" s="66" t="s">
        <v>82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f t="shared" si="11"/>
        <v>0</v>
      </c>
      <c r="O59" s="68">
        <f t="shared" si="1"/>
        <v>0</v>
      </c>
      <c r="P59" s="69"/>
    </row>
    <row r="60" spans="1:16">
      <c r="A60" s="64"/>
      <c r="B60" s="65">
        <v>575</v>
      </c>
      <c r="C60" s="66" t="s">
        <v>120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f t="shared" si="11"/>
        <v>0</v>
      </c>
      <c r="O60" s="68">
        <f t="shared" si="1"/>
        <v>0</v>
      </c>
      <c r="P60" s="69"/>
    </row>
    <row r="61" spans="1:16">
      <c r="A61" s="64"/>
      <c r="B61" s="65">
        <v>578</v>
      </c>
      <c r="C61" s="66" t="s">
        <v>84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f t="shared" si="11"/>
        <v>0</v>
      </c>
      <c r="O61" s="68">
        <f t="shared" si="1"/>
        <v>0</v>
      </c>
      <c r="P61" s="69"/>
    </row>
    <row r="62" spans="1:16">
      <c r="A62" s="64"/>
      <c r="B62" s="65">
        <v>579</v>
      </c>
      <c r="C62" s="66" t="s">
        <v>85</v>
      </c>
      <c r="D62" s="67">
        <v>0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f t="shared" si="11"/>
        <v>0</v>
      </c>
      <c r="O62" s="68">
        <f t="shared" si="1"/>
        <v>0</v>
      </c>
      <c r="P62" s="69"/>
    </row>
    <row r="63" spans="1:16" ht="15.75">
      <c r="A63" s="70" t="s">
        <v>121</v>
      </c>
      <c r="B63" s="71"/>
      <c r="C63" s="72"/>
      <c r="D63" s="73">
        <f>SUM(D64:D74)</f>
        <v>0</v>
      </c>
      <c r="E63" s="73">
        <f t="shared" ref="E63:M63" si="13">SUM(E64:E74)</f>
        <v>0</v>
      </c>
      <c r="F63" s="73">
        <f t="shared" si="13"/>
        <v>0</v>
      </c>
      <c r="G63" s="73">
        <f t="shared" si="13"/>
        <v>0</v>
      </c>
      <c r="H63" s="73">
        <f t="shared" si="13"/>
        <v>0</v>
      </c>
      <c r="I63" s="73">
        <f t="shared" si="13"/>
        <v>0</v>
      </c>
      <c r="J63" s="73">
        <f t="shared" si="13"/>
        <v>0</v>
      </c>
      <c r="K63" s="73">
        <f t="shared" si="13"/>
        <v>0</v>
      </c>
      <c r="L63" s="73">
        <f t="shared" si="13"/>
        <v>0</v>
      </c>
      <c r="M63" s="73">
        <f t="shared" si="13"/>
        <v>0</v>
      </c>
      <c r="N63" s="73">
        <f>SUM(D63:M63)</f>
        <v>0</v>
      </c>
      <c r="O63" s="75">
        <f t="shared" si="1"/>
        <v>0</v>
      </c>
      <c r="P63" s="69"/>
    </row>
    <row r="64" spans="1:16">
      <c r="A64" s="64"/>
      <c r="B64" s="65">
        <v>581</v>
      </c>
      <c r="C64" s="66" t="s">
        <v>122</v>
      </c>
      <c r="D64" s="67">
        <v>0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f>SUM(D64:M64)</f>
        <v>0</v>
      </c>
      <c r="O64" s="68">
        <f t="shared" si="1"/>
        <v>0</v>
      </c>
      <c r="P64" s="69"/>
    </row>
    <row r="65" spans="1:119">
      <c r="A65" s="64"/>
      <c r="B65" s="65">
        <v>583</v>
      </c>
      <c r="C65" s="66" t="s">
        <v>88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f t="shared" ref="N65:N74" si="14">SUM(D65:M65)</f>
        <v>0</v>
      </c>
      <c r="O65" s="68">
        <f t="shared" si="1"/>
        <v>0</v>
      </c>
      <c r="P65" s="69"/>
    </row>
    <row r="66" spans="1:119">
      <c r="A66" s="64"/>
      <c r="B66" s="65">
        <v>584</v>
      </c>
      <c r="C66" s="66" t="s">
        <v>89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f t="shared" si="14"/>
        <v>0</v>
      </c>
      <c r="O66" s="68">
        <f t="shared" si="1"/>
        <v>0</v>
      </c>
      <c r="P66" s="69"/>
    </row>
    <row r="67" spans="1:119">
      <c r="A67" s="64"/>
      <c r="B67" s="65">
        <v>585</v>
      </c>
      <c r="C67" s="66" t="s">
        <v>90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f t="shared" si="14"/>
        <v>0</v>
      </c>
      <c r="O67" s="68">
        <f t="shared" si="1"/>
        <v>0</v>
      </c>
      <c r="P67" s="69"/>
    </row>
    <row r="68" spans="1:119">
      <c r="A68" s="64"/>
      <c r="B68" s="65">
        <v>586</v>
      </c>
      <c r="C68" s="66" t="s">
        <v>123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f>SUM(D68:M68)</f>
        <v>0</v>
      </c>
      <c r="O68" s="68">
        <f t="shared" si="1"/>
        <v>0</v>
      </c>
      <c r="P68" s="69"/>
    </row>
    <row r="69" spans="1:119">
      <c r="A69" s="64"/>
      <c r="B69" s="65">
        <v>587</v>
      </c>
      <c r="C69" s="66" t="s">
        <v>124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f t="shared" si="14"/>
        <v>0</v>
      </c>
      <c r="O69" s="68">
        <f>(N69/O$77)</f>
        <v>0</v>
      </c>
      <c r="P69" s="69"/>
    </row>
    <row r="70" spans="1:119">
      <c r="A70" s="64"/>
      <c r="B70" s="65">
        <v>588</v>
      </c>
      <c r="C70" s="66" t="s">
        <v>125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f t="shared" si="14"/>
        <v>0</v>
      </c>
      <c r="O70" s="68">
        <f t="shared" ref="O70:O75" si="15">(N70/O$77)</f>
        <v>0</v>
      </c>
      <c r="P70" s="69"/>
    </row>
    <row r="71" spans="1:119">
      <c r="A71" s="64"/>
      <c r="B71" s="65">
        <v>590</v>
      </c>
      <c r="C71" s="66" t="s">
        <v>126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f t="shared" si="14"/>
        <v>0</v>
      </c>
      <c r="O71" s="68">
        <f t="shared" si="15"/>
        <v>0</v>
      </c>
      <c r="P71" s="69"/>
    </row>
    <row r="72" spans="1:119">
      <c r="A72" s="64"/>
      <c r="B72" s="65">
        <v>591</v>
      </c>
      <c r="C72" s="66" t="s">
        <v>127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f t="shared" si="14"/>
        <v>0</v>
      </c>
      <c r="O72" s="68">
        <f t="shared" si="15"/>
        <v>0</v>
      </c>
      <c r="P72" s="69"/>
    </row>
    <row r="73" spans="1:119">
      <c r="A73" s="64"/>
      <c r="B73" s="65">
        <v>592</v>
      </c>
      <c r="C73" s="66" t="s">
        <v>95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f t="shared" si="14"/>
        <v>0</v>
      </c>
      <c r="O73" s="68">
        <f t="shared" si="15"/>
        <v>0</v>
      </c>
      <c r="P73" s="69"/>
    </row>
    <row r="74" spans="1:119" ht="15.75" thickBot="1">
      <c r="A74" s="64"/>
      <c r="B74" s="65">
        <v>593</v>
      </c>
      <c r="C74" s="66" t="s">
        <v>96</v>
      </c>
      <c r="D74" s="67">
        <v>0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f t="shared" si="14"/>
        <v>0</v>
      </c>
      <c r="O74" s="68">
        <f t="shared" si="15"/>
        <v>0</v>
      </c>
      <c r="P74" s="69"/>
    </row>
    <row r="75" spans="1:119" ht="16.5" thickBot="1">
      <c r="A75" s="77" t="s">
        <v>10</v>
      </c>
      <c r="B75" s="78"/>
      <c r="C75" s="79"/>
      <c r="D75" s="80">
        <f>SUM(D5,D15,D25,D35,D42,D48,D55,D63)</f>
        <v>0</v>
      </c>
      <c r="E75" s="80">
        <f t="shared" ref="E75:M75" si="16">SUM(E5,E15,E25,E35,E42,E48,E55,E63)</f>
        <v>0</v>
      </c>
      <c r="F75" s="80">
        <f t="shared" si="16"/>
        <v>0</v>
      </c>
      <c r="G75" s="80">
        <f t="shared" si="16"/>
        <v>0</v>
      </c>
      <c r="H75" s="80">
        <f t="shared" si="16"/>
        <v>0</v>
      </c>
      <c r="I75" s="80">
        <f t="shared" si="16"/>
        <v>0</v>
      </c>
      <c r="J75" s="80">
        <f t="shared" si="16"/>
        <v>0</v>
      </c>
      <c r="K75" s="80">
        <f t="shared" si="16"/>
        <v>0</v>
      </c>
      <c r="L75" s="80">
        <f t="shared" si="16"/>
        <v>0</v>
      </c>
      <c r="M75" s="80">
        <f t="shared" si="16"/>
        <v>0</v>
      </c>
      <c r="N75" s="80">
        <f>SUM(D75:M75)</f>
        <v>0</v>
      </c>
      <c r="O75" s="81">
        <f t="shared" si="15"/>
        <v>0</v>
      </c>
      <c r="P75" s="62"/>
      <c r="Q75" s="82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</row>
    <row r="76" spans="1:119">
      <c r="A76" s="84"/>
      <c r="B76" s="85"/>
      <c r="C76" s="85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7"/>
    </row>
    <row r="77" spans="1:119">
      <c r="A77" s="88"/>
      <c r="B77" s="89"/>
      <c r="C77" s="89"/>
      <c r="D77" s="90"/>
      <c r="E77" s="90"/>
      <c r="F77" s="90"/>
      <c r="G77" s="90"/>
      <c r="H77" s="90"/>
      <c r="I77" s="90"/>
      <c r="J77" s="90"/>
      <c r="K77" s="90"/>
      <c r="L77" s="174" t="s">
        <v>128</v>
      </c>
      <c r="M77" s="174"/>
      <c r="N77" s="174"/>
      <c r="O77" s="91">
        <v>480</v>
      </c>
    </row>
    <row r="78" spans="1:119">
      <c r="A78" s="175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7"/>
    </row>
    <row r="79" spans="1:119" ht="15.75" customHeight="1" thickBot="1">
      <c r="A79" s="178" t="s">
        <v>33</v>
      </c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8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8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(N5/O$76)</f>
        <v>0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41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20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42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43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44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45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46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21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35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48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49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50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51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52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53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54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23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55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38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24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56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57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58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59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60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61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25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26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62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63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64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65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66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67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45"/>
      <c r="B43" s="46">
        <v>551</v>
      </c>
      <c r="C43" s="47" t="s">
        <v>68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45"/>
      <c r="B44" s="46">
        <v>552</v>
      </c>
      <c r="C44" s="47" t="s">
        <v>69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45"/>
      <c r="B45" s="46">
        <v>553</v>
      </c>
      <c r="C45" s="47" t="s">
        <v>70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45"/>
      <c r="B46" s="46">
        <v>554</v>
      </c>
      <c r="C46" s="47" t="s">
        <v>71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45"/>
      <c r="B47" s="46">
        <v>559</v>
      </c>
      <c r="C47" s="47" t="s">
        <v>72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73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74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75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76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77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78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79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27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80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28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81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82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83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84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85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86</v>
      </c>
      <c r="B63" s="27"/>
      <c r="C63" s="28"/>
      <c r="D63" s="29">
        <f>SUM(D64:D73)</f>
        <v>0</v>
      </c>
      <c r="E63" s="29">
        <f t="shared" ref="E63:M63" si="13">SUM(E64:E73)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87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88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3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89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90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587</v>
      </c>
      <c r="C68" s="19" t="s">
        <v>91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14"/>
        <v>0</v>
      </c>
      <c r="O68" s="44">
        <f t="shared" si="1"/>
        <v>0</v>
      </c>
      <c r="P68" s="9"/>
    </row>
    <row r="69" spans="1:119">
      <c r="A69" s="12"/>
      <c r="B69" s="42">
        <v>588</v>
      </c>
      <c r="C69" s="19" t="s">
        <v>92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4" si="15">(N69/O$76)</f>
        <v>0</v>
      </c>
      <c r="P69" s="9"/>
    </row>
    <row r="70" spans="1:119">
      <c r="A70" s="12"/>
      <c r="B70" s="42">
        <v>590</v>
      </c>
      <c r="C70" s="19" t="s">
        <v>93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591</v>
      </c>
      <c r="C71" s="19" t="s">
        <v>94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592</v>
      </c>
      <c r="C72" s="19" t="s">
        <v>95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 ht="15.75" thickBot="1">
      <c r="A73" s="12"/>
      <c r="B73" s="42">
        <v>593</v>
      </c>
      <c r="C73" s="19" t="s">
        <v>96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6.5" thickBot="1">
      <c r="A74" s="13" t="s">
        <v>10</v>
      </c>
      <c r="B74" s="21"/>
      <c r="C74" s="20"/>
      <c r="D74" s="14">
        <f>SUM(D5,D15,D25,D35,D42,D48,D55,D63)</f>
        <v>0</v>
      </c>
      <c r="E74" s="14">
        <f t="shared" ref="E74:M74" si="16">SUM(E5,E15,E25,E35,E42,E48,E55,E63)</f>
        <v>0</v>
      </c>
      <c r="F74" s="14">
        <f t="shared" si="16"/>
        <v>0</v>
      </c>
      <c r="G74" s="14">
        <f t="shared" si="16"/>
        <v>0</v>
      </c>
      <c r="H74" s="14">
        <f t="shared" si="16"/>
        <v>0</v>
      </c>
      <c r="I74" s="14">
        <f t="shared" si="16"/>
        <v>0</v>
      </c>
      <c r="J74" s="14">
        <f t="shared" si="16"/>
        <v>0</v>
      </c>
      <c r="K74" s="14">
        <f t="shared" si="16"/>
        <v>0</v>
      </c>
      <c r="L74" s="14">
        <f t="shared" si="16"/>
        <v>0</v>
      </c>
      <c r="M74" s="14">
        <f t="shared" si="16"/>
        <v>0</v>
      </c>
      <c r="N74" s="14">
        <f>SUM(D74:M74)</f>
        <v>0</v>
      </c>
      <c r="O74" s="35">
        <f t="shared" si="15"/>
        <v>0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5"/>
      <c r="B75" s="17"/>
      <c r="C75" s="17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8"/>
    </row>
    <row r="76" spans="1:119">
      <c r="A76" s="36"/>
      <c r="B76" s="37"/>
      <c r="C76" s="37"/>
      <c r="D76" s="38"/>
      <c r="E76" s="38"/>
      <c r="F76" s="38"/>
      <c r="G76" s="38"/>
      <c r="H76" s="38"/>
      <c r="I76" s="38"/>
      <c r="J76" s="38"/>
      <c r="K76" s="38"/>
      <c r="L76" s="160" t="s">
        <v>97</v>
      </c>
      <c r="M76" s="160"/>
      <c r="N76" s="160"/>
      <c r="O76" s="39">
        <v>492</v>
      </c>
    </row>
    <row r="77" spans="1:119">
      <c r="A77" s="161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9"/>
    </row>
    <row r="78" spans="1:119" ht="15.75" customHeight="1" thickBot="1">
      <c r="A78" s="162" t="s">
        <v>33</v>
      </c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2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84941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84941</v>
      </c>
      <c r="O5" s="30">
        <f t="shared" ref="O5:O18" si="2">(N5/O$20)</f>
        <v>178.0733752620545</v>
      </c>
      <c r="P5" s="6"/>
    </row>
    <row r="6" spans="1:133">
      <c r="A6" s="12"/>
      <c r="B6" s="42">
        <v>511</v>
      </c>
      <c r="C6" s="19" t="s">
        <v>19</v>
      </c>
      <c r="D6" s="43">
        <v>5750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5750</v>
      </c>
      <c r="O6" s="44">
        <f t="shared" si="2"/>
        <v>12.054507337526205</v>
      </c>
      <c r="P6" s="9"/>
    </row>
    <row r="7" spans="1:133">
      <c r="A7" s="12"/>
      <c r="B7" s="42">
        <v>513</v>
      </c>
      <c r="C7" s="19" t="s">
        <v>20</v>
      </c>
      <c r="D7" s="43">
        <v>79191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79191</v>
      </c>
      <c r="O7" s="44">
        <f t="shared" si="2"/>
        <v>166.01886792452831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203278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203278</v>
      </c>
      <c r="O8" s="41">
        <f t="shared" si="2"/>
        <v>426.15932914046124</v>
      </c>
      <c r="P8" s="10"/>
    </row>
    <row r="9" spans="1:133">
      <c r="A9" s="12"/>
      <c r="B9" s="42">
        <v>521</v>
      </c>
      <c r="C9" s="19" t="s">
        <v>22</v>
      </c>
      <c r="D9" s="43">
        <v>201786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201786</v>
      </c>
      <c r="O9" s="44">
        <f t="shared" si="2"/>
        <v>423.03144654088049</v>
      </c>
      <c r="P9" s="9"/>
    </row>
    <row r="10" spans="1:133">
      <c r="A10" s="12"/>
      <c r="B10" s="42">
        <v>522</v>
      </c>
      <c r="C10" s="19" t="s">
        <v>35</v>
      </c>
      <c r="D10" s="43">
        <v>1492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1492</v>
      </c>
      <c r="O10" s="44">
        <f t="shared" si="2"/>
        <v>3.1278825995807127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99365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99365</v>
      </c>
      <c r="O11" s="41">
        <f t="shared" si="2"/>
        <v>208.31236897274633</v>
      </c>
      <c r="P11" s="10"/>
    </row>
    <row r="12" spans="1:133">
      <c r="A12" s="12"/>
      <c r="B12" s="42">
        <v>532</v>
      </c>
      <c r="C12" s="19" t="s">
        <v>38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900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900</v>
      </c>
      <c r="O12" s="44">
        <f t="shared" si="2"/>
        <v>1.8867924528301887</v>
      </c>
      <c r="P12" s="9"/>
    </row>
    <row r="13" spans="1:133">
      <c r="A13" s="12"/>
      <c r="B13" s="42">
        <v>533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98465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98465</v>
      </c>
      <c r="O13" s="44">
        <f t="shared" si="2"/>
        <v>206.42557651991615</v>
      </c>
      <c r="P13" s="9"/>
    </row>
    <row r="14" spans="1:133" ht="15.75">
      <c r="A14" s="26" t="s">
        <v>25</v>
      </c>
      <c r="B14" s="27"/>
      <c r="C14" s="28"/>
      <c r="D14" s="29">
        <f t="shared" ref="D14:M14" si="5">SUM(D15:D15)</f>
        <v>50277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50277</v>
      </c>
      <c r="O14" s="41">
        <f t="shared" si="2"/>
        <v>105.40251572327044</v>
      </c>
      <c r="P14" s="10"/>
    </row>
    <row r="15" spans="1:133">
      <c r="A15" s="12"/>
      <c r="B15" s="42">
        <v>541</v>
      </c>
      <c r="C15" s="19" t="s">
        <v>26</v>
      </c>
      <c r="D15" s="43">
        <v>50277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50277</v>
      </c>
      <c r="O15" s="44">
        <f t="shared" si="2"/>
        <v>105.40251572327044</v>
      </c>
      <c r="P15" s="9"/>
    </row>
    <row r="16" spans="1:133" ht="15.75">
      <c r="A16" s="26" t="s">
        <v>27</v>
      </c>
      <c r="B16" s="27"/>
      <c r="C16" s="28"/>
      <c r="D16" s="29">
        <f t="shared" ref="D16:M16" si="6">SUM(D17:D17)</f>
        <v>11563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11563</v>
      </c>
      <c r="O16" s="41">
        <f t="shared" si="2"/>
        <v>24.241090146750523</v>
      </c>
      <c r="P16" s="9"/>
    </row>
    <row r="17" spans="1:119" ht="15.75" thickBot="1">
      <c r="A17" s="12"/>
      <c r="B17" s="42">
        <v>572</v>
      </c>
      <c r="C17" s="19" t="s">
        <v>28</v>
      </c>
      <c r="D17" s="43">
        <v>11563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11563</v>
      </c>
      <c r="O17" s="44">
        <f t="shared" si="2"/>
        <v>24.241090146750523</v>
      </c>
      <c r="P17" s="9"/>
    </row>
    <row r="18" spans="1:119" ht="16.5" thickBot="1">
      <c r="A18" s="13" t="s">
        <v>10</v>
      </c>
      <c r="B18" s="21"/>
      <c r="C18" s="20"/>
      <c r="D18" s="14">
        <f>SUM(D5,D8,D11,D14,D16)</f>
        <v>350059</v>
      </c>
      <c r="E18" s="14">
        <f t="shared" ref="E18:M18" si="7">SUM(E5,E8,E11,E14,E16)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99365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449424</v>
      </c>
      <c r="O18" s="35">
        <f t="shared" si="2"/>
        <v>942.18867924528297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39</v>
      </c>
      <c r="M20" s="160"/>
      <c r="N20" s="160"/>
      <c r="O20" s="39">
        <v>477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82479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82479</v>
      </c>
      <c r="O5" s="30">
        <f t="shared" ref="O5:O17" si="2">(N5/O$19)</f>
        <v>168.32448979591837</v>
      </c>
      <c r="P5" s="6"/>
    </row>
    <row r="6" spans="1:133">
      <c r="A6" s="12"/>
      <c r="B6" s="42">
        <v>511</v>
      </c>
      <c r="C6" s="19" t="s">
        <v>19</v>
      </c>
      <c r="D6" s="43">
        <v>9335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9335</v>
      </c>
      <c r="O6" s="44">
        <f t="shared" si="2"/>
        <v>19.051020408163264</v>
      </c>
      <c r="P6" s="9"/>
    </row>
    <row r="7" spans="1:133">
      <c r="A7" s="12"/>
      <c r="B7" s="42">
        <v>513</v>
      </c>
      <c r="C7" s="19" t="s">
        <v>20</v>
      </c>
      <c r="D7" s="43">
        <v>73144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73144</v>
      </c>
      <c r="O7" s="44">
        <f t="shared" si="2"/>
        <v>149.27346938775511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268263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268263</v>
      </c>
      <c r="O8" s="41">
        <f t="shared" si="2"/>
        <v>547.47551020408162</v>
      </c>
      <c r="P8" s="10"/>
    </row>
    <row r="9" spans="1:133">
      <c r="A9" s="12"/>
      <c r="B9" s="42">
        <v>521</v>
      </c>
      <c r="C9" s="19" t="s">
        <v>22</v>
      </c>
      <c r="D9" s="43">
        <v>267556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267556</v>
      </c>
      <c r="O9" s="44">
        <f t="shared" si="2"/>
        <v>546.03265306122444</v>
      </c>
      <c r="P9" s="9"/>
    </row>
    <row r="10" spans="1:133">
      <c r="A10" s="12"/>
      <c r="B10" s="42">
        <v>522</v>
      </c>
      <c r="C10" s="19" t="s">
        <v>35</v>
      </c>
      <c r="D10" s="43">
        <v>707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707</v>
      </c>
      <c r="O10" s="44">
        <f t="shared" si="2"/>
        <v>1.4428571428571428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94967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94967</v>
      </c>
      <c r="O11" s="41">
        <f t="shared" si="2"/>
        <v>193.81020408163266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94967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94967</v>
      </c>
      <c r="O12" s="44">
        <f t="shared" si="2"/>
        <v>193.81020408163266</v>
      </c>
      <c r="P12" s="9"/>
    </row>
    <row r="13" spans="1:133" ht="15.75">
      <c r="A13" s="26" t="s">
        <v>25</v>
      </c>
      <c r="B13" s="27"/>
      <c r="C13" s="28"/>
      <c r="D13" s="29">
        <f t="shared" ref="D13:M13" si="5">SUM(D14:D14)</f>
        <v>49153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49153</v>
      </c>
      <c r="O13" s="41">
        <f t="shared" si="2"/>
        <v>100.31224489795919</v>
      </c>
      <c r="P13" s="10"/>
    </row>
    <row r="14" spans="1:133">
      <c r="A14" s="12"/>
      <c r="B14" s="42">
        <v>541</v>
      </c>
      <c r="C14" s="19" t="s">
        <v>26</v>
      </c>
      <c r="D14" s="43">
        <v>49153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49153</v>
      </c>
      <c r="O14" s="44">
        <f t="shared" si="2"/>
        <v>100.31224489795919</v>
      </c>
      <c r="P14" s="9"/>
    </row>
    <row r="15" spans="1:133" ht="15.75">
      <c r="A15" s="26" t="s">
        <v>27</v>
      </c>
      <c r="B15" s="27"/>
      <c r="C15" s="28"/>
      <c r="D15" s="29">
        <f t="shared" ref="D15:M15" si="6">SUM(D16:D16)</f>
        <v>379467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379467</v>
      </c>
      <c r="O15" s="41">
        <f t="shared" si="2"/>
        <v>774.42244897959188</v>
      </c>
      <c r="P15" s="9"/>
    </row>
    <row r="16" spans="1:133" ht="15.75" thickBot="1">
      <c r="A16" s="12"/>
      <c r="B16" s="42">
        <v>572</v>
      </c>
      <c r="C16" s="19" t="s">
        <v>28</v>
      </c>
      <c r="D16" s="43">
        <v>379467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379467</v>
      </c>
      <c r="O16" s="44">
        <f t="shared" si="2"/>
        <v>774.42244897959188</v>
      </c>
      <c r="P16" s="9"/>
    </row>
    <row r="17" spans="1:119" ht="16.5" thickBot="1">
      <c r="A17" s="13" t="s">
        <v>10</v>
      </c>
      <c r="B17" s="21"/>
      <c r="C17" s="20"/>
      <c r="D17" s="14">
        <f>SUM(D5,D8,D11,D13,D15)</f>
        <v>779362</v>
      </c>
      <c r="E17" s="14">
        <f t="shared" ref="E17:M17" si="7">SUM(E5,E8,E11,E13,E15)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94967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874329</v>
      </c>
      <c r="O17" s="35">
        <f t="shared" si="2"/>
        <v>1784.3448979591838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36</v>
      </c>
      <c r="M19" s="160"/>
      <c r="N19" s="160"/>
      <c r="O19" s="39">
        <v>490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33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83337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83337</v>
      </c>
      <c r="O5" s="30">
        <f t="shared" ref="O5:O16" si="2">(N5/O$18)</f>
        <v>166.67400000000001</v>
      </c>
      <c r="P5" s="6"/>
    </row>
    <row r="6" spans="1:133">
      <c r="A6" s="12"/>
      <c r="B6" s="42">
        <v>511</v>
      </c>
      <c r="C6" s="19" t="s">
        <v>19</v>
      </c>
      <c r="D6" s="43">
        <v>10302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10302</v>
      </c>
      <c r="O6" s="44">
        <f t="shared" si="2"/>
        <v>20.603999999999999</v>
      </c>
      <c r="P6" s="9"/>
    </row>
    <row r="7" spans="1:133">
      <c r="A7" s="12"/>
      <c r="B7" s="42">
        <v>513</v>
      </c>
      <c r="C7" s="19" t="s">
        <v>20</v>
      </c>
      <c r="D7" s="43">
        <v>73035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73035</v>
      </c>
      <c r="O7" s="44">
        <f t="shared" si="2"/>
        <v>146.07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174065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174065</v>
      </c>
      <c r="O8" s="41">
        <f t="shared" si="2"/>
        <v>348.13</v>
      </c>
      <c r="P8" s="10"/>
    </row>
    <row r="9" spans="1:133">
      <c r="A9" s="12"/>
      <c r="B9" s="42">
        <v>521</v>
      </c>
      <c r="C9" s="19" t="s">
        <v>22</v>
      </c>
      <c r="D9" s="43">
        <v>174065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174065</v>
      </c>
      <c r="O9" s="44">
        <f t="shared" si="2"/>
        <v>348.13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106711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106711</v>
      </c>
      <c r="O10" s="41">
        <f t="shared" si="2"/>
        <v>213.422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106711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106711</v>
      </c>
      <c r="O11" s="44">
        <f t="shared" si="2"/>
        <v>213.422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50533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50533</v>
      </c>
      <c r="O12" s="41">
        <f t="shared" si="2"/>
        <v>101.066</v>
      </c>
      <c r="P12" s="10"/>
    </row>
    <row r="13" spans="1:133">
      <c r="A13" s="12"/>
      <c r="B13" s="42">
        <v>541</v>
      </c>
      <c r="C13" s="19" t="s">
        <v>26</v>
      </c>
      <c r="D13" s="43">
        <v>50533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50533</v>
      </c>
      <c r="O13" s="44">
        <f t="shared" si="2"/>
        <v>101.066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15467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15467</v>
      </c>
      <c r="O14" s="41">
        <f t="shared" si="2"/>
        <v>30.934000000000001</v>
      </c>
      <c r="P14" s="9"/>
    </row>
    <row r="15" spans="1:133" ht="15.75" thickBot="1">
      <c r="A15" s="12"/>
      <c r="B15" s="42">
        <v>572</v>
      </c>
      <c r="C15" s="19" t="s">
        <v>28</v>
      </c>
      <c r="D15" s="43">
        <v>15467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15467</v>
      </c>
      <c r="O15" s="44">
        <f t="shared" si="2"/>
        <v>30.934000000000001</v>
      </c>
      <c r="P15" s="9"/>
    </row>
    <row r="16" spans="1:133" ht="16.5" thickBot="1">
      <c r="A16" s="13" t="s">
        <v>10</v>
      </c>
      <c r="B16" s="21"/>
      <c r="C16" s="20"/>
      <c r="D16" s="14">
        <f>SUM(D5,D8,D10,D12,D14)</f>
        <v>323402</v>
      </c>
      <c r="E16" s="14">
        <f t="shared" ref="E16:M16" si="7">SUM(E5,E8,E10,E12,E14)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106711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430113</v>
      </c>
      <c r="O16" s="35">
        <f t="shared" si="2"/>
        <v>860.226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32</v>
      </c>
      <c r="M18" s="160"/>
      <c r="N18" s="160"/>
      <c r="O18" s="39">
        <v>500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thickBot="1">
      <c r="A20" s="162" t="s">
        <v>33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69851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69851</v>
      </c>
      <c r="O5" s="30">
        <f t="shared" ref="O5:O16" si="2">(N5/O$18)</f>
        <v>133.55831739961758</v>
      </c>
      <c r="P5" s="6"/>
    </row>
    <row r="6" spans="1:133">
      <c r="A6" s="12"/>
      <c r="B6" s="42">
        <v>511</v>
      </c>
      <c r="C6" s="19" t="s">
        <v>19</v>
      </c>
      <c r="D6" s="43">
        <v>9575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9575</v>
      </c>
      <c r="O6" s="44">
        <f t="shared" si="2"/>
        <v>18.307839388145315</v>
      </c>
      <c r="P6" s="9"/>
    </row>
    <row r="7" spans="1:133">
      <c r="A7" s="12"/>
      <c r="B7" s="42">
        <v>513</v>
      </c>
      <c r="C7" s="19" t="s">
        <v>20</v>
      </c>
      <c r="D7" s="43">
        <v>60276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60276</v>
      </c>
      <c r="O7" s="44">
        <f t="shared" si="2"/>
        <v>115.25047801147228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112845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112845</v>
      </c>
      <c r="O8" s="41">
        <f t="shared" si="2"/>
        <v>215.76481835564053</v>
      </c>
      <c r="P8" s="10"/>
    </row>
    <row r="9" spans="1:133">
      <c r="A9" s="12"/>
      <c r="B9" s="42">
        <v>521</v>
      </c>
      <c r="C9" s="19" t="s">
        <v>22</v>
      </c>
      <c r="D9" s="43">
        <v>112845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112845</v>
      </c>
      <c r="O9" s="44">
        <f t="shared" si="2"/>
        <v>215.76481835564053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106162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106162</v>
      </c>
      <c r="O10" s="41">
        <f t="shared" si="2"/>
        <v>202.9866156787763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106162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106162</v>
      </c>
      <c r="O11" s="44">
        <f t="shared" si="2"/>
        <v>202.9866156787763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SUM(D13:D13)</f>
        <v>51176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51176</v>
      </c>
      <c r="O12" s="41">
        <f t="shared" si="2"/>
        <v>97.850860420650093</v>
      </c>
      <c r="P12" s="10"/>
    </row>
    <row r="13" spans="1:133">
      <c r="A13" s="12"/>
      <c r="B13" s="42">
        <v>541</v>
      </c>
      <c r="C13" s="19" t="s">
        <v>26</v>
      </c>
      <c r="D13" s="43">
        <v>51176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51176</v>
      </c>
      <c r="O13" s="44">
        <f t="shared" si="2"/>
        <v>97.850860420650093</v>
      </c>
      <c r="P13" s="9"/>
    </row>
    <row r="14" spans="1:133" ht="15.75">
      <c r="A14" s="26" t="s">
        <v>27</v>
      </c>
      <c r="B14" s="27"/>
      <c r="C14" s="28"/>
      <c r="D14" s="29">
        <f t="shared" ref="D14:M14" si="6">SUM(D15:D15)</f>
        <v>38593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38593</v>
      </c>
      <c r="O14" s="41">
        <f t="shared" si="2"/>
        <v>73.791586998087951</v>
      </c>
      <c r="P14" s="9"/>
    </row>
    <row r="15" spans="1:133" ht="15.75" thickBot="1">
      <c r="A15" s="12"/>
      <c r="B15" s="42">
        <v>572</v>
      </c>
      <c r="C15" s="19" t="s">
        <v>28</v>
      </c>
      <c r="D15" s="43">
        <v>38593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38593</v>
      </c>
      <c r="O15" s="44">
        <f t="shared" si="2"/>
        <v>73.791586998087951</v>
      </c>
      <c r="P15" s="9"/>
    </row>
    <row r="16" spans="1:133" ht="16.5" thickBot="1">
      <c r="A16" s="13" t="s">
        <v>10</v>
      </c>
      <c r="B16" s="21"/>
      <c r="C16" s="20"/>
      <c r="D16" s="14">
        <f>SUM(D5,D8,D10,D12,D14)</f>
        <v>272465</v>
      </c>
      <c r="E16" s="14">
        <f t="shared" ref="E16:M16" si="7">SUM(E5,E8,E10,E12,E14)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106162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378627</v>
      </c>
      <c r="O16" s="35">
        <f t="shared" si="2"/>
        <v>723.95219885277243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29</v>
      </c>
      <c r="M18" s="160"/>
      <c r="N18" s="160"/>
      <c r="O18" s="39">
        <v>523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thickBot="1">
      <c r="A20" s="162" t="s">
        <v>33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A20:O20"/>
    <mergeCell ref="A19:O19"/>
    <mergeCell ref="L18:N1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98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92073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92073</v>
      </c>
      <c r="O5" s="30">
        <f t="shared" ref="O5:O17" si="2">(N5/O$19)</f>
        <v>196.73717948717947</v>
      </c>
      <c r="P5" s="6"/>
    </row>
    <row r="6" spans="1:133">
      <c r="A6" s="12"/>
      <c r="B6" s="42">
        <v>511</v>
      </c>
      <c r="C6" s="19" t="s">
        <v>19</v>
      </c>
      <c r="D6" s="43">
        <v>10011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10011</v>
      </c>
      <c r="O6" s="44">
        <f t="shared" si="2"/>
        <v>21.391025641025642</v>
      </c>
      <c r="P6" s="9"/>
    </row>
    <row r="7" spans="1:133">
      <c r="A7" s="12"/>
      <c r="B7" s="42">
        <v>512</v>
      </c>
      <c r="C7" s="19" t="s">
        <v>41</v>
      </c>
      <c r="D7" s="43">
        <v>17131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17131</v>
      </c>
      <c r="O7" s="44">
        <f t="shared" si="2"/>
        <v>36.604700854700852</v>
      </c>
      <c r="P7" s="9"/>
    </row>
    <row r="8" spans="1:133">
      <c r="A8" s="12"/>
      <c r="B8" s="42">
        <v>513</v>
      </c>
      <c r="C8" s="19" t="s">
        <v>20</v>
      </c>
      <c r="D8" s="43">
        <v>64931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64931</v>
      </c>
      <c r="O8" s="44">
        <f t="shared" si="2"/>
        <v>138.741452991453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124715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124715</v>
      </c>
      <c r="O9" s="41">
        <f t="shared" si="2"/>
        <v>266.48504273504273</v>
      </c>
      <c r="P9" s="10"/>
    </row>
    <row r="10" spans="1:133">
      <c r="A10" s="12"/>
      <c r="B10" s="42">
        <v>521</v>
      </c>
      <c r="C10" s="19" t="s">
        <v>22</v>
      </c>
      <c r="D10" s="43">
        <v>124715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124715</v>
      </c>
      <c r="O10" s="44">
        <f t="shared" si="2"/>
        <v>266.48504273504273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103528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103528</v>
      </c>
      <c r="O11" s="41">
        <f t="shared" si="2"/>
        <v>221.2136752136752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103528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103528</v>
      </c>
      <c r="O12" s="44">
        <f t="shared" si="2"/>
        <v>221.2136752136752</v>
      </c>
      <c r="P12" s="9"/>
    </row>
    <row r="13" spans="1:133" ht="15.75">
      <c r="A13" s="26" t="s">
        <v>25</v>
      </c>
      <c r="B13" s="27"/>
      <c r="C13" s="28"/>
      <c r="D13" s="29">
        <f t="shared" ref="D13:M13" si="5">SUM(D14:D14)</f>
        <v>23087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23087</v>
      </c>
      <c r="O13" s="41">
        <f t="shared" si="2"/>
        <v>49.331196581196579</v>
      </c>
      <c r="P13" s="10"/>
    </row>
    <row r="14" spans="1:133">
      <c r="A14" s="12"/>
      <c r="B14" s="42">
        <v>541</v>
      </c>
      <c r="C14" s="19" t="s">
        <v>26</v>
      </c>
      <c r="D14" s="43">
        <v>23087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23087</v>
      </c>
      <c r="O14" s="44">
        <f t="shared" si="2"/>
        <v>49.331196581196579</v>
      </c>
      <c r="P14" s="9"/>
    </row>
    <row r="15" spans="1:133" ht="15.75">
      <c r="A15" s="26" t="s">
        <v>27</v>
      </c>
      <c r="B15" s="27"/>
      <c r="C15" s="28"/>
      <c r="D15" s="29">
        <f t="shared" ref="D15:M15" si="6">SUM(D16:D16)</f>
        <v>10067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10067</v>
      </c>
      <c r="O15" s="41">
        <f t="shared" si="2"/>
        <v>21.510683760683762</v>
      </c>
      <c r="P15" s="9"/>
    </row>
    <row r="16" spans="1:133" ht="15.75" thickBot="1">
      <c r="A16" s="12"/>
      <c r="B16" s="42">
        <v>572</v>
      </c>
      <c r="C16" s="19" t="s">
        <v>28</v>
      </c>
      <c r="D16" s="43">
        <v>10067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10067</v>
      </c>
      <c r="O16" s="44">
        <f t="shared" si="2"/>
        <v>21.510683760683762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249942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103528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353470</v>
      </c>
      <c r="O17" s="35">
        <f t="shared" si="2"/>
        <v>755.27777777777783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99</v>
      </c>
      <c r="M19" s="160"/>
      <c r="N19" s="160"/>
      <c r="O19" s="39">
        <v>468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33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129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87616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87616</v>
      </c>
      <c r="O5" s="30">
        <f t="shared" ref="O5:O17" si="2">(N5/O$19)</f>
        <v>192.14035087719299</v>
      </c>
      <c r="P5" s="6"/>
    </row>
    <row r="6" spans="1:133">
      <c r="A6" s="12"/>
      <c r="B6" s="42">
        <v>511</v>
      </c>
      <c r="C6" s="19" t="s">
        <v>19</v>
      </c>
      <c r="D6" s="43">
        <v>9503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9503</v>
      </c>
      <c r="O6" s="44">
        <f t="shared" si="2"/>
        <v>20.839912280701753</v>
      </c>
      <c r="P6" s="9"/>
    </row>
    <row r="7" spans="1:133">
      <c r="A7" s="12"/>
      <c r="B7" s="42">
        <v>512</v>
      </c>
      <c r="C7" s="19" t="s">
        <v>41</v>
      </c>
      <c r="D7" s="43">
        <v>17129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17129</v>
      </c>
      <c r="O7" s="44">
        <f t="shared" si="2"/>
        <v>37.563596491228068</v>
      </c>
      <c r="P7" s="9"/>
    </row>
    <row r="8" spans="1:133">
      <c r="A8" s="12"/>
      <c r="B8" s="42">
        <v>513</v>
      </c>
      <c r="C8" s="19" t="s">
        <v>20</v>
      </c>
      <c r="D8" s="43">
        <v>60984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60984</v>
      </c>
      <c r="O8" s="44">
        <f t="shared" si="2"/>
        <v>133.73684210526315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121388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121388</v>
      </c>
      <c r="O9" s="41">
        <f t="shared" si="2"/>
        <v>266.20175438596493</v>
      </c>
      <c r="P9" s="10"/>
    </row>
    <row r="10" spans="1:133">
      <c r="A10" s="12"/>
      <c r="B10" s="42">
        <v>521</v>
      </c>
      <c r="C10" s="19" t="s">
        <v>22</v>
      </c>
      <c r="D10" s="43">
        <v>121388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121388</v>
      </c>
      <c r="O10" s="44">
        <f t="shared" si="2"/>
        <v>266.20175438596493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79482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79482</v>
      </c>
      <c r="O11" s="41">
        <f t="shared" si="2"/>
        <v>174.30263157894737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79482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79482</v>
      </c>
      <c r="O12" s="44">
        <f t="shared" si="2"/>
        <v>174.30263157894737</v>
      </c>
      <c r="P12" s="9"/>
    </row>
    <row r="13" spans="1:133" ht="15.75">
      <c r="A13" s="26" t="s">
        <v>25</v>
      </c>
      <c r="B13" s="27"/>
      <c r="C13" s="28"/>
      <c r="D13" s="29">
        <f t="shared" ref="D13:M13" si="5">SUM(D14:D14)</f>
        <v>34596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34596</v>
      </c>
      <c r="O13" s="41">
        <f t="shared" si="2"/>
        <v>75.868421052631575</v>
      </c>
      <c r="P13" s="10"/>
    </row>
    <row r="14" spans="1:133">
      <c r="A14" s="12"/>
      <c r="B14" s="42">
        <v>541</v>
      </c>
      <c r="C14" s="19" t="s">
        <v>26</v>
      </c>
      <c r="D14" s="43">
        <v>34596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34596</v>
      </c>
      <c r="O14" s="44">
        <f t="shared" si="2"/>
        <v>75.868421052631575</v>
      </c>
      <c r="P14" s="9"/>
    </row>
    <row r="15" spans="1:133" ht="15.75">
      <c r="A15" s="26" t="s">
        <v>27</v>
      </c>
      <c r="B15" s="27"/>
      <c r="C15" s="28"/>
      <c r="D15" s="29">
        <f t="shared" ref="D15:M15" si="6">SUM(D16:D16)</f>
        <v>11103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11103</v>
      </c>
      <c r="O15" s="41">
        <f t="shared" si="2"/>
        <v>24.348684210526315</v>
      </c>
      <c r="P15" s="9"/>
    </row>
    <row r="16" spans="1:133" ht="15.75" thickBot="1">
      <c r="A16" s="12"/>
      <c r="B16" s="42">
        <v>572</v>
      </c>
      <c r="C16" s="19" t="s">
        <v>28</v>
      </c>
      <c r="D16" s="43">
        <v>11103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11103</v>
      </c>
      <c r="O16" s="44">
        <f t="shared" si="2"/>
        <v>24.348684210526315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254703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79482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334185</v>
      </c>
      <c r="O17" s="35">
        <f t="shared" si="2"/>
        <v>732.86184210526312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130</v>
      </c>
      <c r="M19" s="160"/>
      <c r="N19" s="160"/>
      <c r="O19" s="39">
        <v>456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33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144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145</v>
      </c>
      <c r="N4" s="32" t="s">
        <v>5</v>
      </c>
      <c r="O4" s="32" t="s">
        <v>146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113113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113113</v>
      </c>
      <c r="P5" s="30">
        <f t="shared" ref="P5:P20" si="1">(O5/P$22)</f>
        <v>236.14405010438412</v>
      </c>
      <c r="Q5" s="6"/>
    </row>
    <row r="6" spans="1:134">
      <c r="A6" s="12"/>
      <c r="B6" s="42">
        <v>511</v>
      </c>
      <c r="C6" s="19" t="s">
        <v>19</v>
      </c>
      <c r="D6" s="43">
        <v>11400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11400</v>
      </c>
      <c r="P6" s="44">
        <f t="shared" si="1"/>
        <v>23.799582463465555</v>
      </c>
      <c r="Q6" s="9"/>
    </row>
    <row r="7" spans="1:134">
      <c r="A7" s="12"/>
      <c r="B7" s="42">
        <v>512</v>
      </c>
      <c r="C7" s="19" t="s">
        <v>41</v>
      </c>
      <c r="D7" s="43">
        <v>40567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40567</v>
      </c>
      <c r="P7" s="44">
        <f t="shared" si="1"/>
        <v>84.691022964509401</v>
      </c>
      <c r="Q7" s="9"/>
    </row>
    <row r="8" spans="1:134">
      <c r="A8" s="12"/>
      <c r="B8" s="42">
        <v>513</v>
      </c>
      <c r="C8" s="19" t="s">
        <v>20</v>
      </c>
      <c r="D8" s="43">
        <v>41285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41285</v>
      </c>
      <c r="P8" s="44">
        <f t="shared" si="1"/>
        <v>86.189979123173273</v>
      </c>
      <c r="Q8" s="9"/>
    </row>
    <row r="9" spans="1:134">
      <c r="A9" s="12"/>
      <c r="B9" s="42">
        <v>519</v>
      </c>
      <c r="C9" s="19" t="s">
        <v>47</v>
      </c>
      <c r="D9" s="43">
        <v>19861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19861</v>
      </c>
      <c r="P9" s="44">
        <f t="shared" si="1"/>
        <v>41.463465553235906</v>
      </c>
      <c r="Q9" s="9"/>
    </row>
    <row r="10" spans="1:134" ht="15.75">
      <c r="A10" s="26" t="s">
        <v>21</v>
      </c>
      <c r="B10" s="27"/>
      <c r="C10" s="28"/>
      <c r="D10" s="29">
        <f t="shared" ref="D10:N10" si="3">SUM(D11:D11)</f>
        <v>10880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10880</v>
      </c>
      <c r="P10" s="41">
        <f t="shared" si="1"/>
        <v>22.713987473903966</v>
      </c>
      <c r="Q10" s="10"/>
    </row>
    <row r="11" spans="1:134">
      <c r="A11" s="12"/>
      <c r="B11" s="42">
        <v>521</v>
      </c>
      <c r="C11" s="19" t="s">
        <v>22</v>
      </c>
      <c r="D11" s="43">
        <v>10880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10880</v>
      </c>
      <c r="P11" s="44">
        <f t="shared" si="1"/>
        <v>22.713987473903966</v>
      </c>
      <c r="Q11" s="9"/>
    </row>
    <row r="12" spans="1:134" ht="15.75">
      <c r="A12" s="26" t="s">
        <v>23</v>
      </c>
      <c r="B12" s="27"/>
      <c r="C12" s="28"/>
      <c r="D12" s="29">
        <f t="shared" ref="D12:N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165068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>SUM(D12:N12)</f>
        <v>165068</v>
      </c>
      <c r="P12" s="41">
        <f t="shared" si="1"/>
        <v>344.60960334029227</v>
      </c>
      <c r="Q12" s="10"/>
    </row>
    <row r="13" spans="1:134">
      <c r="A13" s="12"/>
      <c r="B13" s="42">
        <v>533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165068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7" si="5">SUM(D13:N13)</f>
        <v>165068</v>
      </c>
      <c r="P13" s="44">
        <f t="shared" si="1"/>
        <v>344.60960334029227</v>
      </c>
      <c r="Q13" s="9"/>
    </row>
    <row r="14" spans="1:134" ht="15.75">
      <c r="A14" s="26" t="s">
        <v>25</v>
      </c>
      <c r="B14" s="27"/>
      <c r="C14" s="28"/>
      <c r="D14" s="29">
        <f t="shared" ref="D14:N14" si="6">SUM(D15:D15)</f>
        <v>60345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9">
        <f t="shared" si="5"/>
        <v>60345</v>
      </c>
      <c r="P14" s="41">
        <f t="shared" si="1"/>
        <v>125.9812108559499</v>
      </c>
      <c r="Q14" s="10"/>
    </row>
    <row r="15" spans="1:134">
      <c r="A15" s="12"/>
      <c r="B15" s="42">
        <v>541</v>
      </c>
      <c r="C15" s="19" t="s">
        <v>26</v>
      </c>
      <c r="D15" s="43">
        <v>60345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60345</v>
      </c>
      <c r="P15" s="44">
        <f t="shared" si="1"/>
        <v>125.9812108559499</v>
      </c>
      <c r="Q15" s="9"/>
    </row>
    <row r="16" spans="1:134" ht="15.75">
      <c r="A16" s="26" t="s">
        <v>27</v>
      </c>
      <c r="B16" s="27"/>
      <c r="C16" s="28"/>
      <c r="D16" s="29">
        <f t="shared" ref="D16:N16" si="7">SUM(D17:D17)</f>
        <v>5619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>SUM(D16:N16)</f>
        <v>5619</v>
      </c>
      <c r="P16" s="41">
        <f t="shared" si="1"/>
        <v>11.730688935281837</v>
      </c>
      <c r="Q16" s="9"/>
    </row>
    <row r="17" spans="1:120">
      <c r="A17" s="12"/>
      <c r="B17" s="42">
        <v>572</v>
      </c>
      <c r="C17" s="19" t="s">
        <v>28</v>
      </c>
      <c r="D17" s="43">
        <v>5619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5619</v>
      </c>
      <c r="P17" s="44">
        <f t="shared" si="1"/>
        <v>11.730688935281837</v>
      </c>
      <c r="Q17" s="9"/>
    </row>
    <row r="18" spans="1:120" ht="15.75">
      <c r="A18" s="26" t="s">
        <v>86</v>
      </c>
      <c r="B18" s="27"/>
      <c r="C18" s="28"/>
      <c r="D18" s="29">
        <f t="shared" ref="D18:N18" si="8">SUM(D19:D19)</f>
        <v>181330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181330</v>
      </c>
      <c r="P18" s="41">
        <f t="shared" si="1"/>
        <v>378.55949895615868</v>
      </c>
      <c r="Q18" s="9"/>
    </row>
    <row r="19" spans="1:120" ht="15.75" thickBot="1">
      <c r="A19" s="12"/>
      <c r="B19" s="42">
        <v>581</v>
      </c>
      <c r="C19" s="19" t="s">
        <v>149</v>
      </c>
      <c r="D19" s="43">
        <v>181330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181330</v>
      </c>
      <c r="P19" s="44">
        <f t="shared" si="1"/>
        <v>378.55949895615868</v>
      </c>
      <c r="Q19" s="9"/>
    </row>
    <row r="20" spans="1:120" ht="16.5" thickBot="1">
      <c r="A20" s="13" t="s">
        <v>10</v>
      </c>
      <c r="B20" s="21"/>
      <c r="C20" s="20"/>
      <c r="D20" s="14">
        <f>SUM(D5,D10,D12,D14,D16,D18)</f>
        <v>371287</v>
      </c>
      <c r="E20" s="14">
        <f t="shared" ref="E20:N20" si="9">SUM(E5,E10,E12,E14,E16,E18)</f>
        <v>0</v>
      </c>
      <c r="F20" s="14">
        <f t="shared" si="9"/>
        <v>0</v>
      </c>
      <c r="G20" s="14">
        <f t="shared" si="9"/>
        <v>0</v>
      </c>
      <c r="H20" s="14">
        <f t="shared" si="9"/>
        <v>0</v>
      </c>
      <c r="I20" s="14">
        <f t="shared" si="9"/>
        <v>165068</v>
      </c>
      <c r="J20" s="14">
        <f t="shared" si="9"/>
        <v>0</v>
      </c>
      <c r="K20" s="14">
        <f t="shared" si="9"/>
        <v>0</v>
      </c>
      <c r="L20" s="14">
        <f t="shared" si="9"/>
        <v>0</v>
      </c>
      <c r="M20" s="14">
        <f t="shared" si="9"/>
        <v>0</v>
      </c>
      <c r="N20" s="14">
        <f t="shared" si="9"/>
        <v>0</v>
      </c>
      <c r="O20" s="14">
        <f>SUM(D20:N20)</f>
        <v>536355</v>
      </c>
      <c r="P20" s="35">
        <f t="shared" si="1"/>
        <v>1119.7390396659707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60" t="s">
        <v>150</v>
      </c>
      <c r="N22" s="160"/>
      <c r="O22" s="160"/>
      <c r="P22" s="39">
        <v>479</v>
      </c>
    </row>
    <row r="23" spans="1:120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  <row r="24" spans="1:120" ht="15.75" customHeight="1" thickBot="1">
      <c r="A24" s="162" t="s">
        <v>33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144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145</v>
      </c>
      <c r="N4" s="32" t="s">
        <v>5</v>
      </c>
      <c r="O4" s="32" t="s">
        <v>146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161285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6" si="1">SUM(D5:N5)</f>
        <v>161285</v>
      </c>
      <c r="P5" s="30">
        <f t="shared" ref="P5:P16" si="2">(O5/P$18)</f>
        <v>369.91972477064218</v>
      </c>
      <c r="Q5" s="6"/>
    </row>
    <row r="6" spans="1:134">
      <c r="A6" s="12"/>
      <c r="B6" s="42">
        <v>511</v>
      </c>
      <c r="C6" s="19" t="s">
        <v>19</v>
      </c>
      <c r="D6" s="43">
        <v>11400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11400</v>
      </c>
      <c r="P6" s="44">
        <f t="shared" si="2"/>
        <v>26.146788990825687</v>
      </c>
      <c r="Q6" s="9"/>
    </row>
    <row r="7" spans="1:134">
      <c r="A7" s="12"/>
      <c r="B7" s="42">
        <v>512</v>
      </c>
      <c r="C7" s="19" t="s">
        <v>41</v>
      </c>
      <c r="D7" s="43">
        <v>33647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33647</v>
      </c>
      <c r="P7" s="44">
        <f t="shared" si="2"/>
        <v>77.172018348623851</v>
      </c>
      <c r="Q7" s="9"/>
    </row>
    <row r="8" spans="1:134">
      <c r="A8" s="12"/>
      <c r="B8" s="42">
        <v>513</v>
      </c>
      <c r="C8" s="19" t="s">
        <v>20</v>
      </c>
      <c r="D8" s="43">
        <v>48777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48777</v>
      </c>
      <c r="P8" s="44">
        <f t="shared" si="2"/>
        <v>111.87385321100918</v>
      </c>
      <c r="Q8" s="9"/>
    </row>
    <row r="9" spans="1:134">
      <c r="A9" s="12"/>
      <c r="B9" s="42">
        <v>519</v>
      </c>
      <c r="C9" s="19" t="s">
        <v>47</v>
      </c>
      <c r="D9" s="43">
        <v>67461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67461</v>
      </c>
      <c r="P9" s="44">
        <f t="shared" si="2"/>
        <v>154.72706422018348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SUM(D11:D11)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163649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163649</v>
      </c>
      <c r="P10" s="41">
        <f t="shared" si="2"/>
        <v>375.34174311926603</v>
      </c>
      <c r="Q10" s="10"/>
    </row>
    <row r="11" spans="1:134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163649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163649</v>
      </c>
      <c r="P11" s="44">
        <f t="shared" si="2"/>
        <v>375.34174311926603</v>
      </c>
      <c r="Q11" s="9"/>
    </row>
    <row r="12" spans="1:134" ht="15.75">
      <c r="A12" s="26" t="s">
        <v>25</v>
      </c>
      <c r="B12" s="27"/>
      <c r="C12" s="28"/>
      <c r="D12" s="29">
        <f t="shared" ref="D12:N12" si="4">SUM(D13:D13)</f>
        <v>45723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29">
        <f t="shared" si="1"/>
        <v>45723</v>
      </c>
      <c r="P12" s="41">
        <f t="shared" si="2"/>
        <v>104.86926605504587</v>
      </c>
      <c r="Q12" s="10"/>
    </row>
    <row r="13" spans="1:134">
      <c r="A13" s="12"/>
      <c r="B13" s="42">
        <v>541</v>
      </c>
      <c r="C13" s="19" t="s">
        <v>26</v>
      </c>
      <c r="D13" s="43">
        <v>45723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45723</v>
      </c>
      <c r="P13" s="44">
        <f t="shared" si="2"/>
        <v>104.86926605504587</v>
      </c>
      <c r="Q13" s="9"/>
    </row>
    <row r="14" spans="1:134" ht="15.75">
      <c r="A14" s="26" t="s">
        <v>27</v>
      </c>
      <c r="B14" s="27"/>
      <c r="C14" s="28"/>
      <c r="D14" s="29">
        <f t="shared" ref="D14:N14" si="5">SUM(D15:D15)</f>
        <v>8498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8498</v>
      </c>
      <c r="P14" s="41">
        <f t="shared" si="2"/>
        <v>19.490825688073393</v>
      </c>
      <c r="Q14" s="9"/>
    </row>
    <row r="15" spans="1:134" ht="15.75" thickBot="1">
      <c r="A15" s="12"/>
      <c r="B15" s="42">
        <v>572</v>
      </c>
      <c r="C15" s="19" t="s">
        <v>28</v>
      </c>
      <c r="D15" s="43">
        <v>8498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8498</v>
      </c>
      <c r="P15" s="44">
        <f t="shared" si="2"/>
        <v>19.490825688073393</v>
      </c>
      <c r="Q15" s="9"/>
    </row>
    <row r="16" spans="1:134" ht="16.5" thickBot="1">
      <c r="A16" s="13" t="s">
        <v>10</v>
      </c>
      <c r="B16" s="21"/>
      <c r="C16" s="20"/>
      <c r="D16" s="14">
        <f>SUM(D5,D10,D12,D14)</f>
        <v>215506</v>
      </c>
      <c r="E16" s="14">
        <f t="shared" ref="E16:N16" si="6">SUM(E5,E10,E12,E14)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163649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6"/>
        <v>0</v>
      </c>
      <c r="O16" s="14">
        <f t="shared" si="1"/>
        <v>379155</v>
      </c>
      <c r="P16" s="35">
        <f t="shared" si="2"/>
        <v>869.62155963302757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160" t="s">
        <v>147</v>
      </c>
      <c r="N18" s="160"/>
      <c r="O18" s="160"/>
      <c r="P18" s="39">
        <v>436</v>
      </c>
    </row>
    <row r="19" spans="1:16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9"/>
    </row>
    <row r="20" spans="1:16" ht="15.75" customHeight="1" thickBot="1">
      <c r="A20" s="162" t="s">
        <v>33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2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605262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605262</v>
      </c>
      <c r="O5" s="30">
        <f t="shared" ref="O5:O16" si="2">(N5/O$18)</f>
        <v>1212.9498997995993</v>
      </c>
      <c r="P5" s="6"/>
    </row>
    <row r="6" spans="1:133">
      <c r="A6" s="12"/>
      <c r="B6" s="42">
        <v>511</v>
      </c>
      <c r="C6" s="19" t="s">
        <v>19</v>
      </c>
      <c r="D6" s="43">
        <v>11400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11400</v>
      </c>
      <c r="O6" s="44">
        <f t="shared" si="2"/>
        <v>22.84569138276553</v>
      </c>
      <c r="P6" s="9"/>
    </row>
    <row r="7" spans="1:133">
      <c r="A7" s="12"/>
      <c r="B7" s="42">
        <v>512</v>
      </c>
      <c r="C7" s="19" t="s">
        <v>41</v>
      </c>
      <c r="D7" s="43">
        <v>27297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27297</v>
      </c>
      <c r="O7" s="44">
        <f t="shared" si="2"/>
        <v>54.703406813627254</v>
      </c>
      <c r="P7" s="9"/>
    </row>
    <row r="8" spans="1:133">
      <c r="A8" s="12"/>
      <c r="B8" s="42">
        <v>513</v>
      </c>
      <c r="C8" s="19" t="s">
        <v>20</v>
      </c>
      <c r="D8" s="43">
        <v>47404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47404</v>
      </c>
      <c r="O8" s="44">
        <f t="shared" si="2"/>
        <v>94.99799599198397</v>
      </c>
      <c r="P8" s="9"/>
    </row>
    <row r="9" spans="1:133">
      <c r="A9" s="12"/>
      <c r="B9" s="42">
        <v>519</v>
      </c>
      <c r="C9" s="19" t="s">
        <v>101</v>
      </c>
      <c r="D9" s="43">
        <v>519161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519161</v>
      </c>
      <c r="O9" s="44">
        <f t="shared" si="2"/>
        <v>1040.4028056112224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164340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164340</v>
      </c>
      <c r="O10" s="41">
        <f t="shared" si="2"/>
        <v>329.33867735470943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164340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164340</v>
      </c>
      <c r="O11" s="44">
        <f t="shared" si="2"/>
        <v>329.33867735470943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691479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691479</v>
      </c>
      <c r="O12" s="41">
        <f t="shared" si="2"/>
        <v>1385.7294589178357</v>
      </c>
      <c r="P12" s="10"/>
    </row>
    <row r="13" spans="1:133">
      <c r="A13" s="12"/>
      <c r="B13" s="42">
        <v>541</v>
      </c>
      <c r="C13" s="19" t="s">
        <v>108</v>
      </c>
      <c r="D13" s="43">
        <v>691479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691479</v>
      </c>
      <c r="O13" s="44">
        <f t="shared" si="2"/>
        <v>1385.7294589178357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7101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7101</v>
      </c>
      <c r="O14" s="41">
        <f t="shared" si="2"/>
        <v>14.230460921843687</v>
      </c>
      <c r="P14" s="9"/>
    </row>
    <row r="15" spans="1:133" ht="15.75" thickBot="1">
      <c r="A15" s="12"/>
      <c r="B15" s="42">
        <v>572</v>
      </c>
      <c r="C15" s="19" t="s">
        <v>119</v>
      </c>
      <c r="D15" s="43">
        <v>7101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7101</v>
      </c>
      <c r="O15" s="44">
        <f t="shared" si="2"/>
        <v>14.230460921843687</v>
      </c>
      <c r="P15" s="9"/>
    </row>
    <row r="16" spans="1:133" ht="16.5" thickBot="1">
      <c r="A16" s="13" t="s">
        <v>10</v>
      </c>
      <c r="B16" s="21"/>
      <c r="C16" s="20"/>
      <c r="D16" s="14">
        <f>SUM(D5,D10,D12,D14)</f>
        <v>1303842</v>
      </c>
      <c r="E16" s="14">
        <f t="shared" ref="E16:M16" si="6">SUM(E5,E10,E12,E14)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164340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1468182</v>
      </c>
      <c r="O16" s="35">
        <f t="shared" si="2"/>
        <v>2942.2484969939878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142</v>
      </c>
      <c r="M18" s="160"/>
      <c r="N18" s="160"/>
      <c r="O18" s="39">
        <v>499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110257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110257</v>
      </c>
      <c r="O5" s="30">
        <f t="shared" ref="O5:O16" si="2">(N5/O$18)</f>
        <v>226.40041067761808</v>
      </c>
      <c r="P5" s="6"/>
    </row>
    <row r="6" spans="1:133">
      <c r="A6" s="12"/>
      <c r="B6" s="42">
        <v>511</v>
      </c>
      <c r="C6" s="19" t="s">
        <v>19</v>
      </c>
      <c r="D6" s="43">
        <v>12350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12350</v>
      </c>
      <c r="O6" s="44">
        <f t="shared" si="2"/>
        <v>25.359342915811087</v>
      </c>
      <c r="P6" s="9"/>
    </row>
    <row r="7" spans="1:133">
      <c r="A7" s="12"/>
      <c r="B7" s="42">
        <v>512</v>
      </c>
      <c r="C7" s="19" t="s">
        <v>41</v>
      </c>
      <c r="D7" s="43">
        <v>44489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44489</v>
      </c>
      <c r="O7" s="44">
        <f t="shared" si="2"/>
        <v>91.353182751540047</v>
      </c>
      <c r="P7" s="9"/>
    </row>
    <row r="8" spans="1:133">
      <c r="A8" s="12"/>
      <c r="B8" s="42">
        <v>513</v>
      </c>
      <c r="C8" s="19" t="s">
        <v>20</v>
      </c>
      <c r="D8" s="43">
        <v>29602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29602</v>
      </c>
      <c r="O8" s="44">
        <f t="shared" si="2"/>
        <v>60.784394250513344</v>
      </c>
      <c r="P8" s="9"/>
    </row>
    <row r="9" spans="1:133">
      <c r="A9" s="12"/>
      <c r="B9" s="42">
        <v>519</v>
      </c>
      <c r="C9" s="19" t="s">
        <v>101</v>
      </c>
      <c r="D9" s="43">
        <v>23816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23816</v>
      </c>
      <c r="O9" s="44">
        <f t="shared" si="2"/>
        <v>48.903490759753595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119679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119679</v>
      </c>
      <c r="O10" s="41">
        <f t="shared" si="2"/>
        <v>245.74743326488706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119679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119679</v>
      </c>
      <c r="O11" s="44">
        <f t="shared" si="2"/>
        <v>245.74743326488706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79414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79414</v>
      </c>
      <c r="O12" s="41">
        <f t="shared" si="2"/>
        <v>163.06776180698151</v>
      </c>
      <c r="P12" s="10"/>
    </row>
    <row r="13" spans="1:133">
      <c r="A13" s="12"/>
      <c r="B13" s="42">
        <v>541</v>
      </c>
      <c r="C13" s="19" t="s">
        <v>108</v>
      </c>
      <c r="D13" s="43">
        <v>79414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79414</v>
      </c>
      <c r="O13" s="44">
        <f t="shared" si="2"/>
        <v>163.06776180698151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11758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11758</v>
      </c>
      <c r="O14" s="41">
        <f t="shared" si="2"/>
        <v>24.143737166324435</v>
      </c>
      <c r="P14" s="9"/>
    </row>
    <row r="15" spans="1:133" ht="15.75" thickBot="1">
      <c r="A15" s="12"/>
      <c r="B15" s="42">
        <v>572</v>
      </c>
      <c r="C15" s="19" t="s">
        <v>119</v>
      </c>
      <c r="D15" s="43">
        <v>11758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11758</v>
      </c>
      <c r="O15" s="44">
        <f t="shared" si="2"/>
        <v>24.143737166324435</v>
      </c>
      <c r="P15" s="9"/>
    </row>
    <row r="16" spans="1:133" ht="16.5" thickBot="1">
      <c r="A16" s="13" t="s">
        <v>10</v>
      </c>
      <c r="B16" s="21"/>
      <c r="C16" s="20"/>
      <c r="D16" s="14">
        <f>SUM(D5,D10,D12,D14)</f>
        <v>201429</v>
      </c>
      <c r="E16" s="14">
        <f t="shared" ref="E16:M16" si="6">SUM(E5,E10,E12,E14)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119679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321108</v>
      </c>
      <c r="O16" s="35">
        <f t="shared" si="2"/>
        <v>659.35934291581111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140</v>
      </c>
      <c r="M18" s="160"/>
      <c r="N18" s="160"/>
      <c r="O18" s="39">
        <v>487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137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116878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116878</v>
      </c>
      <c r="O5" s="30">
        <f t="shared" ref="O5:O16" si="2">(N5/O$18)</f>
        <v>251.3505376344086</v>
      </c>
      <c r="P5" s="6"/>
    </row>
    <row r="6" spans="1:133">
      <c r="A6" s="12"/>
      <c r="B6" s="42">
        <v>511</v>
      </c>
      <c r="C6" s="19" t="s">
        <v>19</v>
      </c>
      <c r="D6" s="43">
        <v>11400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11400</v>
      </c>
      <c r="O6" s="44">
        <f t="shared" si="2"/>
        <v>24.516129032258064</v>
      </c>
      <c r="P6" s="9"/>
    </row>
    <row r="7" spans="1:133">
      <c r="A7" s="12"/>
      <c r="B7" s="42">
        <v>512</v>
      </c>
      <c r="C7" s="19" t="s">
        <v>41</v>
      </c>
      <c r="D7" s="43">
        <v>30588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30588</v>
      </c>
      <c r="O7" s="44">
        <f t="shared" si="2"/>
        <v>65.780645161290323</v>
      </c>
      <c r="P7" s="9"/>
    </row>
    <row r="8" spans="1:133">
      <c r="A8" s="12"/>
      <c r="B8" s="42">
        <v>513</v>
      </c>
      <c r="C8" s="19" t="s">
        <v>20</v>
      </c>
      <c r="D8" s="43">
        <v>50126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50126</v>
      </c>
      <c r="O8" s="44">
        <f t="shared" si="2"/>
        <v>107.79784946236559</v>
      </c>
      <c r="P8" s="9"/>
    </row>
    <row r="9" spans="1:133">
      <c r="A9" s="12"/>
      <c r="B9" s="42">
        <v>519</v>
      </c>
      <c r="C9" s="19" t="s">
        <v>101</v>
      </c>
      <c r="D9" s="43">
        <v>24764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24764</v>
      </c>
      <c r="O9" s="44">
        <f t="shared" si="2"/>
        <v>53.255913978494625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112262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112262</v>
      </c>
      <c r="O10" s="41">
        <f t="shared" si="2"/>
        <v>241.42365591397851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112262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112262</v>
      </c>
      <c r="O11" s="44">
        <f t="shared" si="2"/>
        <v>241.42365591397851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146812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146812</v>
      </c>
      <c r="O12" s="41">
        <f t="shared" si="2"/>
        <v>315.72473118279572</v>
      </c>
      <c r="P12" s="10"/>
    </row>
    <row r="13" spans="1:133">
      <c r="A13" s="12"/>
      <c r="B13" s="42">
        <v>541</v>
      </c>
      <c r="C13" s="19" t="s">
        <v>108</v>
      </c>
      <c r="D13" s="43">
        <v>146812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146812</v>
      </c>
      <c r="O13" s="44">
        <f t="shared" si="2"/>
        <v>315.72473118279572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9132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9132</v>
      </c>
      <c r="O14" s="41">
        <f t="shared" si="2"/>
        <v>19.638709677419357</v>
      </c>
      <c r="P14" s="9"/>
    </row>
    <row r="15" spans="1:133" ht="15.75" thickBot="1">
      <c r="A15" s="12"/>
      <c r="B15" s="42">
        <v>572</v>
      </c>
      <c r="C15" s="19" t="s">
        <v>119</v>
      </c>
      <c r="D15" s="43">
        <v>9132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9132</v>
      </c>
      <c r="O15" s="44">
        <f t="shared" si="2"/>
        <v>19.638709677419357</v>
      </c>
      <c r="P15" s="9"/>
    </row>
    <row r="16" spans="1:133" ht="16.5" thickBot="1">
      <c r="A16" s="13" t="s">
        <v>10</v>
      </c>
      <c r="B16" s="21"/>
      <c r="C16" s="20"/>
      <c r="D16" s="14">
        <f>SUM(D5,D10,D12,D14)</f>
        <v>272822</v>
      </c>
      <c r="E16" s="14">
        <f t="shared" ref="E16:M16" si="6">SUM(E5,E10,E12,E14)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112262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385084</v>
      </c>
      <c r="O16" s="35">
        <f t="shared" si="2"/>
        <v>828.13763440860214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138</v>
      </c>
      <c r="M18" s="160"/>
      <c r="N18" s="160"/>
      <c r="O18" s="39">
        <v>465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87584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87584</v>
      </c>
      <c r="O5" s="30">
        <f t="shared" ref="O5:O16" si="2">(N5/O$18)</f>
        <v>183.61425576519918</v>
      </c>
      <c r="P5" s="6"/>
    </row>
    <row r="6" spans="1:133">
      <c r="A6" s="12"/>
      <c r="B6" s="42">
        <v>511</v>
      </c>
      <c r="C6" s="19" t="s">
        <v>19</v>
      </c>
      <c r="D6" s="43">
        <v>10275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10275</v>
      </c>
      <c r="O6" s="44">
        <f t="shared" si="2"/>
        <v>21.540880503144653</v>
      </c>
      <c r="P6" s="9"/>
    </row>
    <row r="7" spans="1:133">
      <c r="A7" s="12"/>
      <c r="B7" s="42">
        <v>512</v>
      </c>
      <c r="C7" s="19" t="s">
        <v>41</v>
      </c>
      <c r="D7" s="43">
        <v>35739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35739</v>
      </c>
      <c r="O7" s="44">
        <f t="shared" si="2"/>
        <v>74.924528301886795</v>
      </c>
      <c r="P7" s="9"/>
    </row>
    <row r="8" spans="1:133">
      <c r="A8" s="12"/>
      <c r="B8" s="42">
        <v>513</v>
      </c>
      <c r="C8" s="19" t="s">
        <v>20</v>
      </c>
      <c r="D8" s="43">
        <v>32161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32161</v>
      </c>
      <c r="O8" s="44">
        <f t="shared" si="2"/>
        <v>67.423480083857442</v>
      </c>
      <c r="P8" s="9"/>
    </row>
    <row r="9" spans="1:133">
      <c r="A9" s="12"/>
      <c r="B9" s="42">
        <v>519</v>
      </c>
      <c r="C9" s="19" t="s">
        <v>101</v>
      </c>
      <c r="D9" s="43">
        <v>9409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9409</v>
      </c>
      <c r="O9" s="44">
        <f t="shared" si="2"/>
        <v>19.725366876310272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77185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77185</v>
      </c>
      <c r="O10" s="41">
        <f t="shared" si="2"/>
        <v>161.81341719077568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77185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77185</v>
      </c>
      <c r="O11" s="44">
        <f t="shared" si="2"/>
        <v>161.81341719077568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140050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140050</v>
      </c>
      <c r="O12" s="41">
        <f t="shared" si="2"/>
        <v>293.60587002096435</v>
      </c>
      <c r="P12" s="10"/>
    </row>
    <row r="13" spans="1:133">
      <c r="A13" s="12"/>
      <c r="B13" s="42">
        <v>541</v>
      </c>
      <c r="C13" s="19" t="s">
        <v>108</v>
      </c>
      <c r="D13" s="43">
        <v>140050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140050</v>
      </c>
      <c r="O13" s="44">
        <f t="shared" si="2"/>
        <v>293.60587002096435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6266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6266</v>
      </c>
      <c r="O14" s="41">
        <f t="shared" si="2"/>
        <v>13.136268343815514</v>
      </c>
      <c r="P14" s="9"/>
    </row>
    <row r="15" spans="1:133" ht="15.75" thickBot="1">
      <c r="A15" s="12"/>
      <c r="B15" s="42">
        <v>572</v>
      </c>
      <c r="C15" s="19" t="s">
        <v>119</v>
      </c>
      <c r="D15" s="43">
        <v>6266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6266</v>
      </c>
      <c r="O15" s="44">
        <f t="shared" si="2"/>
        <v>13.136268343815514</v>
      </c>
      <c r="P15" s="9"/>
    </row>
    <row r="16" spans="1:133" ht="16.5" thickBot="1">
      <c r="A16" s="13" t="s">
        <v>10</v>
      </c>
      <c r="B16" s="21"/>
      <c r="C16" s="20"/>
      <c r="D16" s="14">
        <f>SUM(D5,D10,D12,D14)</f>
        <v>233900</v>
      </c>
      <c r="E16" s="14">
        <f t="shared" ref="E16:M16" si="6">SUM(E5,E10,E12,E14)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77185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311085</v>
      </c>
      <c r="O16" s="35">
        <f t="shared" si="2"/>
        <v>652.16981132075466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136</v>
      </c>
      <c r="M18" s="160"/>
      <c r="N18" s="160"/>
      <c r="O18" s="39">
        <v>477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122980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122980</v>
      </c>
      <c r="O5" s="30">
        <f t="shared" ref="O5:O19" si="2">(N5/O$21)</f>
        <v>253.56701030927834</v>
      </c>
      <c r="P5" s="6"/>
    </row>
    <row r="6" spans="1:133">
      <c r="A6" s="12"/>
      <c r="B6" s="42">
        <v>511</v>
      </c>
      <c r="C6" s="19" t="s">
        <v>19</v>
      </c>
      <c r="D6" s="43">
        <v>8125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8125</v>
      </c>
      <c r="O6" s="44">
        <f t="shared" si="2"/>
        <v>16.75257731958763</v>
      </c>
      <c r="P6" s="9"/>
    </row>
    <row r="7" spans="1:133">
      <c r="A7" s="12"/>
      <c r="B7" s="42">
        <v>512</v>
      </c>
      <c r="C7" s="19" t="s">
        <v>41</v>
      </c>
      <c r="D7" s="43">
        <v>27907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27907</v>
      </c>
      <c r="O7" s="44">
        <f t="shared" si="2"/>
        <v>57.540206185567008</v>
      </c>
      <c r="P7" s="9"/>
    </row>
    <row r="8" spans="1:133">
      <c r="A8" s="12"/>
      <c r="B8" s="42">
        <v>513</v>
      </c>
      <c r="C8" s="19" t="s">
        <v>20</v>
      </c>
      <c r="D8" s="43">
        <v>48767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48767</v>
      </c>
      <c r="O8" s="44">
        <f t="shared" si="2"/>
        <v>100.55051546391752</v>
      </c>
      <c r="P8" s="9"/>
    </row>
    <row r="9" spans="1:133">
      <c r="A9" s="12"/>
      <c r="B9" s="42">
        <v>519</v>
      </c>
      <c r="C9" s="19" t="s">
        <v>101</v>
      </c>
      <c r="D9" s="43">
        <v>38181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38181</v>
      </c>
      <c r="O9" s="44">
        <f t="shared" si="2"/>
        <v>78.723711340206179</v>
      </c>
      <c r="P9" s="9"/>
    </row>
    <row r="10" spans="1:133" ht="15.75">
      <c r="A10" s="26" t="s">
        <v>21</v>
      </c>
      <c r="B10" s="27"/>
      <c r="C10" s="28"/>
      <c r="D10" s="29">
        <f t="shared" ref="D10:M10" si="3">SUM(D11:D11)</f>
        <v>9197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9197</v>
      </c>
      <c r="O10" s="41">
        <f t="shared" si="2"/>
        <v>18.962886597938144</v>
      </c>
      <c r="P10" s="10"/>
    </row>
    <row r="11" spans="1:133">
      <c r="A11" s="12"/>
      <c r="B11" s="42">
        <v>522</v>
      </c>
      <c r="C11" s="19" t="s">
        <v>35</v>
      </c>
      <c r="D11" s="43">
        <v>9197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9197</v>
      </c>
      <c r="O11" s="44">
        <f t="shared" si="2"/>
        <v>18.962886597938144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930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91991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92921</v>
      </c>
      <c r="O12" s="41">
        <f t="shared" si="2"/>
        <v>191.58969072164948</v>
      </c>
      <c r="P12" s="10"/>
    </row>
    <row r="13" spans="1:133">
      <c r="A13" s="12"/>
      <c r="B13" s="42">
        <v>533</v>
      </c>
      <c r="C13" s="19" t="s">
        <v>24</v>
      </c>
      <c r="D13" s="43">
        <v>786</v>
      </c>
      <c r="E13" s="43">
        <v>0</v>
      </c>
      <c r="F13" s="43">
        <v>0</v>
      </c>
      <c r="G13" s="43">
        <v>0</v>
      </c>
      <c r="H13" s="43">
        <v>0</v>
      </c>
      <c r="I13" s="43">
        <v>91991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92777</v>
      </c>
      <c r="O13" s="44">
        <f t="shared" si="2"/>
        <v>191.29278350515463</v>
      </c>
      <c r="P13" s="9"/>
    </row>
    <row r="14" spans="1:133">
      <c r="A14" s="12"/>
      <c r="B14" s="42">
        <v>534</v>
      </c>
      <c r="C14" s="19" t="s">
        <v>104</v>
      </c>
      <c r="D14" s="43">
        <v>144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144</v>
      </c>
      <c r="O14" s="44">
        <f t="shared" si="2"/>
        <v>0.29690721649484536</v>
      </c>
      <c r="P14" s="9"/>
    </row>
    <row r="15" spans="1:133" ht="15.75">
      <c r="A15" s="26" t="s">
        <v>25</v>
      </c>
      <c r="B15" s="27"/>
      <c r="C15" s="28"/>
      <c r="D15" s="29">
        <f t="shared" ref="D15:M15" si="5">SUM(D16:D16)</f>
        <v>67845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67845</v>
      </c>
      <c r="O15" s="41">
        <f t="shared" si="2"/>
        <v>139.88659793814432</v>
      </c>
      <c r="P15" s="10"/>
    </row>
    <row r="16" spans="1:133">
      <c r="A16" s="12"/>
      <c r="B16" s="42">
        <v>541</v>
      </c>
      <c r="C16" s="19" t="s">
        <v>108</v>
      </c>
      <c r="D16" s="43">
        <v>67845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67845</v>
      </c>
      <c r="O16" s="44">
        <f t="shared" si="2"/>
        <v>139.88659793814432</v>
      </c>
      <c r="P16" s="9"/>
    </row>
    <row r="17" spans="1:119" ht="15.75">
      <c r="A17" s="26" t="s">
        <v>27</v>
      </c>
      <c r="B17" s="27"/>
      <c r="C17" s="28"/>
      <c r="D17" s="29">
        <f t="shared" ref="D17:M17" si="6">SUM(D18:D18)</f>
        <v>4169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4169</v>
      </c>
      <c r="O17" s="41">
        <f t="shared" si="2"/>
        <v>8.5958762886597935</v>
      </c>
      <c r="P17" s="9"/>
    </row>
    <row r="18" spans="1:119" ht="15.75" thickBot="1">
      <c r="A18" s="12"/>
      <c r="B18" s="42">
        <v>572</v>
      </c>
      <c r="C18" s="19" t="s">
        <v>119</v>
      </c>
      <c r="D18" s="43">
        <v>4169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4169</v>
      </c>
      <c r="O18" s="44">
        <f t="shared" si="2"/>
        <v>8.5958762886597935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205121</v>
      </c>
      <c r="E19" s="14">
        <f t="shared" ref="E19:M19" si="7">SUM(E5,E10,E12,E15,E17)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91991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297112</v>
      </c>
      <c r="O19" s="35">
        <f t="shared" si="2"/>
        <v>612.60206185567006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134</v>
      </c>
      <c r="M21" s="160"/>
      <c r="N21" s="160"/>
      <c r="O21" s="39">
        <v>485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33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131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114677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114677</v>
      </c>
      <c r="O5" s="30">
        <f t="shared" ref="O5:O18" si="2">(N5/O$20)</f>
        <v>240.41299790356393</v>
      </c>
      <c r="P5" s="6"/>
    </row>
    <row r="6" spans="1:133">
      <c r="A6" s="12"/>
      <c r="B6" s="42">
        <v>511</v>
      </c>
      <c r="C6" s="19" t="s">
        <v>19</v>
      </c>
      <c r="D6" s="43">
        <v>9000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9000</v>
      </c>
      <c r="O6" s="44">
        <f t="shared" si="2"/>
        <v>18.867924528301888</v>
      </c>
      <c r="P6" s="9"/>
    </row>
    <row r="7" spans="1:133">
      <c r="A7" s="12"/>
      <c r="B7" s="42">
        <v>512</v>
      </c>
      <c r="C7" s="19" t="s">
        <v>41</v>
      </c>
      <c r="D7" s="43">
        <v>32831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32831</v>
      </c>
      <c r="O7" s="44">
        <f t="shared" si="2"/>
        <v>68.828092243186589</v>
      </c>
      <c r="P7" s="9"/>
    </row>
    <row r="8" spans="1:133">
      <c r="A8" s="12"/>
      <c r="B8" s="42">
        <v>513</v>
      </c>
      <c r="C8" s="19" t="s">
        <v>20</v>
      </c>
      <c r="D8" s="43">
        <v>37198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37198</v>
      </c>
      <c r="O8" s="44">
        <f t="shared" si="2"/>
        <v>77.983228511530399</v>
      </c>
      <c r="P8" s="9"/>
    </row>
    <row r="9" spans="1:133">
      <c r="A9" s="12"/>
      <c r="B9" s="42">
        <v>519</v>
      </c>
      <c r="C9" s="19" t="s">
        <v>101</v>
      </c>
      <c r="D9" s="43">
        <v>35648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35648</v>
      </c>
      <c r="O9" s="44">
        <f t="shared" si="2"/>
        <v>74.733752620545076</v>
      </c>
      <c r="P9" s="9"/>
    </row>
    <row r="10" spans="1:133" ht="15.75">
      <c r="A10" s="26" t="s">
        <v>21</v>
      </c>
      <c r="B10" s="27"/>
      <c r="C10" s="28"/>
      <c r="D10" s="29">
        <f t="shared" ref="D10:M10" si="3">SUM(D11:D11)</f>
        <v>816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816</v>
      </c>
      <c r="O10" s="41">
        <f t="shared" si="2"/>
        <v>1.7106918238993711</v>
      </c>
      <c r="P10" s="10"/>
    </row>
    <row r="11" spans="1:133">
      <c r="A11" s="12"/>
      <c r="B11" s="42">
        <v>521</v>
      </c>
      <c r="C11" s="19" t="s">
        <v>22</v>
      </c>
      <c r="D11" s="43">
        <v>816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816</v>
      </c>
      <c r="O11" s="44">
        <f t="shared" si="2"/>
        <v>1.7106918238993711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80291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80291</v>
      </c>
      <c r="O12" s="41">
        <f t="shared" si="2"/>
        <v>168.32494758909854</v>
      </c>
      <c r="P12" s="10"/>
    </row>
    <row r="13" spans="1:133">
      <c r="A13" s="12"/>
      <c r="B13" s="42">
        <v>533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80291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80291</v>
      </c>
      <c r="O13" s="44">
        <f t="shared" si="2"/>
        <v>168.32494758909854</v>
      </c>
      <c r="P13" s="9"/>
    </row>
    <row r="14" spans="1:133" ht="15.75">
      <c r="A14" s="26" t="s">
        <v>25</v>
      </c>
      <c r="B14" s="27"/>
      <c r="C14" s="28"/>
      <c r="D14" s="29">
        <f t="shared" ref="D14:M14" si="5">SUM(D15:D15)</f>
        <v>31754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31754</v>
      </c>
      <c r="O14" s="41">
        <f t="shared" si="2"/>
        <v>66.570230607966451</v>
      </c>
      <c r="P14" s="10"/>
    </row>
    <row r="15" spans="1:133">
      <c r="A15" s="12"/>
      <c r="B15" s="42">
        <v>541</v>
      </c>
      <c r="C15" s="19" t="s">
        <v>108</v>
      </c>
      <c r="D15" s="43">
        <v>31754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31754</v>
      </c>
      <c r="O15" s="44">
        <f t="shared" si="2"/>
        <v>66.570230607966451</v>
      </c>
      <c r="P15" s="9"/>
    </row>
    <row r="16" spans="1:133" ht="15.75">
      <c r="A16" s="26" t="s">
        <v>27</v>
      </c>
      <c r="B16" s="27"/>
      <c r="C16" s="28"/>
      <c r="D16" s="29">
        <f t="shared" ref="D16:M16" si="6">SUM(D17:D17)</f>
        <v>6662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6662</v>
      </c>
      <c r="O16" s="41">
        <f t="shared" si="2"/>
        <v>13.966457023060796</v>
      </c>
      <c r="P16" s="9"/>
    </row>
    <row r="17" spans="1:119" ht="15.75" thickBot="1">
      <c r="A17" s="12"/>
      <c r="B17" s="42">
        <v>572</v>
      </c>
      <c r="C17" s="19" t="s">
        <v>119</v>
      </c>
      <c r="D17" s="43">
        <v>6662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6662</v>
      </c>
      <c r="O17" s="44">
        <f t="shared" si="2"/>
        <v>13.966457023060796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153909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80291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234200</v>
      </c>
      <c r="O18" s="35">
        <f t="shared" si="2"/>
        <v>490.98532494758911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132</v>
      </c>
      <c r="M20" s="160"/>
      <c r="N20" s="160"/>
      <c r="O20" s="39">
        <v>477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2024-10-22T20:08:52Z</cp:lastPrinted>
  <dcterms:created xsi:type="dcterms:W3CDTF">2000-08-31T21:26:31Z</dcterms:created>
  <dcterms:modified xsi:type="dcterms:W3CDTF">2024-10-22T20:08:56Z</dcterms:modified>
</cp:coreProperties>
</file>