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8" documentId="11_40D6CBD1AFD63CFB62E449461243E9D8DA90358F" xr6:coauthVersionLast="47" xr6:coauthVersionMax="47" xr10:uidLastSave="{A1B638AB-3A00-4F12-A511-8AC710BA910A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0" r:id="rId17"/>
  </sheets>
  <definedNames>
    <definedName name="_xlnm.Print_Area" localSheetId="16">'2007'!$A$1:$O$44</definedName>
    <definedName name="_xlnm.Print_Area" localSheetId="15">'2008'!$A$1:$O$44</definedName>
    <definedName name="_xlnm.Print_Area" localSheetId="14">'2009'!$A$1:$O$44</definedName>
    <definedName name="_xlnm.Print_Area" localSheetId="13">'2010'!$A$1:$O$44</definedName>
    <definedName name="_xlnm.Print_Area" localSheetId="12">'2011'!$A$1:$O$44</definedName>
    <definedName name="_xlnm.Print_Area" localSheetId="11">'2012'!$A$1:$O$43</definedName>
    <definedName name="_xlnm.Print_Area" localSheetId="10">'2013'!$A$1:$O$41</definedName>
    <definedName name="_xlnm.Print_Area" localSheetId="9">'2014'!$A$1:$O$41</definedName>
    <definedName name="_xlnm.Print_Area" localSheetId="8">'2015'!$A$1:$O$41</definedName>
    <definedName name="_xlnm.Print_Area" localSheetId="7">'2016'!$A$1:$O$42</definedName>
    <definedName name="_xlnm.Print_Area" localSheetId="6">'2017'!$A$1:$O$41</definedName>
    <definedName name="_xlnm.Print_Area" localSheetId="5">'2018'!$A$1:$O$41</definedName>
    <definedName name="_xlnm.Print_Area" localSheetId="4">'2019'!$A$1:$O$41</definedName>
    <definedName name="_xlnm.Print_Area" localSheetId="3">'2020'!$A$1:$O$42</definedName>
    <definedName name="_xlnm.Print_Area" localSheetId="2">'2021'!$A$1:$P$42</definedName>
    <definedName name="_xlnm.Print_Area" localSheetId="1">'2022'!$A$1:$P$37</definedName>
    <definedName name="_xlnm.Print_Area" localSheetId="0">'2023'!$A$1:$P$39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49" l="1"/>
  <c r="F35" i="49"/>
  <c r="G35" i="49"/>
  <c r="H35" i="49"/>
  <c r="I35" i="49"/>
  <c r="J35" i="49"/>
  <c r="K35" i="49"/>
  <c r="L35" i="49"/>
  <c r="M35" i="49"/>
  <c r="N35" i="49"/>
  <c r="D35" i="49"/>
  <c r="O34" i="49"/>
  <c r="P34" i="49" s="1"/>
  <c r="O33" i="49"/>
  <c r="P33" i="49" s="1"/>
  <c r="O32" i="49"/>
  <c r="P32" i="49" s="1"/>
  <c r="O31" i="49"/>
  <c r="P31" i="49" s="1"/>
  <c r="O30" i="49"/>
  <c r="P30" i="49" s="1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O20" i="49"/>
  <c r="P20" i="49" s="1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6" i="49" l="1"/>
  <c r="P26" i="49" s="1"/>
  <c r="O28" i="49"/>
  <c r="P28" i="49" s="1"/>
  <c r="O23" i="49"/>
  <c r="P23" i="49" s="1"/>
  <c r="O17" i="49"/>
  <c r="P17" i="49" s="1"/>
  <c r="O13" i="49"/>
  <c r="P13" i="49" s="1"/>
  <c r="O5" i="49"/>
  <c r="P5" i="49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L33" i="48" s="1"/>
  <c r="K5" i="48"/>
  <c r="J5" i="48"/>
  <c r="I5" i="48"/>
  <c r="H5" i="48"/>
  <c r="G5" i="48"/>
  <c r="F5" i="48"/>
  <c r="E5" i="48"/>
  <c r="D5" i="48"/>
  <c r="O35" i="49" l="1"/>
  <c r="P35" i="49" s="1"/>
  <c r="M33" i="48"/>
  <c r="N33" i="48"/>
  <c r="D33" i="48"/>
  <c r="F33" i="48"/>
  <c r="I33" i="48"/>
  <c r="E33" i="48"/>
  <c r="G33" i="48"/>
  <c r="H33" i="48"/>
  <c r="J33" i="48"/>
  <c r="K33" i="48"/>
  <c r="O26" i="48"/>
  <c r="P26" i="48" s="1"/>
  <c r="O24" i="48"/>
  <c r="P24" i="48" s="1"/>
  <c r="O21" i="48"/>
  <c r="P21" i="48" s="1"/>
  <c r="O13" i="48"/>
  <c r="P13" i="48" s="1"/>
  <c r="O5" i="48"/>
  <c r="P5" i="48" s="1"/>
  <c r="O17" i="48"/>
  <c r="P17" i="48" s="1"/>
  <c r="O37" i="47"/>
  <c r="P37" i="47" s="1"/>
  <c r="N36" i="47"/>
  <c r="M36" i="47"/>
  <c r="L36" i="47"/>
  <c r="K36" i="47"/>
  <c r="J36" i="47"/>
  <c r="I36" i="47"/>
  <c r="H36" i="47"/>
  <c r="G36" i="47"/>
  <c r="F36" i="47"/>
  <c r="E36" i="47"/>
  <c r="D36" i="47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D38" i="47" s="1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 s="1"/>
  <c r="O21" i="47"/>
  <c r="P21" i="47" s="1"/>
  <c r="O20" i="47"/>
  <c r="P20" i="47"/>
  <c r="O19" i="47"/>
  <c r="P19" i="47" s="1"/>
  <c r="N18" i="47"/>
  <c r="M18" i="47"/>
  <c r="L18" i="47"/>
  <c r="O18" i="47" s="1"/>
  <c r="P18" i="47" s="1"/>
  <c r="K18" i="47"/>
  <c r="J18" i="47"/>
  <c r="I18" i="47"/>
  <c r="H18" i="47"/>
  <c r="G18" i="47"/>
  <c r="F18" i="47"/>
  <c r="E18" i="47"/>
  <c r="D18" i="47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F38" i="47" s="1"/>
  <c r="E5" i="47"/>
  <c r="D5" i="47"/>
  <c r="N37" i="46"/>
  <c r="O37" i="46" s="1"/>
  <c r="M36" i="46"/>
  <c r="L36" i="46"/>
  <c r="K36" i="46"/>
  <c r="J36" i="46"/>
  <c r="I36" i="46"/>
  <c r="H36" i="46"/>
  <c r="G36" i="46"/>
  <c r="F36" i="46"/>
  <c r="E36" i="46"/>
  <c r="D36" i="46"/>
  <c r="N35" i="46"/>
  <c r="O35" i="46" s="1"/>
  <c r="N34" i="46"/>
  <c r="O34" i="46" s="1"/>
  <c r="N33" i="46"/>
  <c r="O33" i="46" s="1"/>
  <c r="N32" i="46"/>
  <c r="O32" i="46" s="1"/>
  <c r="N31" i="46"/>
  <c r="O31" i="46" s="1"/>
  <c r="N30" i="46"/>
  <c r="O30" i="46" s="1"/>
  <c r="M29" i="46"/>
  <c r="L29" i="46"/>
  <c r="K29" i="46"/>
  <c r="J29" i="46"/>
  <c r="I29" i="46"/>
  <c r="H29" i="46"/>
  <c r="G29" i="46"/>
  <c r="F29" i="46"/>
  <c r="E29" i="46"/>
  <c r="D29" i="46"/>
  <c r="N28" i="46"/>
  <c r="O28" i="46" s="1"/>
  <c r="M27" i="46"/>
  <c r="L27" i="46"/>
  <c r="K27" i="46"/>
  <c r="J27" i="46"/>
  <c r="I27" i="46"/>
  <c r="H27" i="46"/>
  <c r="G27" i="46"/>
  <c r="F27" i="46"/>
  <c r="E27" i="46"/>
  <c r="D27" i="46"/>
  <c r="N27" i="46" s="1"/>
  <c r="O27" i="46" s="1"/>
  <c r="N26" i="46"/>
  <c r="O26" i="46" s="1"/>
  <c r="N25" i="46"/>
  <c r="O25" i="46" s="1"/>
  <c r="M24" i="46"/>
  <c r="L24" i="46"/>
  <c r="K24" i="46"/>
  <c r="J24" i="46"/>
  <c r="I24" i="46"/>
  <c r="H24" i="46"/>
  <c r="G24" i="46"/>
  <c r="F24" i="46"/>
  <c r="E24" i="46"/>
  <c r="D24" i="46"/>
  <c r="N23" i="46"/>
  <c r="O23" i="46" s="1"/>
  <c r="N22" i="46"/>
  <c r="O22" i="46" s="1"/>
  <c r="N21" i="46"/>
  <c r="O21" i="46" s="1"/>
  <c r="N20" i="46"/>
  <c r="O20" i="46" s="1"/>
  <c r="N19" i="46"/>
  <c r="O19" i="46"/>
  <c r="M18" i="46"/>
  <c r="L18" i="46"/>
  <c r="K18" i="46"/>
  <c r="J18" i="46"/>
  <c r="I18" i="46"/>
  <c r="H18" i="46"/>
  <c r="G18" i="46"/>
  <c r="F18" i="46"/>
  <c r="E18" i="46"/>
  <c r="D18" i="46"/>
  <c r="N17" i="46"/>
  <c r="O17" i="46"/>
  <c r="N16" i="46"/>
  <c r="O16" i="46" s="1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 s="1"/>
  <c r="N11" i="46"/>
  <c r="O11" i="46" s="1"/>
  <c r="N10" i="46"/>
  <c r="O10" i="46" s="1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E38" i="46" s="1"/>
  <c r="D5" i="46"/>
  <c r="D38" i="46" s="1"/>
  <c r="N36" i="45"/>
  <c r="O36" i="45" s="1"/>
  <c r="M35" i="45"/>
  <c r="L35" i="45"/>
  <c r="K35" i="45"/>
  <c r="J35" i="45"/>
  <c r="I35" i="45"/>
  <c r="H35" i="45"/>
  <c r="G35" i="45"/>
  <c r="F35" i="45"/>
  <c r="E35" i="45"/>
  <c r="D35" i="45"/>
  <c r="N34" i="45"/>
  <c r="O34" i="45" s="1"/>
  <c r="N33" i="45"/>
  <c r="O33" i="45" s="1"/>
  <c r="N32" i="45"/>
  <c r="O32" i="45" s="1"/>
  <c r="N31" i="45"/>
  <c r="O31" i="45" s="1"/>
  <c r="N30" i="45"/>
  <c r="O30" i="45" s="1"/>
  <c r="M29" i="45"/>
  <c r="L29" i="45"/>
  <c r="K29" i="45"/>
  <c r="N29" i="45" s="1"/>
  <c r="O29" i="45" s="1"/>
  <c r="J29" i="45"/>
  <c r="I29" i="45"/>
  <c r="H29" i="45"/>
  <c r="G29" i="45"/>
  <c r="F29" i="45"/>
  <c r="E29" i="45"/>
  <c r="D29" i="45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N22" i="45"/>
  <c r="O22" i="45" s="1"/>
  <c r="N21" i="45"/>
  <c r="O21" i="45" s="1"/>
  <c r="N20" i="45"/>
  <c r="O20" i="45" s="1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 s="1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G37" i="45" s="1"/>
  <c r="F5" i="45"/>
  <c r="E5" i="45"/>
  <c r="D5" i="45"/>
  <c r="N36" i="44"/>
  <c r="O36" i="44" s="1"/>
  <c r="M35" i="44"/>
  <c r="L35" i="44"/>
  <c r="K35" i="44"/>
  <c r="J35" i="44"/>
  <c r="I35" i="44"/>
  <c r="H35" i="44"/>
  <c r="G35" i="44"/>
  <c r="F35" i="44"/>
  <c r="E35" i="44"/>
  <c r="D35" i="44"/>
  <c r="N34" i="44"/>
  <c r="O34" i="44" s="1"/>
  <c r="N33" i="44"/>
  <c r="O33" i="44" s="1"/>
  <c r="N32" i="44"/>
  <c r="O32" i="44" s="1"/>
  <c r="N31" i="44"/>
  <c r="O31" i="44" s="1"/>
  <c r="N30" i="44"/>
  <c r="O30" i="44" s="1"/>
  <c r="M29" i="44"/>
  <c r="L29" i="44"/>
  <c r="K29" i="44"/>
  <c r="J29" i="44"/>
  <c r="I29" i="44"/>
  <c r="H29" i="44"/>
  <c r="G29" i="44"/>
  <c r="F29" i="44"/>
  <c r="E29" i="44"/>
  <c r="D29" i="44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N22" i="44"/>
  <c r="O22" i="44" s="1"/>
  <c r="N21" i="44"/>
  <c r="O21" i="44" s="1"/>
  <c r="N20" i="44"/>
  <c r="O20" i="44" s="1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8" i="44" s="1"/>
  <c r="O18" i="44" s="1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N14" i="44" s="1"/>
  <c r="O14" i="44" s="1"/>
  <c r="F14" i="44"/>
  <c r="E14" i="44"/>
  <c r="D14" i="44"/>
  <c r="N13" i="44"/>
  <c r="O13" i="44" s="1"/>
  <c r="N12" i="44"/>
  <c r="O12" i="44" s="1"/>
  <c r="N11" i="44"/>
  <c r="O11" i="44" s="1"/>
  <c r="N10" i="44"/>
  <c r="O10" i="44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36" i="43"/>
  <c r="O36" i="43" s="1"/>
  <c r="M35" i="43"/>
  <c r="L35" i="43"/>
  <c r="K35" i="43"/>
  <c r="J35" i="43"/>
  <c r="I35" i="43"/>
  <c r="H35" i="43"/>
  <c r="N35" i="43" s="1"/>
  <c r="O35" i="43" s="1"/>
  <c r="G35" i="43"/>
  <c r="F35" i="43"/>
  <c r="E35" i="43"/>
  <c r="D35" i="43"/>
  <c r="N34" i="43"/>
  <c r="O34" i="43" s="1"/>
  <c r="N33" i="43"/>
  <c r="O33" i="43" s="1"/>
  <c r="N32" i="43"/>
  <c r="O32" i="43" s="1"/>
  <c r="N31" i="43"/>
  <c r="O31" i="43" s="1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9" i="43" s="1"/>
  <c r="O29" i="43" s="1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7" i="43" s="1"/>
  <c r="O27" i="43" s="1"/>
  <c r="N26" i="43"/>
  <c r="O26" i="43" s="1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N22" i="43"/>
  <c r="O22" i="43" s="1"/>
  <c r="N21" i="43"/>
  <c r="O21" i="43" s="1"/>
  <c r="N20" i="43"/>
  <c r="O20" i="43" s="1"/>
  <c r="N19" i="43"/>
  <c r="O19" i="43" s="1"/>
  <c r="M18" i="43"/>
  <c r="L18" i="43"/>
  <c r="K18" i="43"/>
  <c r="K37" i="43" s="1"/>
  <c r="J18" i="43"/>
  <c r="I18" i="43"/>
  <c r="H18" i="43"/>
  <c r="G18" i="43"/>
  <c r="F18" i="43"/>
  <c r="E18" i="43"/>
  <c r="D18" i="43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M37" i="43" s="1"/>
  <c r="L5" i="43"/>
  <c r="L37" i="43" s="1"/>
  <c r="K5" i="43"/>
  <c r="J5" i="43"/>
  <c r="I5" i="43"/>
  <c r="H5" i="43"/>
  <c r="G5" i="43"/>
  <c r="F5" i="43"/>
  <c r="E5" i="43"/>
  <c r="D5" i="43"/>
  <c r="N5" i="43" s="1"/>
  <c r="O5" i="43" s="1"/>
  <c r="N37" i="42"/>
  <c r="O37" i="42" s="1"/>
  <c r="N36" i="42"/>
  <c r="O36" i="42" s="1"/>
  <c r="M35" i="42"/>
  <c r="L35" i="42"/>
  <c r="K35" i="42"/>
  <c r="J35" i="42"/>
  <c r="I35" i="42"/>
  <c r="H35" i="42"/>
  <c r="G35" i="42"/>
  <c r="F35" i="42"/>
  <c r="E35" i="42"/>
  <c r="D35" i="42"/>
  <c r="N34" i="42"/>
  <c r="O34" i="42" s="1"/>
  <c r="N33" i="42"/>
  <c r="O33" i="42" s="1"/>
  <c r="N32" i="42"/>
  <c r="O32" i="42" s="1"/>
  <c r="N31" i="42"/>
  <c r="O31" i="42" s="1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9" i="42" s="1"/>
  <c r="O29" i="42" s="1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7" i="42" s="1"/>
  <c r="O27" i="42" s="1"/>
  <c r="N26" i="42"/>
  <c r="O26" i="42" s="1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N22" i="42"/>
  <c r="O22" i="42" s="1"/>
  <c r="N21" i="42"/>
  <c r="O21" i="42" s="1"/>
  <c r="N20" i="42"/>
  <c r="O20" i="42" s="1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M38" i="42" s="1"/>
  <c r="L5" i="42"/>
  <c r="K5" i="42"/>
  <c r="J5" i="42"/>
  <c r="J38" i="42" s="1"/>
  <c r="I5" i="42"/>
  <c r="I38" i="42" s="1"/>
  <c r="H5" i="42"/>
  <c r="G5" i="42"/>
  <c r="F5" i="42"/>
  <c r="E5" i="42"/>
  <c r="D5" i="42"/>
  <c r="N36" i="41"/>
  <c r="O36" i="41" s="1"/>
  <c r="M35" i="41"/>
  <c r="L35" i="41"/>
  <c r="K35" i="41"/>
  <c r="J35" i="41"/>
  <c r="I35" i="41"/>
  <c r="H35" i="41"/>
  <c r="G35" i="41"/>
  <c r="F35" i="41"/>
  <c r="E35" i="41"/>
  <c r="D35" i="41"/>
  <c r="N34" i="41"/>
  <c r="O34" i="41" s="1"/>
  <c r="N33" i="41"/>
  <c r="O33" i="41" s="1"/>
  <c r="N32" i="41"/>
  <c r="O32" i="41" s="1"/>
  <c r="N31" i="41"/>
  <c r="O31" i="41" s="1"/>
  <c r="N30" i="41"/>
  <c r="O30" i="41" s="1"/>
  <c r="M29" i="41"/>
  <c r="L29" i="41"/>
  <c r="K29" i="41"/>
  <c r="J29" i="41"/>
  <c r="I29" i="41"/>
  <c r="H29" i="41"/>
  <c r="G29" i="41"/>
  <c r="F29" i="41"/>
  <c r="E29" i="41"/>
  <c r="N29" i="41" s="1"/>
  <c r="O29" i="41" s="1"/>
  <c r="D29" i="4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 s="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4" i="41" s="1"/>
  <c r="O24" i="41" s="1"/>
  <c r="N23" i="41"/>
  <c r="O23" i="41" s="1"/>
  <c r="N22" i="41"/>
  <c r="O22" i="41" s="1"/>
  <c r="N21" i="41"/>
  <c r="O21" i="41" s="1"/>
  <c r="N20" i="41"/>
  <c r="O20" i="41" s="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N14" i="41" s="1"/>
  <c r="O14" i="41" s="1"/>
  <c r="E14" i="41"/>
  <c r="D14" i="4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E37" i="41" s="1"/>
  <c r="D5" i="41"/>
  <c r="D37" i="41" s="1"/>
  <c r="N39" i="40"/>
  <c r="O39" i="40" s="1"/>
  <c r="M38" i="40"/>
  <c r="L38" i="40"/>
  <c r="K38" i="40"/>
  <c r="J38" i="40"/>
  <c r="I38" i="40"/>
  <c r="H38" i="40"/>
  <c r="G38" i="40"/>
  <c r="F38" i="40"/>
  <c r="E38" i="40"/>
  <c r="D38" i="40"/>
  <c r="N37" i="40"/>
  <c r="O37" i="40" s="1"/>
  <c r="N36" i="40"/>
  <c r="O36" i="40" s="1"/>
  <c r="N35" i="40"/>
  <c r="O35" i="40" s="1"/>
  <c r="N34" i="40"/>
  <c r="O34" i="40" s="1"/>
  <c r="N33" i="40"/>
  <c r="O33" i="40"/>
  <c r="M32" i="40"/>
  <c r="L32" i="40"/>
  <c r="K32" i="40"/>
  <c r="K40" i="40" s="1"/>
  <c r="J32" i="40"/>
  <c r="I32" i="40"/>
  <c r="H32" i="40"/>
  <c r="G32" i="40"/>
  <c r="F32" i="40"/>
  <c r="E32" i="40"/>
  <c r="D32" i="40"/>
  <c r="N31" i="40"/>
  <c r="O31" i="40" s="1"/>
  <c r="N30" i="40"/>
  <c r="O30" i="40" s="1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N27" i="40"/>
  <c r="O27" i="40" s="1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N23" i="40"/>
  <c r="O23" i="40"/>
  <c r="N22" i="40"/>
  <c r="O22" i="40" s="1"/>
  <c r="N21" i="40"/>
  <c r="O21" i="40" s="1"/>
  <c r="N20" i="40"/>
  <c r="O20" i="40" s="1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N14" i="40" s="1"/>
  <c r="O14" i="40" s="1"/>
  <c r="E14" i="40"/>
  <c r="D14" i="40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G40" i="40" s="1"/>
  <c r="F5" i="40"/>
  <c r="E5" i="40"/>
  <c r="E40" i="40" s="1"/>
  <c r="D5" i="40"/>
  <c r="N36" i="39"/>
  <c r="O36" i="39" s="1"/>
  <c r="M35" i="39"/>
  <c r="L35" i="39"/>
  <c r="K35" i="39"/>
  <c r="J35" i="39"/>
  <c r="I35" i="39"/>
  <c r="H35" i="39"/>
  <c r="G35" i="39"/>
  <c r="F35" i="39"/>
  <c r="E35" i="39"/>
  <c r="D35" i="39"/>
  <c r="N34" i="39"/>
  <c r="O34" i="39" s="1"/>
  <c r="N33" i="39"/>
  <c r="O33" i="39"/>
  <c r="N32" i="39"/>
  <c r="O32" i="39" s="1"/>
  <c r="N31" i="39"/>
  <c r="O31" i="39" s="1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6" i="39"/>
  <c r="O26" i="39" s="1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/>
  <c r="N22" i="39"/>
  <c r="O22" i="39" s="1"/>
  <c r="N21" i="39"/>
  <c r="O21" i="39" s="1"/>
  <c r="N20" i="39"/>
  <c r="O20" i="39" s="1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7" i="39"/>
  <c r="O17" i="39" s="1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4" i="39" s="1"/>
  <c r="O14" i="39" s="1"/>
  <c r="N13" i="39"/>
  <c r="O13" i="39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/>
  <c r="N6" i="39"/>
  <c r="O6" i="39" s="1"/>
  <c r="M5" i="39"/>
  <c r="L5" i="39"/>
  <c r="K5" i="39"/>
  <c r="K37" i="39" s="1"/>
  <c r="J5" i="39"/>
  <c r="J37" i="39" s="1"/>
  <c r="I5" i="39"/>
  <c r="I37" i="39" s="1"/>
  <c r="H5" i="39"/>
  <c r="G5" i="39"/>
  <c r="F5" i="39"/>
  <c r="F37" i="39" s="1"/>
  <c r="E5" i="39"/>
  <c r="E37" i="39"/>
  <c r="D5" i="39"/>
  <c r="N39" i="38"/>
  <c r="O39" i="38" s="1"/>
  <c r="M38" i="38"/>
  <c r="L38" i="38"/>
  <c r="K38" i="38"/>
  <c r="J38" i="38"/>
  <c r="I38" i="38"/>
  <c r="H38" i="38"/>
  <c r="G38" i="38"/>
  <c r="F38" i="38"/>
  <c r="E38" i="38"/>
  <c r="D38" i="38"/>
  <c r="N37" i="38"/>
  <c r="O37" i="38" s="1"/>
  <c r="N36" i="38"/>
  <c r="O36" i="38" s="1"/>
  <c r="N35" i="38"/>
  <c r="O35" i="38" s="1"/>
  <c r="N34" i="38"/>
  <c r="O34" i="38" s="1"/>
  <c r="N33" i="38"/>
  <c r="O33" i="38" s="1"/>
  <c r="M32" i="38"/>
  <c r="L32" i="38"/>
  <c r="K32" i="38"/>
  <c r="J32" i="38"/>
  <c r="I32" i="38"/>
  <c r="H32" i="38"/>
  <c r="G32" i="38"/>
  <c r="F32" i="38"/>
  <c r="E32" i="38"/>
  <c r="D32" i="38"/>
  <c r="N31" i="38"/>
  <c r="O31" i="38" s="1"/>
  <c r="N30" i="38"/>
  <c r="O30" i="38" s="1"/>
  <c r="N29" i="38"/>
  <c r="O29" i="38" s="1"/>
  <c r="M28" i="38"/>
  <c r="L28" i="38"/>
  <c r="K28" i="38"/>
  <c r="J28" i="38"/>
  <c r="I28" i="38"/>
  <c r="H28" i="38"/>
  <c r="G28" i="38"/>
  <c r="F28" i="38"/>
  <c r="F40" i="38" s="1"/>
  <c r="E28" i="38"/>
  <c r="D28" i="38"/>
  <c r="N27" i="38"/>
  <c r="O27" i="38" s="1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4" i="38"/>
  <c r="O24" i="38" s="1"/>
  <c r="N23" i="38"/>
  <c r="O23" i="38" s="1"/>
  <c r="N22" i="38"/>
  <c r="O22" i="38" s="1"/>
  <c r="N21" i="38"/>
  <c r="O21" i="38"/>
  <c r="N20" i="38"/>
  <c r="O20" i="38" s="1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7" i="38"/>
  <c r="O17" i="38" s="1"/>
  <c r="N16" i="38"/>
  <c r="O16" i="38" s="1"/>
  <c r="N15" i="38"/>
  <c r="O15" i="38" s="1"/>
  <c r="M14" i="38"/>
  <c r="L14" i="38"/>
  <c r="K14" i="38"/>
  <c r="J14" i="38"/>
  <c r="I14" i="38"/>
  <c r="H14" i="38"/>
  <c r="N14" i="38" s="1"/>
  <c r="O14" i="38" s="1"/>
  <c r="G14" i="38"/>
  <c r="F14" i="38"/>
  <c r="E14" i="38"/>
  <c r="D14" i="38"/>
  <c r="N13" i="38"/>
  <c r="O13" i="38" s="1"/>
  <c r="N12" i="38"/>
  <c r="O12" i="38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/>
  <c r="M5" i="38"/>
  <c r="L5" i="38"/>
  <c r="K5" i="38"/>
  <c r="J5" i="38"/>
  <c r="I5" i="38"/>
  <c r="I40" i="38" s="1"/>
  <c r="H5" i="38"/>
  <c r="N5" i="38" s="1"/>
  <c r="O5" i="38" s="1"/>
  <c r="G5" i="38"/>
  <c r="F5" i="38"/>
  <c r="E5" i="38"/>
  <c r="D5" i="38"/>
  <c r="N36" i="37"/>
  <c r="O36" i="37" s="1"/>
  <c r="M35" i="37"/>
  <c r="L35" i="37"/>
  <c r="K35" i="37"/>
  <c r="J35" i="37"/>
  <c r="I35" i="37"/>
  <c r="H35" i="37"/>
  <c r="G35" i="37"/>
  <c r="F35" i="37"/>
  <c r="E35" i="37"/>
  <c r="D35" i="37"/>
  <c r="N35" i="37" s="1"/>
  <c r="O35" i="37" s="1"/>
  <c r="N34" i="37"/>
  <c r="O34" i="37" s="1"/>
  <c r="N33" i="37"/>
  <c r="O33" i="37" s="1"/>
  <c r="N32" i="37"/>
  <c r="O32" i="37" s="1"/>
  <c r="N31" i="37"/>
  <c r="O31" i="37" s="1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6" i="37"/>
  <c r="O26" i="37" s="1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/>
  <c r="N22" i="37"/>
  <c r="O22" i="37" s="1"/>
  <c r="N21" i="37"/>
  <c r="O21" i="37" s="1"/>
  <c r="N20" i="37"/>
  <c r="O20" i="37" s="1"/>
  <c r="N19" i="37"/>
  <c r="O19" i="37" s="1"/>
  <c r="M18" i="37"/>
  <c r="N18" i="37" s="1"/>
  <c r="O18" i="37" s="1"/>
  <c r="L18" i="37"/>
  <c r="K18" i="37"/>
  <c r="J18" i="37"/>
  <c r="I18" i="37"/>
  <c r="H18" i="37"/>
  <c r="G18" i="37"/>
  <c r="F18" i="37"/>
  <c r="E18" i="37"/>
  <c r="D18" i="37"/>
  <c r="D37" i="37" s="1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 s="1"/>
  <c r="N11" i="37"/>
  <c r="O11" i="37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J37" i="37" s="1"/>
  <c r="I5" i="37"/>
  <c r="H5" i="37"/>
  <c r="H37" i="37"/>
  <c r="G5" i="37"/>
  <c r="G37" i="37" s="1"/>
  <c r="F5" i="37"/>
  <c r="F37" i="37" s="1"/>
  <c r="E5" i="37"/>
  <c r="D5" i="37"/>
  <c r="N38" i="36"/>
  <c r="O38" i="36" s="1"/>
  <c r="M37" i="36"/>
  <c r="L37" i="36"/>
  <c r="K37" i="36"/>
  <c r="J37" i="36"/>
  <c r="I37" i="36"/>
  <c r="H37" i="36"/>
  <c r="G37" i="36"/>
  <c r="N37" i="36" s="1"/>
  <c r="O37" i="36" s="1"/>
  <c r="F37" i="36"/>
  <c r="E37" i="36"/>
  <c r="D37" i="36"/>
  <c r="N36" i="36"/>
  <c r="O36" i="36" s="1"/>
  <c r="N35" i="36"/>
  <c r="O35" i="36" s="1"/>
  <c r="N34" i="36"/>
  <c r="O34" i="36" s="1"/>
  <c r="N33" i="36"/>
  <c r="O33" i="36" s="1"/>
  <c r="N32" i="36"/>
  <c r="O32" i="36" s="1"/>
  <c r="M31" i="36"/>
  <c r="N31" i="36" s="1"/>
  <c r="O31" i="36" s="1"/>
  <c r="L31" i="36"/>
  <c r="K31" i="36"/>
  <c r="J31" i="36"/>
  <c r="I31" i="36"/>
  <c r="H31" i="36"/>
  <c r="G31" i="36"/>
  <c r="F31" i="36"/>
  <c r="E31" i="36"/>
  <c r="D31" i="36"/>
  <c r="N30" i="36"/>
  <c r="O30" i="36" s="1"/>
  <c r="N29" i="36"/>
  <c r="O29" i="36" s="1"/>
  <c r="M28" i="36"/>
  <c r="L28" i="36"/>
  <c r="K28" i="36"/>
  <c r="J28" i="36"/>
  <c r="I28" i="36"/>
  <c r="H28" i="36"/>
  <c r="G28" i="36"/>
  <c r="F28" i="36"/>
  <c r="E28" i="36"/>
  <c r="E39" i="36" s="1"/>
  <c r="D28" i="36"/>
  <c r="N27" i="36"/>
  <c r="O27" i="36" s="1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N23" i="36"/>
  <c r="O23" i="36" s="1"/>
  <c r="N22" i="36"/>
  <c r="O22" i="36" s="1"/>
  <c r="N21" i="36"/>
  <c r="O21" i="36" s="1"/>
  <c r="N20" i="36"/>
  <c r="O20" i="36" s="1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D39" i="36" s="1"/>
  <c r="N17" i="36"/>
  <c r="O17" i="36" s="1"/>
  <c r="N16" i="36"/>
  <c r="O16" i="36" s="1"/>
  <c r="N15" i="36"/>
  <c r="O15" i="36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G39" i="36" s="1"/>
  <c r="F5" i="36"/>
  <c r="F39" i="36" s="1"/>
  <c r="E5" i="36"/>
  <c r="D5" i="36"/>
  <c r="N39" i="35"/>
  <c r="O39" i="35" s="1"/>
  <c r="M38" i="35"/>
  <c r="L38" i="35"/>
  <c r="K38" i="35"/>
  <c r="J38" i="35"/>
  <c r="I38" i="35"/>
  <c r="H38" i="35"/>
  <c r="G38" i="35"/>
  <c r="F38" i="35"/>
  <c r="E38" i="35"/>
  <c r="D38" i="35"/>
  <c r="N37" i="35"/>
  <c r="O37" i="35" s="1"/>
  <c r="N36" i="35"/>
  <c r="O36" i="35" s="1"/>
  <c r="N35" i="35"/>
  <c r="O35" i="35" s="1"/>
  <c r="N34" i="35"/>
  <c r="O34" i="35" s="1"/>
  <c r="N33" i="35"/>
  <c r="O33" i="35" s="1"/>
  <c r="M32" i="35"/>
  <c r="L32" i="35"/>
  <c r="K32" i="35"/>
  <c r="J32" i="35"/>
  <c r="I32" i="35"/>
  <c r="H32" i="35"/>
  <c r="G32" i="35"/>
  <c r="F32" i="35"/>
  <c r="E32" i="35"/>
  <c r="D32" i="35"/>
  <c r="N32" i="35" s="1"/>
  <c r="O32" i="35" s="1"/>
  <c r="N31" i="35"/>
  <c r="O31" i="35" s="1"/>
  <c r="N30" i="35"/>
  <c r="O30" i="35" s="1"/>
  <c r="N29" i="35"/>
  <c r="O29" i="35" s="1"/>
  <c r="M28" i="35"/>
  <c r="L28" i="35"/>
  <c r="K28" i="35"/>
  <c r="J28" i="35"/>
  <c r="I28" i="35"/>
  <c r="H28" i="35"/>
  <c r="G28" i="35"/>
  <c r="F28" i="35"/>
  <c r="E28" i="35"/>
  <c r="D28" i="35"/>
  <c r="N27" i="35"/>
  <c r="O27" i="35" s="1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D40" i="35" s="1"/>
  <c r="N24" i="35"/>
  <c r="O24" i="35" s="1"/>
  <c r="N23" i="35"/>
  <c r="O23" i="35" s="1"/>
  <c r="N22" i="35"/>
  <c r="O22" i="35" s="1"/>
  <c r="N21" i="35"/>
  <c r="O21" i="35" s="1"/>
  <c r="N20" i="35"/>
  <c r="O20" i="35" s="1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7" i="35"/>
  <c r="O17" i="35" s="1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H40" i="35" s="1"/>
  <c r="G5" i="35"/>
  <c r="F5" i="35"/>
  <c r="F40" i="35" s="1"/>
  <c r="E5" i="35"/>
  <c r="E40" i="35" s="1"/>
  <c r="D5" i="35"/>
  <c r="N39" i="34"/>
  <c r="O39" i="34" s="1"/>
  <c r="M38" i="34"/>
  <c r="L38" i="34"/>
  <c r="K38" i="34"/>
  <c r="J38" i="34"/>
  <c r="I38" i="34"/>
  <c r="H38" i="34"/>
  <c r="G38" i="34"/>
  <c r="F38" i="34"/>
  <c r="E38" i="34"/>
  <c r="D38" i="34"/>
  <c r="N37" i="34"/>
  <c r="O37" i="34" s="1"/>
  <c r="N36" i="34"/>
  <c r="O36" i="34" s="1"/>
  <c r="N35" i="34"/>
  <c r="O35" i="34" s="1"/>
  <c r="N34" i="34"/>
  <c r="O34" i="34" s="1"/>
  <c r="N33" i="34"/>
  <c r="O33" i="34" s="1"/>
  <c r="M32" i="34"/>
  <c r="N32" i="34" s="1"/>
  <c r="O32" i="34" s="1"/>
  <c r="L32" i="34"/>
  <c r="K32" i="34"/>
  <c r="J32" i="34"/>
  <c r="I32" i="34"/>
  <c r="H32" i="34"/>
  <c r="G32" i="34"/>
  <c r="F32" i="34"/>
  <c r="E32" i="34"/>
  <c r="D32" i="34"/>
  <c r="N31" i="34"/>
  <c r="O31" i="34" s="1"/>
  <c r="N30" i="34"/>
  <c r="O30" i="34" s="1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7" i="34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5" i="34"/>
  <c r="O25" i="34" s="1"/>
  <c r="N24" i="34"/>
  <c r="O24" i="34" s="1"/>
  <c r="N23" i="34"/>
  <c r="O23" i="34" s="1"/>
  <c r="N22" i="34"/>
  <c r="O22" i="34" s="1"/>
  <c r="N21" i="34"/>
  <c r="O21" i="34" s="1"/>
  <c r="N20" i="34"/>
  <c r="O20" i="34" s="1"/>
  <c r="N19" i="34"/>
  <c r="O19" i="34" s="1"/>
  <c r="M18" i="34"/>
  <c r="L18" i="34"/>
  <c r="K18" i="34"/>
  <c r="J18" i="34"/>
  <c r="I18" i="34"/>
  <c r="H18" i="34"/>
  <c r="G18" i="34"/>
  <c r="G40" i="34" s="1"/>
  <c r="F18" i="34"/>
  <c r="F40" i="34" s="1"/>
  <c r="E18" i="34"/>
  <c r="D18" i="34"/>
  <c r="N17" i="34"/>
  <c r="O17" i="34" s="1"/>
  <c r="N16" i="34"/>
  <c r="O16" i="34" s="1"/>
  <c r="N15" i="34"/>
  <c r="O15" i="34" s="1"/>
  <c r="M14" i="34"/>
  <c r="L14" i="34"/>
  <c r="K14" i="34"/>
  <c r="J14" i="34"/>
  <c r="I14" i="34"/>
  <c r="N14" i="34" s="1"/>
  <c r="O14" i="34" s="1"/>
  <c r="H14" i="34"/>
  <c r="G14" i="34"/>
  <c r="F14" i="34"/>
  <c r="E14" i="34"/>
  <c r="D14" i="34"/>
  <c r="N13" i="34"/>
  <c r="O13" i="34" s="1"/>
  <c r="N12" i="34"/>
  <c r="O12" i="34" s="1"/>
  <c r="N11" i="34"/>
  <c r="O11" i="34"/>
  <c r="N10" i="34"/>
  <c r="O10" i="34" s="1"/>
  <c r="N9" i="34"/>
  <c r="O9" i="34" s="1"/>
  <c r="N8" i="34"/>
  <c r="O8" i="34"/>
  <c r="N7" i="34"/>
  <c r="O7" i="34" s="1"/>
  <c r="N6" i="34"/>
  <c r="O6" i="34" s="1"/>
  <c r="M5" i="34"/>
  <c r="L5" i="34"/>
  <c r="L40" i="34" s="1"/>
  <c r="K5" i="34"/>
  <c r="K40" i="34" s="1"/>
  <c r="J5" i="34"/>
  <c r="J40" i="34" s="1"/>
  <c r="I5" i="34"/>
  <c r="H5" i="34"/>
  <c r="G5" i="34"/>
  <c r="F5" i="34"/>
  <c r="E5" i="34"/>
  <c r="D5" i="34"/>
  <c r="E38" i="33"/>
  <c r="F38" i="33"/>
  <c r="G38" i="33"/>
  <c r="H38" i="33"/>
  <c r="I38" i="33"/>
  <c r="J38" i="33"/>
  <c r="K38" i="33"/>
  <c r="L38" i="33"/>
  <c r="M38" i="33"/>
  <c r="D38" i="33"/>
  <c r="N38" i="33" s="1"/>
  <c r="O38" i="33" s="1"/>
  <c r="E32" i="33"/>
  <c r="N32" i="33" s="1"/>
  <c r="O32" i="33" s="1"/>
  <c r="F32" i="33"/>
  <c r="G32" i="33"/>
  <c r="H32" i="33"/>
  <c r="I32" i="33"/>
  <c r="J32" i="33"/>
  <c r="K32" i="33"/>
  <c r="L32" i="33"/>
  <c r="M32" i="33"/>
  <c r="E28" i="33"/>
  <c r="F28" i="33"/>
  <c r="G28" i="33"/>
  <c r="H28" i="33"/>
  <c r="I28" i="33"/>
  <c r="J28" i="33"/>
  <c r="K28" i="33"/>
  <c r="L28" i="33"/>
  <c r="M28" i="33"/>
  <c r="E25" i="33"/>
  <c r="F25" i="33"/>
  <c r="F40" i="33" s="1"/>
  <c r="G25" i="33"/>
  <c r="H25" i="33"/>
  <c r="I25" i="33"/>
  <c r="J25" i="33"/>
  <c r="J40" i="33" s="1"/>
  <c r="K25" i="33"/>
  <c r="L25" i="33"/>
  <c r="M25" i="33"/>
  <c r="E18" i="33"/>
  <c r="F18" i="33"/>
  <c r="G18" i="33"/>
  <c r="H18" i="33"/>
  <c r="I18" i="33"/>
  <c r="J18" i="33"/>
  <c r="K18" i="33"/>
  <c r="L18" i="33"/>
  <c r="M18" i="33"/>
  <c r="E14" i="33"/>
  <c r="F14" i="33"/>
  <c r="G14" i="33"/>
  <c r="G40" i="33" s="1"/>
  <c r="H14" i="33"/>
  <c r="H40" i="33" s="1"/>
  <c r="I14" i="33"/>
  <c r="J14" i="33"/>
  <c r="K14" i="33"/>
  <c r="L14" i="33"/>
  <c r="M14" i="33"/>
  <c r="E5" i="33"/>
  <c r="F5" i="33"/>
  <c r="G5" i="33"/>
  <c r="H5" i="33"/>
  <c r="I5" i="33"/>
  <c r="J5" i="33"/>
  <c r="K5" i="33"/>
  <c r="L5" i="33"/>
  <c r="M5" i="33"/>
  <c r="D32" i="33"/>
  <c r="D25" i="33"/>
  <c r="D18" i="33"/>
  <c r="D14" i="33"/>
  <c r="D5" i="33"/>
  <c r="D40" i="33" s="1"/>
  <c r="N39" i="33"/>
  <c r="O39" i="33" s="1"/>
  <c r="N33" i="33"/>
  <c r="O33" i="33" s="1"/>
  <c r="N34" i="33"/>
  <c r="O34" i="33" s="1"/>
  <c r="N35" i="33"/>
  <c r="O35" i="33" s="1"/>
  <c r="N36" i="33"/>
  <c r="O36" i="33"/>
  <c r="N37" i="33"/>
  <c r="O37" i="33"/>
  <c r="D28" i="33"/>
  <c r="N29" i="33"/>
  <c r="O29" i="33" s="1"/>
  <c r="N30" i="33"/>
  <c r="O30" i="33" s="1"/>
  <c r="N31" i="33"/>
  <c r="O31" i="33" s="1"/>
  <c r="N27" i="33"/>
  <c r="O27" i="33" s="1"/>
  <c r="N26" i="33"/>
  <c r="O26" i="33" s="1"/>
  <c r="N16" i="33"/>
  <c r="O16" i="33" s="1"/>
  <c r="N17" i="33"/>
  <c r="O17" i="33" s="1"/>
  <c r="N7" i="33"/>
  <c r="O7" i="33" s="1"/>
  <c r="N8" i="33"/>
  <c r="O8" i="33" s="1"/>
  <c r="N9" i="33"/>
  <c r="O9" i="33" s="1"/>
  <c r="N10" i="33"/>
  <c r="O10" i="33" s="1"/>
  <c r="N11" i="33"/>
  <c r="O11" i="33" s="1"/>
  <c r="N12" i="33"/>
  <c r="O12" i="33" s="1"/>
  <c r="N13" i="33"/>
  <c r="O13" i="33" s="1"/>
  <c r="N6" i="33"/>
  <c r="O6" i="33" s="1"/>
  <c r="N19" i="33"/>
  <c r="O19" i="33" s="1"/>
  <c r="N20" i="33"/>
  <c r="O20" i="33" s="1"/>
  <c r="N21" i="33"/>
  <c r="O21" i="33" s="1"/>
  <c r="N22" i="33"/>
  <c r="O22" i="33" s="1"/>
  <c r="N23" i="33"/>
  <c r="O23" i="33" s="1"/>
  <c r="N24" i="33"/>
  <c r="O24" i="33" s="1"/>
  <c r="N15" i="33"/>
  <c r="O15" i="33" s="1"/>
  <c r="K39" i="36"/>
  <c r="J40" i="35"/>
  <c r="M40" i="33"/>
  <c r="L39" i="36"/>
  <c r="K40" i="38"/>
  <c r="G37" i="39"/>
  <c r="H40" i="38" l="1"/>
  <c r="N24" i="42"/>
  <c r="O24" i="42" s="1"/>
  <c r="M40" i="34"/>
  <c r="N5" i="39"/>
  <c r="O5" i="39" s="1"/>
  <c r="O27" i="47"/>
  <c r="P27" i="47" s="1"/>
  <c r="N28" i="35"/>
  <c r="O28" i="35" s="1"/>
  <c r="I40" i="40"/>
  <c r="J38" i="47"/>
  <c r="M40" i="38"/>
  <c r="J40" i="38"/>
  <c r="N27" i="39"/>
  <c r="O27" i="39" s="1"/>
  <c r="J40" i="40"/>
  <c r="I37" i="41"/>
  <c r="N35" i="41"/>
  <c r="O35" i="41" s="1"/>
  <c r="E37" i="45"/>
  <c r="N27" i="45"/>
  <c r="O27" i="45" s="1"/>
  <c r="I38" i="46"/>
  <c r="N14" i="46"/>
  <c r="O14" i="46" s="1"/>
  <c r="K38" i="47"/>
  <c r="L40" i="35"/>
  <c r="M39" i="36"/>
  <c r="K37" i="37"/>
  <c r="J37" i="41"/>
  <c r="F37" i="45"/>
  <c r="J38" i="46"/>
  <c r="L38" i="47"/>
  <c r="N38" i="34"/>
  <c r="O38" i="34" s="1"/>
  <c r="N25" i="36"/>
  <c r="O25" i="36" s="1"/>
  <c r="L37" i="37"/>
  <c r="L40" i="40"/>
  <c r="K37" i="41"/>
  <c r="N27" i="41"/>
  <c r="O27" i="41" s="1"/>
  <c r="N14" i="45"/>
  <c r="O14" i="45" s="1"/>
  <c r="K38" i="46"/>
  <c r="O5" i="47"/>
  <c r="P5" i="47" s="1"/>
  <c r="N5" i="33"/>
  <c r="O5" i="33" s="1"/>
  <c r="N25" i="35"/>
  <c r="O25" i="35" s="1"/>
  <c r="N18" i="34"/>
  <c r="O18" i="34" s="1"/>
  <c r="M37" i="37"/>
  <c r="E37" i="37"/>
  <c r="N37" i="37" s="1"/>
  <c r="O37" i="37" s="1"/>
  <c r="N25" i="38"/>
  <c r="O25" i="38" s="1"/>
  <c r="L37" i="39"/>
  <c r="N35" i="39"/>
  <c r="O35" i="39" s="1"/>
  <c r="M40" i="40"/>
  <c r="L37" i="41"/>
  <c r="D37" i="44"/>
  <c r="N37" i="44" s="1"/>
  <c r="O37" i="44" s="1"/>
  <c r="N27" i="44"/>
  <c r="O27" i="44" s="1"/>
  <c r="H37" i="45"/>
  <c r="L38" i="46"/>
  <c r="N38" i="47"/>
  <c r="L40" i="33"/>
  <c r="E40" i="34"/>
  <c r="N18" i="35"/>
  <c r="O18" i="35" s="1"/>
  <c r="M37" i="39"/>
  <c r="E37" i="44"/>
  <c r="I37" i="45"/>
  <c r="M38" i="46"/>
  <c r="H39" i="36"/>
  <c r="N39" i="36" s="1"/>
  <c r="O39" i="36" s="1"/>
  <c r="N28" i="34"/>
  <c r="O28" i="34" s="1"/>
  <c r="N35" i="42"/>
  <c r="O35" i="42" s="1"/>
  <c r="F38" i="46"/>
  <c r="H38" i="47"/>
  <c r="L38" i="42"/>
  <c r="I38" i="47"/>
  <c r="I37" i="37"/>
  <c r="H37" i="41"/>
  <c r="D37" i="45"/>
  <c r="N37" i="45" s="1"/>
  <c r="O37" i="45" s="1"/>
  <c r="N25" i="33"/>
  <c r="O25" i="33" s="1"/>
  <c r="F37" i="44"/>
  <c r="N28" i="33"/>
  <c r="O28" i="33" s="1"/>
  <c r="F40" i="40"/>
  <c r="K37" i="45"/>
  <c r="N38" i="38"/>
  <c r="O38" i="38" s="1"/>
  <c r="E37" i="43"/>
  <c r="M37" i="45"/>
  <c r="D40" i="34"/>
  <c r="N40" i="34" s="1"/>
  <c r="O40" i="34" s="1"/>
  <c r="N25" i="40"/>
  <c r="O25" i="40" s="1"/>
  <c r="N14" i="42"/>
  <c r="O14" i="42" s="1"/>
  <c r="N18" i="42"/>
  <c r="O18" i="42" s="1"/>
  <c r="G37" i="43"/>
  <c r="N18" i="33"/>
  <c r="O18" i="33" s="1"/>
  <c r="N14" i="36"/>
  <c r="O14" i="36" s="1"/>
  <c r="N18" i="36"/>
  <c r="O18" i="36" s="1"/>
  <c r="D40" i="38"/>
  <c r="N18" i="39"/>
  <c r="O18" i="39" s="1"/>
  <c r="N29" i="39"/>
  <c r="O29" i="39" s="1"/>
  <c r="E38" i="42"/>
  <c r="N38" i="42" s="1"/>
  <c r="O38" i="42" s="1"/>
  <c r="H37" i="43"/>
  <c r="L37" i="44"/>
  <c r="N18" i="45"/>
  <c r="O18" i="45" s="1"/>
  <c r="N29" i="46"/>
  <c r="O29" i="46" s="1"/>
  <c r="G38" i="47"/>
  <c r="F37" i="41"/>
  <c r="N37" i="41" s="1"/>
  <c r="O37" i="41" s="1"/>
  <c r="J39" i="36"/>
  <c r="H38" i="46"/>
  <c r="I40" i="35"/>
  <c r="N14" i="43"/>
  <c r="O14" i="43" s="1"/>
  <c r="G37" i="44"/>
  <c r="O36" i="47"/>
  <c r="P36" i="47" s="1"/>
  <c r="I37" i="44"/>
  <c r="O24" i="47"/>
  <c r="P24" i="47" s="1"/>
  <c r="J37" i="44"/>
  <c r="N36" i="46"/>
  <c r="O36" i="46" s="1"/>
  <c r="O29" i="47"/>
  <c r="P29" i="47" s="1"/>
  <c r="N24" i="39"/>
  <c r="O24" i="39" s="1"/>
  <c r="N35" i="45"/>
  <c r="O35" i="45" s="1"/>
  <c r="G38" i="46"/>
  <c r="N38" i="46" s="1"/>
  <c r="O38" i="46" s="1"/>
  <c r="E40" i="33"/>
  <c r="N40" i="33" s="1"/>
  <c r="O40" i="33" s="1"/>
  <c r="E40" i="38"/>
  <c r="N18" i="40"/>
  <c r="O18" i="40" s="1"/>
  <c r="N32" i="40"/>
  <c r="O32" i="40" s="1"/>
  <c r="F38" i="42"/>
  <c r="I37" i="43"/>
  <c r="M37" i="44"/>
  <c r="I39" i="36"/>
  <c r="K38" i="42"/>
  <c r="L40" i="38"/>
  <c r="H40" i="40"/>
  <c r="O14" i="47"/>
  <c r="P14" i="47" s="1"/>
  <c r="J37" i="45"/>
  <c r="N18" i="43"/>
  <c r="O18" i="43" s="1"/>
  <c r="H37" i="44"/>
  <c r="N32" i="38"/>
  <c r="O32" i="38" s="1"/>
  <c r="F37" i="43"/>
  <c r="D38" i="42"/>
  <c r="K37" i="44"/>
  <c r="N24" i="45"/>
  <c r="O24" i="45" s="1"/>
  <c r="N24" i="46"/>
  <c r="O24" i="46" s="1"/>
  <c r="H40" i="34"/>
  <c r="M40" i="35"/>
  <c r="N14" i="37"/>
  <c r="O14" i="37" s="1"/>
  <c r="D37" i="39"/>
  <c r="N18" i="41"/>
  <c r="O18" i="41" s="1"/>
  <c r="G38" i="42"/>
  <c r="J37" i="43"/>
  <c r="N24" i="44"/>
  <c r="O24" i="44" s="1"/>
  <c r="N35" i="44"/>
  <c r="O35" i="44" s="1"/>
  <c r="G40" i="35"/>
  <c r="N14" i="33"/>
  <c r="O14" i="33" s="1"/>
  <c r="G37" i="41"/>
  <c r="N5" i="46"/>
  <c r="O5" i="46" s="1"/>
  <c r="K40" i="33"/>
  <c r="N18" i="38"/>
  <c r="O18" i="38" s="1"/>
  <c r="I40" i="33"/>
  <c r="D37" i="43"/>
  <c r="N37" i="43" s="1"/>
  <c r="O37" i="43" s="1"/>
  <c r="L37" i="45"/>
  <c r="I40" i="34"/>
  <c r="N5" i="35"/>
  <c r="O5" i="35" s="1"/>
  <c r="N14" i="35"/>
  <c r="O14" i="35" s="1"/>
  <c r="N28" i="36"/>
  <c r="O28" i="36" s="1"/>
  <c r="N27" i="37"/>
  <c r="O27" i="37" s="1"/>
  <c r="N29" i="37"/>
  <c r="O29" i="37" s="1"/>
  <c r="G40" i="38"/>
  <c r="D40" i="40"/>
  <c r="N40" i="40" s="1"/>
  <c r="O40" i="40" s="1"/>
  <c r="H38" i="42"/>
  <c r="N24" i="43"/>
  <c r="O24" i="43" s="1"/>
  <c r="N29" i="44"/>
  <c r="O29" i="44" s="1"/>
  <c r="E38" i="47"/>
  <c r="O38" i="47" s="1"/>
  <c r="P38" i="47" s="1"/>
  <c r="O33" i="48"/>
  <c r="P33" i="48" s="1"/>
  <c r="N40" i="38"/>
  <c r="O40" i="38" s="1"/>
  <c r="N28" i="40"/>
  <c r="O28" i="40" s="1"/>
  <c r="K40" i="35"/>
  <c r="N28" i="38"/>
  <c r="O28" i="38" s="1"/>
  <c r="N38" i="40"/>
  <c r="O38" i="40" s="1"/>
  <c r="N5" i="34"/>
  <c r="O5" i="34" s="1"/>
  <c r="H37" i="39"/>
  <c r="M38" i="47"/>
  <c r="M37" i="41"/>
  <c r="N18" i="46"/>
  <c r="O18" i="46" s="1"/>
  <c r="N5" i="45"/>
  <c r="O5" i="45" s="1"/>
  <c r="N5" i="42"/>
  <c r="O5" i="42" s="1"/>
  <c r="N5" i="40"/>
  <c r="O5" i="40" s="1"/>
  <c r="N5" i="36"/>
  <c r="O5" i="36" s="1"/>
  <c r="N38" i="35"/>
  <c r="O38" i="35" s="1"/>
  <c r="N5" i="37"/>
  <c r="O5" i="37" s="1"/>
  <c r="N5" i="44"/>
  <c r="O5" i="44" s="1"/>
  <c r="N5" i="41"/>
  <c r="O5" i="41" s="1"/>
  <c r="N24" i="37"/>
  <c r="O24" i="37" s="1"/>
  <c r="N37" i="39" l="1"/>
  <c r="O37" i="39" s="1"/>
  <c r="N40" i="35"/>
  <c r="O40" i="35" s="1"/>
</calcChain>
</file>

<file path=xl/sharedStrings.xml><?xml version="1.0" encoding="utf-8"?>
<sst xmlns="http://schemas.openxmlformats.org/spreadsheetml/2006/main" count="918" uniqueCount="103">
  <si>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</si>
  <si>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</si>
  <si>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</si>
  <si>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</si>
  <si>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</si>
  <si>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</si>
  <si>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</si>
  <si>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</si>
  <si>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</si>
  <si>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</si>
  <si>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</si>
  <si>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</si>
  <si>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</si>
  <si>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</si>
  <si>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</si>
  <si>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</si>
  <si>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</si>
  <si>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</si>
  <si>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</si>
  <si>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</si>
  <si>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</si>
  <si>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</si>
  <si>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</si>
  <si>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</si>
  <si>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</si>
  <si>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</si>
  <si>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</si>
  <si>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</si>
  <si>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</si>
  <si>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</si>
  <si>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</si>
  <si>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</si>
  <si>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</si>
  <si>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</si>
  <si>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</si>
  <si>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</si>
  <si>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Flood Control / Stormwater Management</t>
  </si>
  <si>
    <t>Other Physical Environment</t>
  </si>
  <si>
    <t>Transportation</t>
  </si>
  <si>
    <t>Road and Street Facilities</t>
  </si>
  <si>
    <t>Other Transportation Systems / Services</t>
  </si>
  <si>
    <t>Economic Environment</t>
  </si>
  <si>
    <t>Industry Development</t>
  </si>
  <si>
    <t>Housing and Urban Development</t>
  </si>
  <si>
    <t>Other Economic Environment</t>
  </si>
  <si>
    <t>Culture / Recreation</t>
  </si>
  <si>
    <t>Libraries</t>
  </si>
  <si>
    <t>Parks and Recreation</t>
  </si>
  <si>
    <t>Special Events</t>
  </si>
  <si>
    <t>Special Recreation Facilities</t>
  </si>
  <si>
    <t>Other Culture / Recreation</t>
  </si>
  <si>
    <t>Inter-Fund Group Transfers Out</t>
  </si>
  <si>
    <t>Other Uses and Non-Operating</t>
  </si>
  <si>
    <t>2009 Municipal Population:</t>
  </si>
  <si>
    <t>Haines City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</si>
  <si>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</si>
  <si>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</si>
  <si>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</si>
  <si>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</si>
  <si>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</si>
  <si>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</si>
  <si>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</si>
  <si>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</si>
  <si>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</si>
  <si>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</si>
  <si>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</si>
  <si>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</si>
  <si>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</si>
  <si>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</si>
  <si>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</si>
  <si>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</si>
  <si>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Other Transportation</t>
  </si>
  <si>
    <t>Parks / Recreation</t>
  </si>
  <si>
    <t>Special Facilities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</si>
  <si>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</si>
  <si>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</si>
  <si>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</si>
  <si>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</si>
  <si>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</si>
  <si>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</si>
  <si>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</si>
  <si>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</si>
  <si>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Payment to Refunded Bond Escrow Agent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</si>
  <si>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</si>
  <si>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</si>
  <si>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</si>
  <si>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</si>
  <si>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</si>
  <si>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</si>
  <si>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</si>
  <si>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</si>
  <si>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Cultural Services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</si>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</sst>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D3225-DCC3-45F0-9179-F2F21FE0A030}">
  <sheetPr>
    <pageSetUpPr fitToPage="1"/>
  </sheetPr>
  <dimension ref="A1:ED39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54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101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94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95</v>
      </c>
      <c r="N4" s="98" t="s">
        <v>5</v>
      </c>
      <c r="O4" s="98" t="s">
        <v>96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SUM(D6:D12)</f>
        <v>21519609</v>
      </c>
      <c r="E5" s="103">
        <f>SUM(E6:E12)</f>
        <v>0</v>
      </c>
      <c r="F5" s="103">
        <f>SUM(F6:F12)</f>
        <v>3884561</v>
      </c>
      <c r="G5" s="103">
        <f>SUM(G6:G12)</f>
        <v>268117</v>
      </c>
      <c r="H5" s="103">
        <f>SUM(H6:H12)</f>
        <v>0</v>
      </c>
      <c r="I5" s="103">
        <f>SUM(I6:I12)</f>
        <v>1557210</v>
      </c>
      <c r="J5" s="103">
        <f>SUM(J6:J12)</f>
        <v>0</v>
      </c>
      <c r="K5" s="103">
        <f>SUM(K6:K12)</f>
        <v>3307532</v>
      </c>
      <c r="L5" s="103">
        <f>SUM(L6:L12)</f>
        <v>0</v>
      </c>
      <c r="M5" s="103">
        <f>SUM(M6:M12)</f>
        <v>0</v>
      </c>
      <c r="N5" s="103">
        <f>SUM(N6:N12)</f>
        <v>0</v>
      </c>
      <c r="O5" s="104">
        <f>SUM(D5:N5)</f>
        <v>30537029</v>
      </c>
      <c r="P5" s="105">
        <f>(O5/P$37)</f>
        <v>865.43939350999005</v>
      </c>
      <c r="Q5" s="106"/>
    </row>
    <row r="6" spans="1:134">
      <c r="A6" s="108"/>
      <c r="B6" s="109">
        <v>511</v>
      </c>
      <c r="C6" s="110" t="s">
        <v>19</v>
      </c>
      <c r="D6" s="111">
        <v>176988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176988</v>
      </c>
      <c r="P6" s="112">
        <f>(O6/P$37)</f>
        <v>5.015955788578716</v>
      </c>
      <c r="Q6" s="113"/>
    </row>
    <row r="7" spans="1:134">
      <c r="A7" s="108"/>
      <c r="B7" s="109">
        <v>512</v>
      </c>
      <c r="C7" s="110" t="s">
        <v>20</v>
      </c>
      <c r="D7" s="111">
        <v>1132205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2" si="0">SUM(D7:N7)</f>
        <v>1132205</v>
      </c>
      <c r="P7" s="112">
        <f>(O7/P$37)</f>
        <v>32.087430919654246</v>
      </c>
      <c r="Q7" s="113"/>
    </row>
    <row r="8" spans="1:134">
      <c r="A8" s="108"/>
      <c r="B8" s="109">
        <v>513</v>
      </c>
      <c r="C8" s="110" t="s">
        <v>21</v>
      </c>
      <c r="D8" s="111">
        <v>2684285</v>
      </c>
      <c r="E8" s="111">
        <v>0</v>
      </c>
      <c r="F8" s="111">
        <v>0</v>
      </c>
      <c r="G8" s="111">
        <v>0</v>
      </c>
      <c r="H8" s="111">
        <v>0</v>
      </c>
      <c r="I8" s="111">
        <v>1557210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4241495</v>
      </c>
      <c r="P8" s="112">
        <f>(O8/P$37)</f>
        <v>120.20674507581126</v>
      </c>
      <c r="Q8" s="113"/>
    </row>
    <row r="9" spans="1:134">
      <c r="A9" s="108"/>
      <c r="B9" s="109">
        <v>514</v>
      </c>
      <c r="C9" s="110" t="s">
        <v>22</v>
      </c>
      <c r="D9" s="111">
        <v>188244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188244</v>
      </c>
      <c r="P9" s="112">
        <f>(O9/P$37)</f>
        <v>5.3349581975343634</v>
      </c>
      <c r="Q9" s="113"/>
    </row>
    <row r="10" spans="1:134">
      <c r="A10" s="108"/>
      <c r="B10" s="109">
        <v>515</v>
      </c>
      <c r="C10" s="110" t="s">
        <v>23</v>
      </c>
      <c r="D10" s="111">
        <v>665415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665415</v>
      </c>
      <c r="P10" s="112">
        <f>(O10/P$37)</f>
        <v>18.858296726654384</v>
      </c>
      <c r="Q10" s="113"/>
    </row>
    <row r="11" spans="1:134">
      <c r="A11" s="108"/>
      <c r="B11" s="109">
        <v>518</v>
      </c>
      <c r="C11" s="110" t="s">
        <v>25</v>
      </c>
      <c r="D11" s="111">
        <v>0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3307532</v>
      </c>
      <c r="L11" s="111">
        <v>0</v>
      </c>
      <c r="M11" s="111">
        <v>0</v>
      </c>
      <c r="N11" s="111">
        <v>0</v>
      </c>
      <c r="O11" s="111">
        <f t="shared" si="0"/>
        <v>3307532</v>
      </c>
      <c r="P11" s="112">
        <f>(O11/P$37)</f>
        <v>93.737622219073259</v>
      </c>
      <c r="Q11" s="113"/>
    </row>
    <row r="12" spans="1:134">
      <c r="A12" s="108"/>
      <c r="B12" s="109">
        <v>519</v>
      </c>
      <c r="C12" s="110" t="s">
        <v>26</v>
      </c>
      <c r="D12" s="111">
        <v>16672472</v>
      </c>
      <c r="E12" s="111">
        <v>0</v>
      </c>
      <c r="F12" s="111">
        <v>3884561</v>
      </c>
      <c r="G12" s="111">
        <v>268117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0"/>
        <v>20825150</v>
      </c>
      <c r="P12" s="112">
        <f>(O12/P$37)</f>
        <v>590.19838458268384</v>
      </c>
      <c r="Q12" s="113"/>
    </row>
    <row r="13" spans="1:134" ht="15.75">
      <c r="A13" s="114" t="s">
        <v>27</v>
      </c>
      <c r="B13" s="115"/>
      <c r="C13" s="116"/>
      <c r="D13" s="117">
        <f>SUM(D14:D16)</f>
        <v>16415755</v>
      </c>
      <c r="E13" s="117">
        <f>SUM(E14:E16)</f>
        <v>199349</v>
      </c>
      <c r="F13" s="117">
        <f>SUM(F14:F16)</f>
        <v>0</v>
      </c>
      <c r="G13" s="117">
        <f>SUM(G14:G16)</f>
        <v>1244201</v>
      </c>
      <c r="H13" s="117">
        <f>SUM(H14:H16)</f>
        <v>0</v>
      </c>
      <c r="I13" s="117">
        <f>SUM(I14:I16)</f>
        <v>0</v>
      </c>
      <c r="J13" s="117">
        <f>SUM(J14:J16)</f>
        <v>0</v>
      </c>
      <c r="K13" s="117">
        <f>SUM(K14:K16)</f>
        <v>0</v>
      </c>
      <c r="L13" s="117">
        <f>SUM(L14:L16)</f>
        <v>0</v>
      </c>
      <c r="M13" s="117">
        <f>SUM(M14:M16)</f>
        <v>0</v>
      </c>
      <c r="N13" s="117">
        <f>SUM(N14:N16)</f>
        <v>0</v>
      </c>
      <c r="O13" s="118">
        <f>SUM(D13:N13)</f>
        <v>17859305</v>
      </c>
      <c r="P13" s="119">
        <f>(O13/P$37)</f>
        <v>506.14439563553918</v>
      </c>
      <c r="Q13" s="120"/>
    </row>
    <row r="14" spans="1:134">
      <c r="A14" s="108"/>
      <c r="B14" s="109">
        <v>521</v>
      </c>
      <c r="C14" s="110" t="s">
        <v>28</v>
      </c>
      <c r="D14" s="111">
        <v>10204664</v>
      </c>
      <c r="E14" s="111">
        <v>199349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>SUM(D14:N14)</f>
        <v>10404013</v>
      </c>
      <c r="P14" s="112">
        <f>(O14/P$37)</f>
        <v>294.85653960606493</v>
      </c>
      <c r="Q14" s="113"/>
    </row>
    <row r="15" spans="1:134">
      <c r="A15" s="108"/>
      <c r="B15" s="109">
        <v>522</v>
      </c>
      <c r="C15" s="110" t="s">
        <v>29</v>
      </c>
      <c r="D15" s="111">
        <v>4456360</v>
      </c>
      <c r="E15" s="111">
        <v>0</v>
      </c>
      <c r="F15" s="111">
        <v>0</v>
      </c>
      <c r="G15" s="111">
        <v>1244201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ref="O15:O16" si="1">SUM(D15:N15)</f>
        <v>5700561</v>
      </c>
      <c r="P15" s="112">
        <f>(O15/P$37)</f>
        <v>161.55763072126967</v>
      </c>
      <c r="Q15" s="113"/>
    </row>
    <row r="16" spans="1:134">
      <c r="A16" s="108"/>
      <c r="B16" s="109">
        <v>524</v>
      </c>
      <c r="C16" s="110" t="s">
        <v>30</v>
      </c>
      <c r="D16" s="111">
        <v>1754731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1"/>
        <v>1754731</v>
      </c>
      <c r="P16" s="112">
        <f>(O16/P$37)</f>
        <v>49.730225308204616</v>
      </c>
      <c r="Q16" s="113"/>
    </row>
    <row r="17" spans="1:17" ht="15.75">
      <c r="A17" s="114" t="s">
        <v>31</v>
      </c>
      <c r="B17" s="115"/>
      <c r="C17" s="116"/>
      <c r="D17" s="117">
        <f>SUM(D18:D22)</f>
        <v>4125159</v>
      </c>
      <c r="E17" s="117">
        <f>SUM(E18:E22)</f>
        <v>0</v>
      </c>
      <c r="F17" s="117">
        <f>SUM(F18:F22)</f>
        <v>0</v>
      </c>
      <c r="G17" s="117">
        <f>SUM(G18:G22)</f>
        <v>0</v>
      </c>
      <c r="H17" s="117">
        <f>SUM(H18:H22)</f>
        <v>0</v>
      </c>
      <c r="I17" s="117">
        <f>SUM(I18:I22)</f>
        <v>15979536</v>
      </c>
      <c r="J17" s="117">
        <f>SUM(J18:J22)</f>
        <v>0</v>
      </c>
      <c r="K17" s="117">
        <f>SUM(K18:K22)</f>
        <v>0</v>
      </c>
      <c r="L17" s="117">
        <f>SUM(L18:L22)</f>
        <v>0</v>
      </c>
      <c r="M17" s="117">
        <f>SUM(M18:M22)</f>
        <v>0</v>
      </c>
      <c r="N17" s="117">
        <f>SUM(N18:N22)</f>
        <v>0</v>
      </c>
      <c r="O17" s="118">
        <f>SUM(D17:N17)</f>
        <v>20104695</v>
      </c>
      <c r="P17" s="119">
        <f>(O17/P$37)</f>
        <v>569.78021822304095</v>
      </c>
      <c r="Q17" s="120"/>
    </row>
    <row r="18" spans="1:17">
      <c r="A18" s="108"/>
      <c r="B18" s="109">
        <v>533</v>
      </c>
      <c r="C18" s="110" t="s">
        <v>32</v>
      </c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5764415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ref="O18:O34" si="2">SUM(D18:N18)</f>
        <v>5764415</v>
      </c>
      <c r="P18" s="112">
        <f>(O18/P$37)</f>
        <v>163.36729488451184</v>
      </c>
      <c r="Q18" s="113"/>
    </row>
    <row r="19" spans="1:17">
      <c r="A19" s="108"/>
      <c r="B19" s="109">
        <v>534</v>
      </c>
      <c r="C19" s="110" t="s">
        <v>33</v>
      </c>
      <c r="D19" s="111">
        <v>4125159</v>
      </c>
      <c r="E19" s="111">
        <v>0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4125159</v>
      </c>
      <c r="P19" s="112">
        <f>(O19/P$37)</f>
        <v>116.90970667422417</v>
      </c>
      <c r="Q19" s="113"/>
    </row>
    <row r="20" spans="1:17">
      <c r="A20" s="108"/>
      <c r="B20" s="109">
        <v>535</v>
      </c>
      <c r="C20" s="110" t="s">
        <v>34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4379814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4379814</v>
      </c>
      <c r="P20" s="112">
        <f>(O20/P$37)</f>
        <v>124.12679608898965</v>
      </c>
      <c r="Q20" s="113"/>
    </row>
    <row r="21" spans="1:17">
      <c r="A21" s="108"/>
      <c r="B21" s="109">
        <v>536</v>
      </c>
      <c r="C21" s="110" t="s">
        <v>35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5203476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5203476</v>
      </c>
      <c r="P21" s="112">
        <f>(O21/P$37)</f>
        <v>147.46991639506874</v>
      </c>
      <c r="Q21" s="113"/>
    </row>
    <row r="22" spans="1:17">
      <c r="A22" s="108"/>
      <c r="B22" s="109">
        <v>538</v>
      </c>
      <c r="C22" s="110" t="s">
        <v>36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631831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631831</v>
      </c>
      <c r="P22" s="112">
        <f>(O22/P$37)</f>
        <v>17.906504180246564</v>
      </c>
      <c r="Q22" s="113"/>
    </row>
    <row r="23" spans="1:17" ht="15.75">
      <c r="A23" s="114" t="s">
        <v>38</v>
      </c>
      <c r="B23" s="115"/>
      <c r="C23" s="116"/>
      <c r="D23" s="117">
        <f>SUM(D24:D25)</f>
        <v>3896195</v>
      </c>
      <c r="E23" s="117">
        <f>SUM(E24:E25)</f>
        <v>0</v>
      </c>
      <c r="F23" s="117">
        <f>SUM(F24:F25)</f>
        <v>0</v>
      </c>
      <c r="G23" s="117">
        <f>SUM(G24:G25)</f>
        <v>0</v>
      </c>
      <c r="H23" s="117">
        <f>SUM(H24:H25)</f>
        <v>0</v>
      </c>
      <c r="I23" s="117">
        <f>SUM(I24:I25)</f>
        <v>0</v>
      </c>
      <c r="J23" s="117">
        <f>SUM(J24:J25)</f>
        <v>0</v>
      </c>
      <c r="K23" s="117">
        <f>SUM(K24:K25)</f>
        <v>0</v>
      </c>
      <c r="L23" s="117">
        <f>SUM(L24:L25)</f>
        <v>0</v>
      </c>
      <c r="M23" s="117">
        <f>SUM(M24:M25)</f>
        <v>0</v>
      </c>
      <c r="N23" s="117">
        <f>SUM(N24:N25)</f>
        <v>0</v>
      </c>
      <c r="O23" s="117">
        <f t="shared" si="2"/>
        <v>3896195</v>
      </c>
      <c r="P23" s="119">
        <f>(O23/P$37)</f>
        <v>110.42071701856312</v>
      </c>
      <c r="Q23" s="120"/>
    </row>
    <row r="24" spans="1:17">
      <c r="A24" s="108"/>
      <c r="B24" s="109">
        <v>541</v>
      </c>
      <c r="C24" s="110" t="s">
        <v>39</v>
      </c>
      <c r="D24" s="111">
        <v>3484852</v>
      </c>
      <c r="E24" s="111">
        <v>0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3484852</v>
      </c>
      <c r="P24" s="112">
        <f>(O24/P$37)</f>
        <v>98.762987105002125</v>
      </c>
      <c r="Q24" s="113"/>
    </row>
    <row r="25" spans="1:17">
      <c r="A25" s="108"/>
      <c r="B25" s="109">
        <v>549</v>
      </c>
      <c r="C25" s="110" t="s">
        <v>40</v>
      </c>
      <c r="D25" s="111">
        <v>411343</v>
      </c>
      <c r="E25" s="111">
        <v>0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411343</v>
      </c>
      <c r="P25" s="112">
        <f>(O25/P$37)</f>
        <v>11.657729913561003</v>
      </c>
      <c r="Q25" s="113"/>
    </row>
    <row r="26" spans="1:17" ht="15.75">
      <c r="A26" s="114" t="s">
        <v>41</v>
      </c>
      <c r="B26" s="115"/>
      <c r="C26" s="116"/>
      <c r="D26" s="117">
        <f>SUM(D27:D27)</f>
        <v>0</v>
      </c>
      <c r="E26" s="117">
        <f>SUM(E27:E27)</f>
        <v>3227799</v>
      </c>
      <c r="F26" s="117">
        <f>SUM(F27:F27)</f>
        <v>0</v>
      </c>
      <c r="G26" s="117">
        <f>SUM(G27:G27)</f>
        <v>0</v>
      </c>
      <c r="H26" s="117">
        <f>SUM(H27:H27)</f>
        <v>0</v>
      </c>
      <c r="I26" s="117">
        <f>SUM(I27:I27)</f>
        <v>0</v>
      </c>
      <c r="J26" s="117">
        <f>SUM(J27:J27)</f>
        <v>0</v>
      </c>
      <c r="K26" s="117">
        <f>SUM(K27:K27)</f>
        <v>0</v>
      </c>
      <c r="L26" s="117">
        <f>SUM(L27:L27)</f>
        <v>0</v>
      </c>
      <c r="M26" s="117">
        <f>SUM(M27:M27)</f>
        <v>0</v>
      </c>
      <c r="N26" s="117">
        <f>SUM(N27:N27)</f>
        <v>0</v>
      </c>
      <c r="O26" s="117">
        <f t="shared" si="2"/>
        <v>3227799</v>
      </c>
      <c r="P26" s="119">
        <f>(O26/P$37)</f>
        <v>91.477936800340089</v>
      </c>
      <c r="Q26" s="120"/>
    </row>
    <row r="27" spans="1:17">
      <c r="A27" s="121"/>
      <c r="B27" s="122">
        <v>559</v>
      </c>
      <c r="C27" s="123" t="s">
        <v>44</v>
      </c>
      <c r="D27" s="111">
        <v>0</v>
      </c>
      <c r="E27" s="111">
        <v>3227799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3227799</v>
      </c>
      <c r="P27" s="112">
        <f>(O27/P$37)</f>
        <v>91.477936800340089</v>
      </c>
      <c r="Q27" s="113"/>
    </row>
    <row r="28" spans="1:17" ht="15.75">
      <c r="A28" s="114" t="s">
        <v>45</v>
      </c>
      <c r="B28" s="115"/>
      <c r="C28" s="116"/>
      <c r="D28" s="117">
        <f>SUM(D29:D34)</f>
        <v>5887296</v>
      </c>
      <c r="E28" s="117">
        <f>SUM(E29:E34)</f>
        <v>2411031</v>
      </c>
      <c r="F28" s="117">
        <f>SUM(F29:F34)</f>
        <v>0</v>
      </c>
      <c r="G28" s="117">
        <f>SUM(G29:G34)</f>
        <v>71464</v>
      </c>
      <c r="H28" s="117">
        <f>SUM(H29:H34)</f>
        <v>0</v>
      </c>
      <c r="I28" s="117">
        <f>SUM(I29:I34)</f>
        <v>0</v>
      </c>
      <c r="J28" s="117">
        <f>SUM(J29:J34)</f>
        <v>0</v>
      </c>
      <c r="K28" s="117">
        <f>SUM(K29:K34)</f>
        <v>0</v>
      </c>
      <c r="L28" s="117">
        <f>SUM(L29:L34)</f>
        <v>0</v>
      </c>
      <c r="M28" s="117">
        <f>SUM(M29:M34)</f>
        <v>0</v>
      </c>
      <c r="N28" s="117">
        <f>SUM(N29:N34)</f>
        <v>0</v>
      </c>
      <c r="O28" s="117">
        <f>SUM(D28:N28)</f>
        <v>8369791</v>
      </c>
      <c r="P28" s="119">
        <f>(O28/P$37)</f>
        <v>237.20535638373246</v>
      </c>
      <c r="Q28" s="113"/>
    </row>
    <row r="29" spans="1:17">
      <c r="A29" s="108"/>
      <c r="B29" s="109">
        <v>571</v>
      </c>
      <c r="C29" s="110" t="s">
        <v>46</v>
      </c>
      <c r="D29" s="111">
        <v>1101678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2"/>
        <v>1101678</v>
      </c>
      <c r="P29" s="112">
        <f>(O29/P$37)</f>
        <v>31.222275754569932</v>
      </c>
      <c r="Q29" s="113"/>
    </row>
    <row r="30" spans="1:17">
      <c r="A30" s="108"/>
      <c r="B30" s="109">
        <v>572</v>
      </c>
      <c r="C30" s="110" t="s">
        <v>47</v>
      </c>
      <c r="D30" s="111">
        <v>2138996</v>
      </c>
      <c r="E30" s="111">
        <v>2183932</v>
      </c>
      <c r="F30" s="111">
        <v>0</v>
      </c>
      <c r="G30" s="111">
        <v>71464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2"/>
        <v>4394392</v>
      </c>
      <c r="P30" s="112">
        <f>(O30/P$37)</f>
        <v>124.53994615275613</v>
      </c>
      <c r="Q30" s="113"/>
    </row>
    <row r="31" spans="1:17">
      <c r="A31" s="108"/>
      <c r="B31" s="109">
        <v>573</v>
      </c>
      <c r="C31" s="110" t="s">
        <v>91</v>
      </c>
      <c r="D31" s="111">
        <v>661526</v>
      </c>
      <c r="E31" s="111">
        <v>0</v>
      </c>
      <c r="F31" s="111">
        <v>0</v>
      </c>
      <c r="G31" s="111">
        <v>0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 t="shared" si="2"/>
        <v>661526</v>
      </c>
      <c r="P31" s="112">
        <f>(O31/P$37)</f>
        <v>18.748079920646166</v>
      </c>
      <c r="Q31" s="113"/>
    </row>
    <row r="32" spans="1:17">
      <c r="A32" s="108"/>
      <c r="B32" s="109">
        <v>574</v>
      </c>
      <c r="C32" s="110" t="s">
        <v>48</v>
      </c>
      <c r="D32" s="111">
        <v>274213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 t="shared" si="2"/>
        <v>274213</v>
      </c>
      <c r="P32" s="112">
        <f>(O32/P$37)</f>
        <v>7.7713759387841863</v>
      </c>
      <c r="Q32" s="113"/>
    </row>
    <row r="33" spans="1:120">
      <c r="A33" s="108"/>
      <c r="B33" s="109">
        <v>575</v>
      </c>
      <c r="C33" s="110" t="s">
        <v>49</v>
      </c>
      <c r="D33" s="111">
        <v>1615765</v>
      </c>
      <c r="E33" s="111">
        <v>227099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f t="shared" si="2"/>
        <v>1842864</v>
      </c>
      <c r="P33" s="112">
        <f>(O33/P$37)</f>
        <v>52.227972226158421</v>
      </c>
      <c r="Q33" s="113"/>
    </row>
    <row r="34" spans="1:120" ht="15.75" thickBot="1">
      <c r="A34" s="108"/>
      <c r="B34" s="109">
        <v>579</v>
      </c>
      <c r="C34" s="110" t="s">
        <v>50</v>
      </c>
      <c r="D34" s="111">
        <v>95118</v>
      </c>
      <c r="E34" s="111">
        <v>0</v>
      </c>
      <c r="F34" s="111">
        <v>0</v>
      </c>
      <c r="G34" s="111">
        <v>0</v>
      </c>
      <c r="H34" s="111">
        <v>0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f t="shared" si="2"/>
        <v>95118</v>
      </c>
      <c r="P34" s="112">
        <f>(O34/P$37)</f>
        <v>2.695706390817628</v>
      </c>
      <c r="Q34" s="113"/>
    </row>
    <row r="35" spans="1:120" ht="16.5" thickBot="1">
      <c r="A35" s="124" t="s">
        <v>10</v>
      </c>
      <c r="B35" s="125"/>
      <c r="C35" s="126"/>
      <c r="D35" s="127">
        <f>SUM(D5,D13,D17,D23,D26,D28)</f>
        <v>51844014</v>
      </c>
      <c r="E35" s="127">
        <f t="shared" ref="E35:N35" si="3">SUM(E5,E13,E17,E23,E26,E28)</f>
        <v>5838179</v>
      </c>
      <c r="F35" s="127">
        <f t="shared" si="3"/>
        <v>3884561</v>
      </c>
      <c r="G35" s="127">
        <f t="shared" si="3"/>
        <v>1583782</v>
      </c>
      <c r="H35" s="127">
        <f t="shared" si="3"/>
        <v>0</v>
      </c>
      <c r="I35" s="127">
        <f t="shared" si="3"/>
        <v>17536746</v>
      </c>
      <c r="J35" s="127">
        <f t="shared" si="3"/>
        <v>0</v>
      </c>
      <c r="K35" s="127">
        <f t="shared" si="3"/>
        <v>3307532</v>
      </c>
      <c r="L35" s="127">
        <f t="shared" si="3"/>
        <v>0</v>
      </c>
      <c r="M35" s="127">
        <f t="shared" si="3"/>
        <v>0</v>
      </c>
      <c r="N35" s="127">
        <f t="shared" si="3"/>
        <v>0</v>
      </c>
      <c r="O35" s="127">
        <f>SUM(D35:N35)</f>
        <v>83994814</v>
      </c>
      <c r="P35" s="128">
        <f>(O35/P$37)</f>
        <v>2380.468017571206</v>
      </c>
      <c r="Q35" s="106"/>
      <c r="R35" s="129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  <c r="CV35" s="96"/>
      <c r="CW35" s="96"/>
      <c r="CX35" s="96"/>
      <c r="CY35" s="96"/>
      <c r="CZ35" s="96"/>
      <c r="DA35" s="96"/>
      <c r="DB35" s="96"/>
      <c r="DC35" s="96"/>
      <c r="DD35" s="96"/>
      <c r="DE35" s="96"/>
      <c r="DF35" s="96"/>
      <c r="DG35" s="96"/>
      <c r="DH35" s="96"/>
      <c r="DI35" s="96"/>
      <c r="DJ35" s="96"/>
      <c r="DK35" s="96"/>
      <c r="DL35" s="96"/>
      <c r="DM35" s="96"/>
      <c r="DN35" s="96"/>
      <c r="DO35" s="96"/>
      <c r="DP35" s="96"/>
    </row>
    <row r="36" spans="1:120">
      <c r="A36" s="130"/>
      <c r="B36" s="131"/>
      <c r="C36" s="131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3"/>
    </row>
    <row r="37" spans="1:120">
      <c r="A37" s="134"/>
      <c r="B37" s="135"/>
      <c r="C37" s="135"/>
      <c r="D37" s="136"/>
      <c r="E37" s="136"/>
      <c r="F37" s="136"/>
      <c r="G37" s="136"/>
      <c r="H37" s="136"/>
      <c r="I37" s="136"/>
      <c r="J37" s="136"/>
      <c r="K37" s="136"/>
      <c r="L37" s="136"/>
      <c r="M37" s="139" t="s">
        <v>102</v>
      </c>
      <c r="N37" s="139"/>
      <c r="O37" s="139"/>
      <c r="P37" s="137">
        <v>35285</v>
      </c>
    </row>
    <row r="38" spans="1:120">
      <c r="A38" s="140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2"/>
    </row>
    <row r="39" spans="1:120" ht="15.75" customHeight="1" thickBot="1">
      <c r="A39" s="143" t="s">
        <v>57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5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54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66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3212648</v>
      </c>
      <c r="E5" s="59">
        <f t="shared" si="0"/>
        <v>400</v>
      </c>
      <c r="F5" s="59">
        <f t="shared" si="0"/>
        <v>3717897</v>
      </c>
      <c r="G5" s="59">
        <f t="shared" si="0"/>
        <v>1661</v>
      </c>
      <c r="H5" s="59">
        <f t="shared" si="0"/>
        <v>0</v>
      </c>
      <c r="I5" s="59">
        <f t="shared" si="0"/>
        <v>649495</v>
      </c>
      <c r="J5" s="59">
        <f t="shared" si="0"/>
        <v>0</v>
      </c>
      <c r="K5" s="59">
        <f t="shared" si="0"/>
        <v>2148456</v>
      </c>
      <c r="L5" s="59">
        <f t="shared" si="0"/>
        <v>0</v>
      </c>
      <c r="M5" s="59">
        <f t="shared" si="0"/>
        <v>0</v>
      </c>
      <c r="N5" s="60">
        <f>SUM(D5:M5)</f>
        <v>9730557</v>
      </c>
      <c r="O5" s="61">
        <f t="shared" ref="O5:O37" si="1">(N5/O$39)</f>
        <v>443.18441428311166</v>
      </c>
      <c r="P5" s="62"/>
    </row>
    <row r="6" spans="1:133">
      <c r="A6" s="64"/>
      <c r="B6" s="65">
        <v>511</v>
      </c>
      <c r="C6" s="66" t="s">
        <v>19</v>
      </c>
      <c r="D6" s="67">
        <v>54545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54545</v>
      </c>
      <c r="O6" s="68">
        <f t="shared" si="1"/>
        <v>2.4842867553288395</v>
      </c>
      <c r="P6" s="69"/>
    </row>
    <row r="7" spans="1:133">
      <c r="A7" s="64"/>
      <c r="B7" s="65">
        <v>512</v>
      </c>
      <c r="C7" s="66" t="s">
        <v>20</v>
      </c>
      <c r="D7" s="67">
        <v>434327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434327</v>
      </c>
      <c r="O7" s="68">
        <f t="shared" si="1"/>
        <v>19.781699763162688</v>
      </c>
      <c r="P7" s="69"/>
    </row>
    <row r="8" spans="1:133">
      <c r="A8" s="64"/>
      <c r="B8" s="65">
        <v>513</v>
      </c>
      <c r="C8" s="66" t="s">
        <v>21</v>
      </c>
      <c r="D8" s="67">
        <v>1050736</v>
      </c>
      <c r="E8" s="67">
        <v>0</v>
      </c>
      <c r="F8" s="67">
        <v>0</v>
      </c>
      <c r="G8" s="67">
        <v>0</v>
      </c>
      <c r="H8" s="67">
        <v>0</v>
      </c>
      <c r="I8" s="67">
        <v>355388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1406124</v>
      </c>
      <c r="O8" s="68">
        <f t="shared" si="1"/>
        <v>64.042812898524318</v>
      </c>
      <c r="P8" s="69"/>
    </row>
    <row r="9" spans="1:133">
      <c r="A9" s="64"/>
      <c r="B9" s="65">
        <v>514</v>
      </c>
      <c r="C9" s="66" t="s">
        <v>22</v>
      </c>
      <c r="D9" s="67">
        <v>127113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127113</v>
      </c>
      <c r="O9" s="68">
        <f t="shared" si="1"/>
        <v>5.7894425214064489</v>
      </c>
      <c r="P9" s="69"/>
    </row>
    <row r="10" spans="1:133">
      <c r="A10" s="64"/>
      <c r="B10" s="65">
        <v>515</v>
      </c>
      <c r="C10" s="66" t="s">
        <v>23</v>
      </c>
      <c r="D10" s="67">
        <v>440760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440760</v>
      </c>
      <c r="O10" s="68">
        <f t="shared" si="1"/>
        <v>20.074694844233921</v>
      </c>
      <c r="P10" s="69"/>
    </row>
    <row r="11" spans="1:133">
      <c r="A11" s="64"/>
      <c r="B11" s="65">
        <v>517</v>
      </c>
      <c r="C11" s="66" t="s">
        <v>24</v>
      </c>
      <c r="D11" s="67">
        <v>0</v>
      </c>
      <c r="E11" s="67">
        <v>0</v>
      </c>
      <c r="F11" s="67">
        <v>3717897</v>
      </c>
      <c r="G11" s="67">
        <v>0</v>
      </c>
      <c r="H11" s="67">
        <v>0</v>
      </c>
      <c r="I11" s="67">
        <v>294107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4012004</v>
      </c>
      <c r="O11" s="68">
        <f t="shared" si="1"/>
        <v>182.72927673528875</v>
      </c>
      <c r="P11" s="69"/>
    </row>
    <row r="12" spans="1:133">
      <c r="A12" s="64"/>
      <c r="B12" s="65">
        <v>518</v>
      </c>
      <c r="C12" s="66" t="s">
        <v>25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2148456</v>
      </c>
      <c r="L12" s="67">
        <v>0</v>
      </c>
      <c r="M12" s="67">
        <v>0</v>
      </c>
      <c r="N12" s="67">
        <f t="shared" si="2"/>
        <v>2148456</v>
      </c>
      <c r="O12" s="68">
        <f t="shared" si="1"/>
        <v>97.852796502095103</v>
      </c>
      <c r="P12" s="69"/>
    </row>
    <row r="13" spans="1:133">
      <c r="A13" s="64"/>
      <c r="B13" s="65">
        <v>519</v>
      </c>
      <c r="C13" s="66" t="s">
        <v>67</v>
      </c>
      <c r="D13" s="67">
        <v>1105167</v>
      </c>
      <c r="E13" s="67">
        <v>400</v>
      </c>
      <c r="F13" s="67">
        <v>0</v>
      </c>
      <c r="G13" s="67">
        <v>1661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2"/>
        <v>1107228</v>
      </c>
      <c r="O13" s="68">
        <f t="shared" si="1"/>
        <v>50.429404263071596</v>
      </c>
      <c r="P13" s="69"/>
    </row>
    <row r="14" spans="1:133" ht="15.75">
      <c r="A14" s="70" t="s">
        <v>27</v>
      </c>
      <c r="B14" s="71"/>
      <c r="C14" s="72"/>
      <c r="D14" s="73">
        <f t="shared" ref="D14:M14" si="3">SUM(D15:D17)</f>
        <v>8467774</v>
      </c>
      <c r="E14" s="73">
        <f t="shared" si="3"/>
        <v>0</v>
      </c>
      <c r="F14" s="73">
        <f t="shared" si="3"/>
        <v>0</v>
      </c>
      <c r="G14" s="73">
        <f t="shared" si="3"/>
        <v>86049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37" si="4">SUM(D14:M14)</f>
        <v>8553823</v>
      </c>
      <c r="O14" s="75">
        <f t="shared" si="1"/>
        <v>389.58931499362359</v>
      </c>
      <c r="P14" s="76"/>
    </row>
    <row r="15" spans="1:133">
      <c r="A15" s="64"/>
      <c r="B15" s="65">
        <v>521</v>
      </c>
      <c r="C15" s="66" t="s">
        <v>28</v>
      </c>
      <c r="D15" s="67">
        <v>5763360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5763360</v>
      </c>
      <c r="O15" s="68">
        <f t="shared" si="1"/>
        <v>262.49590089269446</v>
      </c>
      <c r="P15" s="69"/>
    </row>
    <row r="16" spans="1:133">
      <c r="A16" s="64"/>
      <c r="B16" s="65">
        <v>522</v>
      </c>
      <c r="C16" s="66" t="s">
        <v>29</v>
      </c>
      <c r="D16" s="67">
        <v>2314517</v>
      </c>
      <c r="E16" s="67">
        <v>0</v>
      </c>
      <c r="F16" s="67">
        <v>0</v>
      </c>
      <c r="G16" s="67">
        <v>86049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2400566</v>
      </c>
      <c r="O16" s="68">
        <f t="shared" si="1"/>
        <v>109.33530697759154</v>
      </c>
      <c r="P16" s="69"/>
    </row>
    <row r="17" spans="1:16">
      <c r="A17" s="64"/>
      <c r="B17" s="65">
        <v>524</v>
      </c>
      <c r="C17" s="66" t="s">
        <v>30</v>
      </c>
      <c r="D17" s="67">
        <v>389897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389897</v>
      </c>
      <c r="O17" s="68">
        <f t="shared" si="1"/>
        <v>17.758107123337584</v>
      </c>
      <c r="P17" s="69"/>
    </row>
    <row r="18" spans="1:16" ht="15.75">
      <c r="A18" s="70" t="s">
        <v>31</v>
      </c>
      <c r="B18" s="71"/>
      <c r="C18" s="72"/>
      <c r="D18" s="73">
        <f t="shared" ref="D18:M18" si="5">SUM(D19:D23)</f>
        <v>2079602</v>
      </c>
      <c r="E18" s="73">
        <f t="shared" si="5"/>
        <v>0</v>
      </c>
      <c r="F18" s="73">
        <f t="shared" si="5"/>
        <v>0</v>
      </c>
      <c r="G18" s="73">
        <f t="shared" si="5"/>
        <v>0</v>
      </c>
      <c r="H18" s="73">
        <f t="shared" si="5"/>
        <v>0</v>
      </c>
      <c r="I18" s="73">
        <f t="shared" si="5"/>
        <v>6217351</v>
      </c>
      <c r="J18" s="73">
        <f t="shared" si="5"/>
        <v>0</v>
      </c>
      <c r="K18" s="73">
        <f t="shared" si="5"/>
        <v>0</v>
      </c>
      <c r="L18" s="73">
        <f t="shared" si="5"/>
        <v>0</v>
      </c>
      <c r="M18" s="73">
        <f t="shared" si="5"/>
        <v>0</v>
      </c>
      <c r="N18" s="74">
        <f t="shared" si="4"/>
        <v>8296953</v>
      </c>
      <c r="O18" s="75">
        <f t="shared" si="1"/>
        <v>377.8900072873019</v>
      </c>
      <c r="P18" s="76"/>
    </row>
    <row r="19" spans="1:16">
      <c r="A19" s="64"/>
      <c r="B19" s="65">
        <v>533</v>
      </c>
      <c r="C19" s="66" t="s">
        <v>32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1850223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1850223</v>
      </c>
      <c r="O19" s="68">
        <f t="shared" si="1"/>
        <v>84.269584623793037</v>
      </c>
      <c r="P19" s="69"/>
    </row>
    <row r="20" spans="1:16">
      <c r="A20" s="64"/>
      <c r="B20" s="65">
        <v>534</v>
      </c>
      <c r="C20" s="66" t="s">
        <v>68</v>
      </c>
      <c r="D20" s="67">
        <v>2079602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2079602</v>
      </c>
      <c r="O20" s="68">
        <f t="shared" si="1"/>
        <v>94.716797230825293</v>
      </c>
      <c r="P20" s="69"/>
    </row>
    <row r="21" spans="1:16">
      <c r="A21" s="64"/>
      <c r="B21" s="65">
        <v>535</v>
      </c>
      <c r="C21" s="66" t="s">
        <v>34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2107238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2107238</v>
      </c>
      <c r="O21" s="68">
        <f t="shared" si="1"/>
        <v>95.975496447440335</v>
      </c>
      <c r="P21" s="69"/>
    </row>
    <row r="22" spans="1:16">
      <c r="A22" s="64"/>
      <c r="B22" s="65">
        <v>538</v>
      </c>
      <c r="C22" s="66" t="s">
        <v>69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255381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255381</v>
      </c>
      <c r="O22" s="68">
        <f t="shared" si="1"/>
        <v>11.631490253233741</v>
      </c>
      <c r="P22" s="69"/>
    </row>
    <row r="23" spans="1:16">
      <c r="A23" s="64"/>
      <c r="B23" s="65">
        <v>539</v>
      </c>
      <c r="C23" s="66" t="s">
        <v>37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2004509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2004509</v>
      </c>
      <c r="O23" s="68">
        <f t="shared" si="1"/>
        <v>91.29663873200947</v>
      </c>
      <c r="P23" s="69"/>
    </row>
    <row r="24" spans="1:16" ht="15.75">
      <c r="A24" s="70" t="s">
        <v>38</v>
      </c>
      <c r="B24" s="71"/>
      <c r="C24" s="72"/>
      <c r="D24" s="73">
        <f t="shared" ref="D24:M24" si="6">SUM(D25:D26)</f>
        <v>1706121</v>
      </c>
      <c r="E24" s="73">
        <f t="shared" si="6"/>
        <v>0</v>
      </c>
      <c r="F24" s="73">
        <f t="shared" si="6"/>
        <v>0</v>
      </c>
      <c r="G24" s="73">
        <f t="shared" si="6"/>
        <v>0</v>
      </c>
      <c r="H24" s="73">
        <f t="shared" si="6"/>
        <v>0</v>
      </c>
      <c r="I24" s="73">
        <f t="shared" si="6"/>
        <v>0</v>
      </c>
      <c r="J24" s="73">
        <f t="shared" si="6"/>
        <v>0</v>
      </c>
      <c r="K24" s="73">
        <f t="shared" si="6"/>
        <v>0</v>
      </c>
      <c r="L24" s="73">
        <f t="shared" si="6"/>
        <v>0</v>
      </c>
      <c r="M24" s="73">
        <f t="shared" si="6"/>
        <v>0</v>
      </c>
      <c r="N24" s="73">
        <f t="shared" si="4"/>
        <v>1706121</v>
      </c>
      <c r="O24" s="75">
        <f t="shared" si="1"/>
        <v>77.706367280014575</v>
      </c>
      <c r="P24" s="76"/>
    </row>
    <row r="25" spans="1:16">
      <c r="A25" s="64"/>
      <c r="B25" s="65">
        <v>541</v>
      </c>
      <c r="C25" s="66" t="s">
        <v>70</v>
      </c>
      <c r="D25" s="67">
        <v>1508554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4"/>
        <v>1508554</v>
      </c>
      <c r="O25" s="68">
        <f t="shared" si="1"/>
        <v>68.708052468573513</v>
      </c>
      <c r="P25" s="69"/>
    </row>
    <row r="26" spans="1:16">
      <c r="A26" s="64"/>
      <c r="B26" s="65">
        <v>549</v>
      </c>
      <c r="C26" s="66" t="s">
        <v>71</v>
      </c>
      <c r="D26" s="67">
        <v>197567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4"/>
        <v>197567</v>
      </c>
      <c r="O26" s="68">
        <f t="shared" si="1"/>
        <v>8.9983148114410643</v>
      </c>
      <c r="P26" s="69"/>
    </row>
    <row r="27" spans="1:16" ht="15.75">
      <c r="A27" s="70" t="s">
        <v>41</v>
      </c>
      <c r="B27" s="71"/>
      <c r="C27" s="72"/>
      <c r="D27" s="73">
        <f t="shared" ref="D27:M27" si="7">SUM(D28:D28)</f>
        <v>0</v>
      </c>
      <c r="E27" s="73">
        <f t="shared" si="7"/>
        <v>22762</v>
      </c>
      <c r="F27" s="73">
        <f t="shared" si="7"/>
        <v>0</v>
      </c>
      <c r="G27" s="73">
        <f t="shared" si="7"/>
        <v>0</v>
      </c>
      <c r="H27" s="73">
        <f t="shared" si="7"/>
        <v>0</v>
      </c>
      <c r="I27" s="73">
        <f t="shared" si="7"/>
        <v>0</v>
      </c>
      <c r="J27" s="73">
        <f t="shared" si="7"/>
        <v>0</v>
      </c>
      <c r="K27" s="73">
        <f t="shared" si="7"/>
        <v>0</v>
      </c>
      <c r="L27" s="73">
        <f t="shared" si="7"/>
        <v>0</v>
      </c>
      <c r="M27" s="73">
        <f t="shared" si="7"/>
        <v>0</v>
      </c>
      <c r="N27" s="73">
        <f t="shared" si="4"/>
        <v>22762</v>
      </c>
      <c r="O27" s="75">
        <f t="shared" si="1"/>
        <v>1.0367097832027692</v>
      </c>
      <c r="P27" s="76"/>
    </row>
    <row r="28" spans="1:16">
      <c r="A28" s="64"/>
      <c r="B28" s="65">
        <v>559</v>
      </c>
      <c r="C28" s="66" t="s">
        <v>44</v>
      </c>
      <c r="D28" s="67">
        <v>0</v>
      </c>
      <c r="E28" s="67">
        <v>22762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4"/>
        <v>22762</v>
      </c>
      <c r="O28" s="68">
        <f t="shared" si="1"/>
        <v>1.0367097832027692</v>
      </c>
      <c r="P28" s="69"/>
    </row>
    <row r="29" spans="1:16" ht="15.75">
      <c r="A29" s="70" t="s">
        <v>45</v>
      </c>
      <c r="B29" s="71"/>
      <c r="C29" s="72"/>
      <c r="D29" s="73">
        <f t="shared" ref="D29:M29" si="8">SUM(D30:D34)</f>
        <v>3151438</v>
      </c>
      <c r="E29" s="73">
        <f t="shared" si="8"/>
        <v>0</v>
      </c>
      <c r="F29" s="73">
        <f t="shared" si="8"/>
        <v>0</v>
      </c>
      <c r="G29" s="73">
        <f t="shared" si="8"/>
        <v>0</v>
      </c>
      <c r="H29" s="73">
        <f t="shared" si="8"/>
        <v>0</v>
      </c>
      <c r="I29" s="73">
        <f t="shared" si="8"/>
        <v>0</v>
      </c>
      <c r="J29" s="73">
        <f t="shared" si="8"/>
        <v>0</v>
      </c>
      <c r="K29" s="73">
        <f t="shared" si="8"/>
        <v>0</v>
      </c>
      <c r="L29" s="73">
        <f t="shared" si="8"/>
        <v>0</v>
      </c>
      <c r="M29" s="73">
        <f t="shared" si="8"/>
        <v>0</v>
      </c>
      <c r="N29" s="73">
        <f t="shared" si="4"/>
        <v>3151438</v>
      </c>
      <c r="O29" s="75">
        <f t="shared" si="1"/>
        <v>143.53425031881946</v>
      </c>
      <c r="P29" s="69"/>
    </row>
    <row r="30" spans="1:16">
      <c r="A30" s="64"/>
      <c r="B30" s="65">
        <v>571</v>
      </c>
      <c r="C30" s="66" t="s">
        <v>46</v>
      </c>
      <c r="D30" s="67">
        <v>651326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4"/>
        <v>651326</v>
      </c>
      <c r="O30" s="68">
        <f t="shared" si="1"/>
        <v>29.665057387502276</v>
      </c>
      <c r="P30" s="69"/>
    </row>
    <row r="31" spans="1:16">
      <c r="A31" s="64"/>
      <c r="B31" s="65">
        <v>572</v>
      </c>
      <c r="C31" s="66" t="s">
        <v>72</v>
      </c>
      <c r="D31" s="67">
        <v>1035264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4"/>
        <v>1035264</v>
      </c>
      <c r="O31" s="68">
        <f t="shared" si="1"/>
        <v>47.151758061577702</v>
      </c>
      <c r="P31" s="69"/>
    </row>
    <row r="32" spans="1:16">
      <c r="A32" s="64"/>
      <c r="B32" s="65">
        <v>574</v>
      </c>
      <c r="C32" s="66" t="s">
        <v>48</v>
      </c>
      <c r="D32" s="67">
        <v>161595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f t="shared" si="4"/>
        <v>161595</v>
      </c>
      <c r="O32" s="68">
        <f t="shared" si="1"/>
        <v>7.3599471670613958</v>
      </c>
      <c r="P32" s="69"/>
    </row>
    <row r="33" spans="1:119">
      <c r="A33" s="64"/>
      <c r="B33" s="65">
        <v>575</v>
      </c>
      <c r="C33" s="66" t="s">
        <v>73</v>
      </c>
      <c r="D33" s="67">
        <v>1277575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f t="shared" si="4"/>
        <v>1277575</v>
      </c>
      <c r="O33" s="68">
        <f t="shared" si="1"/>
        <v>58.187966842776461</v>
      </c>
      <c r="P33" s="69"/>
    </row>
    <row r="34" spans="1:119">
      <c r="A34" s="64"/>
      <c r="B34" s="65">
        <v>579</v>
      </c>
      <c r="C34" s="66" t="s">
        <v>50</v>
      </c>
      <c r="D34" s="67">
        <v>25678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f t="shared" si="4"/>
        <v>25678</v>
      </c>
      <c r="O34" s="68">
        <f t="shared" si="1"/>
        <v>1.1695208599016214</v>
      </c>
      <c r="P34" s="69"/>
    </row>
    <row r="35" spans="1:119" ht="15.75">
      <c r="A35" s="70" t="s">
        <v>74</v>
      </c>
      <c r="B35" s="71"/>
      <c r="C35" s="72"/>
      <c r="D35" s="73">
        <f t="shared" ref="D35:M35" si="9">SUM(D36:D36)</f>
        <v>2626445</v>
      </c>
      <c r="E35" s="73">
        <f t="shared" si="9"/>
        <v>2314331</v>
      </c>
      <c r="F35" s="73">
        <f t="shared" si="9"/>
        <v>0</v>
      </c>
      <c r="G35" s="73">
        <f t="shared" si="9"/>
        <v>0</v>
      </c>
      <c r="H35" s="73">
        <f t="shared" si="9"/>
        <v>0</v>
      </c>
      <c r="I35" s="73">
        <f t="shared" si="9"/>
        <v>1385835</v>
      </c>
      <c r="J35" s="73">
        <f t="shared" si="9"/>
        <v>0</v>
      </c>
      <c r="K35" s="73">
        <f t="shared" si="9"/>
        <v>0</v>
      </c>
      <c r="L35" s="73">
        <f t="shared" si="9"/>
        <v>0</v>
      </c>
      <c r="M35" s="73">
        <f t="shared" si="9"/>
        <v>0</v>
      </c>
      <c r="N35" s="73">
        <f t="shared" si="4"/>
        <v>6326611</v>
      </c>
      <c r="O35" s="75">
        <f t="shared" si="1"/>
        <v>288.14952632537802</v>
      </c>
      <c r="P35" s="69"/>
    </row>
    <row r="36" spans="1:119" ht="15.75" thickBot="1">
      <c r="A36" s="64"/>
      <c r="B36" s="65">
        <v>581</v>
      </c>
      <c r="C36" s="66" t="s">
        <v>75</v>
      </c>
      <c r="D36" s="67">
        <v>2626445</v>
      </c>
      <c r="E36" s="67">
        <v>2314331</v>
      </c>
      <c r="F36" s="67">
        <v>0</v>
      </c>
      <c r="G36" s="67">
        <v>0</v>
      </c>
      <c r="H36" s="67">
        <v>0</v>
      </c>
      <c r="I36" s="67">
        <v>1385835</v>
      </c>
      <c r="J36" s="67">
        <v>0</v>
      </c>
      <c r="K36" s="67">
        <v>0</v>
      </c>
      <c r="L36" s="67">
        <v>0</v>
      </c>
      <c r="M36" s="67">
        <v>0</v>
      </c>
      <c r="N36" s="67">
        <f t="shared" si="4"/>
        <v>6326611</v>
      </c>
      <c r="O36" s="68">
        <f t="shared" si="1"/>
        <v>288.14952632537802</v>
      </c>
      <c r="P36" s="69"/>
    </row>
    <row r="37" spans="1:119" ht="16.5" thickBot="1">
      <c r="A37" s="77" t="s">
        <v>10</v>
      </c>
      <c r="B37" s="78"/>
      <c r="C37" s="79"/>
      <c r="D37" s="80">
        <f>SUM(D5,D14,D18,D24,D27,D29,D35)</f>
        <v>21244028</v>
      </c>
      <c r="E37" s="80">
        <f t="shared" ref="E37:M37" si="10">SUM(E5,E14,E18,E24,E27,E29,E35)</f>
        <v>2337493</v>
      </c>
      <c r="F37" s="80">
        <f t="shared" si="10"/>
        <v>3717897</v>
      </c>
      <c r="G37" s="80">
        <f t="shared" si="10"/>
        <v>87710</v>
      </c>
      <c r="H37" s="80">
        <f t="shared" si="10"/>
        <v>0</v>
      </c>
      <c r="I37" s="80">
        <f t="shared" si="10"/>
        <v>8252681</v>
      </c>
      <c r="J37" s="80">
        <f t="shared" si="10"/>
        <v>0</v>
      </c>
      <c r="K37" s="80">
        <f t="shared" si="10"/>
        <v>2148456</v>
      </c>
      <c r="L37" s="80">
        <f t="shared" si="10"/>
        <v>0</v>
      </c>
      <c r="M37" s="80">
        <f t="shared" si="10"/>
        <v>0</v>
      </c>
      <c r="N37" s="80">
        <f t="shared" si="4"/>
        <v>37788265</v>
      </c>
      <c r="O37" s="81">
        <f t="shared" si="1"/>
        <v>1721.0905902714519</v>
      </c>
      <c r="P37" s="62"/>
      <c r="Q37" s="82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</row>
    <row r="38" spans="1:119">
      <c r="A38" s="84"/>
      <c r="B38" s="85"/>
      <c r="C38" s="85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</row>
    <row r="39" spans="1:119">
      <c r="A39" s="88"/>
      <c r="B39" s="89"/>
      <c r="C39" s="89"/>
      <c r="D39" s="90"/>
      <c r="E39" s="90"/>
      <c r="F39" s="90"/>
      <c r="G39" s="90"/>
      <c r="H39" s="90"/>
      <c r="I39" s="90"/>
      <c r="J39" s="90"/>
      <c r="K39" s="90"/>
      <c r="L39" s="177" t="s">
        <v>76</v>
      </c>
      <c r="M39" s="177"/>
      <c r="N39" s="177"/>
      <c r="O39" s="91">
        <v>21956</v>
      </c>
    </row>
    <row r="40" spans="1:119">
      <c r="A40" s="178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80"/>
    </row>
    <row r="41" spans="1:119" ht="15.75" customHeight="1" thickBot="1">
      <c r="A41" s="181" t="s">
        <v>57</v>
      </c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3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3384841</v>
      </c>
      <c r="E5" s="26">
        <f t="shared" si="0"/>
        <v>0</v>
      </c>
      <c r="F5" s="26">
        <f t="shared" si="0"/>
        <v>3603915</v>
      </c>
      <c r="G5" s="26">
        <f t="shared" si="0"/>
        <v>1381183</v>
      </c>
      <c r="H5" s="26">
        <f t="shared" si="0"/>
        <v>0</v>
      </c>
      <c r="I5" s="26">
        <f t="shared" si="0"/>
        <v>352055</v>
      </c>
      <c r="J5" s="26">
        <f t="shared" si="0"/>
        <v>0</v>
      </c>
      <c r="K5" s="26">
        <f t="shared" si="0"/>
        <v>2074992</v>
      </c>
      <c r="L5" s="26">
        <f t="shared" si="0"/>
        <v>0</v>
      </c>
      <c r="M5" s="26">
        <f t="shared" si="0"/>
        <v>0</v>
      </c>
      <c r="N5" s="27">
        <f>SUM(D5:M5)</f>
        <v>10796986</v>
      </c>
      <c r="O5" s="32">
        <f t="shared" ref="O5:O37" si="1">(N5/O$39)</f>
        <v>504.88594809445874</v>
      </c>
      <c r="P5" s="6"/>
    </row>
    <row r="6" spans="1:133">
      <c r="A6" s="12"/>
      <c r="B6" s="44">
        <v>511</v>
      </c>
      <c r="C6" s="20" t="s">
        <v>19</v>
      </c>
      <c r="D6" s="46">
        <v>46677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46677</v>
      </c>
      <c r="O6" s="47">
        <f t="shared" si="1"/>
        <v>2.1826981529109188</v>
      </c>
      <c r="P6" s="9"/>
    </row>
    <row r="7" spans="1:133">
      <c r="A7" s="12"/>
      <c r="B7" s="44">
        <v>512</v>
      </c>
      <c r="C7" s="20" t="s">
        <v>20</v>
      </c>
      <c r="D7" s="46">
        <v>572574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572574</v>
      </c>
      <c r="O7" s="47">
        <f t="shared" si="1"/>
        <v>26.774561608604163</v>
      </c>
      <c r="P7" s="9"/>
    </row>
    <row r="8" spans="1:133">
      <c r="A8" s="12"/>
      <c r="B8" s="44">
        <v>513</v>
      </c>
      <c r="C8" s="20" t="s">
        <v>21</v>
      </c>
      <c r="D8" s="46">
        <v>700758</v>
      </c>
      <c r="E8" s="46">
        <v>0</v>
      </c>
      <c r="F8" s="46">
        <v>0</v>
      </c>
      <c r="G8" s="46">
        <v>0</v>
      </c>
      <c r="H8" s="46">
        <v>0</v>
      </c>
      <c r="I8" s="46">
        <v>352055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1052813</v>
      </c>
      <c r="O8" s="47">
        <f t="shared" si="1"/>
        <v>49.231377133504793</v>
      </c>
      <c r="P8" s="9"/>
    </row>
    <row r="9" spans="1:133">
      <c r="A9" s="12"/>
      <c r="B9" s="44">
        <v>514</v>
      </c>
      <c r="C9" s="20" t="s">
        <v>22</v>
      </c>
      <c r="D9" s="46">
        <v>146576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146576</v>
      </c>
      <c r="O9" s="47">
        <f t="shared" si="1"/>
        <v>6.8541501052139351</v>
      </c>
      <c r="P9" s="9"/>
    </row>
    <row r="10" spans="1:133">
      <c r="A10" s="12"/>
      <c r="B10" s="44">
        <v>515</v>
      </c>
      <c r="C10" s="20" t="s">
        <v>23</v>
      </c>
      <c r="D10" s="46">
        <v>423980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423980</v>
      </c>
      <c r="O10" s="47">
        <f t="shared" si="1"/>
        <v>19.826046294131402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3603915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3603915</v>
      </c>
      <c r="O11" s="47">
        <f t="shared" si="1"/>
        <v>168.52536824877251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2074992</v>
      </c>
      <c r="L12" s="46">
        <v>0</v>
      </c>
      <c r="M12" s="46">
        <v>0</v>
      </c>
      <c r="N12" s="46">
        <f t="shared" si="2"/>
        <v>2074992</v>
      </c>
      <c r="O12" s="47">
        <f t="shared" si="1"/>
        <v>97.030254851531453</v>
      </c>
      <c r="P12" s="9"/>
    </row>
    <row r="13" spans="1:133">
      <c r="A13" s="12"/>
      <c r="B13" s="44">
        <v>519</v>
      </c>
      <c r="C13" s="20" t="s">
        <v>26</v>
      </c>
      <c r="D13" s="46">
        <v>1494276</v>
      </c>
      <c r="E13" s="46">
        <v>0</v>
      </c>
      <c r="F13" s="46">
        <v>0</v>
      </c>
      <c r="G13" s="46">
        <v>1381183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2875459</v>
      </c>
      <c r="O13" s="47">
        <f t="shared" si="1"/>
        <v>134.46149169978958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9012738</v>
      </c>
      <c r="E14" s="31">
        <f t="shared" si="3"/>
        <v>2794</v>
      </c>
      <c r="F14" s="31">
        <f t="shared" si="3"/>
        <v>0</v>
      </c>
      <c r="G14" s="31">
        <f t="shared" si="3"/>
        <v>62267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7" si="4">SUM(D14:M14)</f>
        <v>9077799</v>
      </c>
      <c r="O14" s="43">
        <f t="shared" si="1"/>
        <v>424.49375730652326</v>
      </c>
      <c r="P14" s="10"/>
    </row>
    <row r="15" spans="1:133">
      <c r="A15" s="12"/>
      <c r="B15" s="44">
        <v>521</v>
      </c>
      <c r="C15" s="20" t="s">
        <v>28</v>
      </c>
      <c r="D15" s="46">
        <v>6134762</v>
      </c>
      <c r="E15" s="46">
        <v>2794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6137556</v>
      </c>
      <c r="O15" s="47">
        <f t="shared" si="1"/>
        <v>287.00285246668227</v>
      </c>
      <c r="P15" s="9"/>
    </row>
    <row r="16" spans="1:133">
      <c r="A16" s="12"/>
      <c r="B16" s="44">
        <v>522</v>
      </c>
      <c r="C16" s="20" t="s">
        <v>29</v>
      </c>
      <c r="D16" s="46">
        <v>2409514</v>
      </c>
      <c r="E16" s="46">
        <v>0</v>
      </c>
      <c r="F16" s="46">
        <v>0</v>
      </c>
      <c r="G16" s="46">
        <v>62267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2471781</v>
      </c>
      <c r="O16" s="47">
        <f t="shared" si="1"/>
        <v>115.58480243161094</v>
      </c>
      <c r="P16" s="9"/>
    </row>
    <row r="17" spans="1:16">
      <c r="A17" s="12"/>
      <c r="B17" s="44">
        <v>524</v>
      </c>
      <c r="C17" s="20" t="s">
        <v>30</v>
      </c>
      <c r="D17" s="46">
        <v>468462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468462</v>
      </c>
      <c r="O17" s="47">
        <f t="shared" si="1"/>
        <v>21.906102408230069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2349188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6631774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8980962</v>
      </c>
      <c r="O18" s="43">
        <f t="shared" si="1"/>
        <v>419.96548982931961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1982750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1982750</v>
      </c>
      <c r="O19" s="47">
        <f t="shared" si="1"/>
        <v>92.716857610474634</v>
      </c>
      <c r="P19" s="9"/>
    </row>
    <row r="20" spans="1:16">
      <c r="A20" s="12"/>
      <c r="B20" s="44">
        <v>534</v>
      </c>
      <c r="C20" s="20" t="s">
        <v>33</v>
      </c>
      <c r="D20" s="46">
        <v>2349188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2349188</v>
      </c>
      <c r="O20" s="47">
        <f t="shared" si="1"/>
        <v>109.8521393500117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2091591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2091591</v>
      </c>
      <c r="O21" s="47">
        <f t="shared" si="1"/>
        <v>97.806453121346735</v>
      </c>
      <c r="P21" s="9"/>
    </row>
    <row r="22" spans="1:16">
      <c r="A22" s="12"/>
      <c r="B22" s="44">
        <v>538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323119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323119</v>
      </c>
      <c r="O22" s="47">
        <f t="shared" si="1"/>
        <v>15.109609539396773</v>
      </c>
      <c r="P22" s="9"/>
    </row>
    <row r="23" spans="1:16">
      <c r="A23" s="12"/>
      <c r="B23" s="44">
        <v>539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2234314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2234314</v>
      </c>
      <c r="O23" s="47">
        <f t="shared" si="1"/>
        <v>104.48043020808979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SUM(D25:D26)</f>
        <v>1764327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1764327</v>
      </c>
      <c r="O24" s="43">
        <f t="shared" si="1"/>
        <v>82.503016132803367</v>
      </c>
      <c r="P24" s="10"/>
    </row>
    <row r="25" spans="1:16">
      <c r="A25" s="12"/>
      <c r="B25" s="44">
        <v>541</v>
      </c>
      <c r="C25" s="20" t="s">
        <v>39</v>
      </c>
      <c r="D25" s="46">
        <v>1552207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1552207</v>
      </c>
      <c r="O25" s="47">
        <f t="shared" si="1"/>
        <v>72.583913958382041</v>
      </c>
      <c r="P25" s="9"/>
    </row>
    <row r="26" spans="1:16">
      <c r="A26" s="12"/>
      <c r="B26" s="44">
        <v>549</v>
      </c>
      <c r="C26" s="20" t="s">
        <v>40</v>
      </c>
      <c r="D26" s="46">
        <v>212120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212120</v>
      </c>
      <c r="O26" s="47">
        <f t="shared" si="1"/>
        <v>9.9191021744213241</v>
      </c>
      <c r="P26" s="9"/>
    </row>
    <row r="27" spans="1:16" ht="15.75">
      <c r="A27" s="28" t="s">
        <v>41</v>
      </c>
      <c r="B27" s="29"/>
      <c r="C27" s="30"/>
      <c r="D27" s="31">
        <f t="shared" ref="D27:M27" si="7">SUM(D28:D28)</f>
        <v>0</v>
      </c>
      <c r="E27" s="31">
        <f t="shared" si="7"/>
        <v>114468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114468</v>
      </c>
      <c r="O27" s="43">
        <f t="shared" si="1"/>
        <v>5.3527238718728078</v>
      </c>
      <c r="P27" s="10"/>
    </row>
    <row r="28" spans="1:16">
      <c r="A28" s="13"/>
      <c r="B28" s="45">
        <v>559</v>
      </c>
      <c r="C28" s="21" t="s">
        <v>44</v>
      </c>
      <c r="D28" s="46">
        <v>0</v>
      </c>
      <c r="E28" s="46">
        <v>114468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114468</v>
      </c>
      <c r="O28" s="47">
        <f t="shared" si="1"/>
        <v>5.3527238718728078</v>
      </c>
      <c r="P28" s="9"/>
    </row>
    <row r="29" spans="1:16" ht="15.75">
      <c r="A29" s="28" t="s">
        <v>45</v>
      </c>
      <c r="B29" s="29"/>
      <c r="C29" s="30"/>
      <c r="D29" s="31">
        <f t="shared" ref="D29:M29" si="8">SUM(D30:D34)</f>
        <v>3175442</v>
      </c>
      <c r="E29" s="31">
        <f t="shared" si="8"/>
        <v>3878</v>
      </c>
      <c r="F29" s="31">
        <f t="shared" si="8"/>
        <v>0</v>
      </c>
      <c r="G29" s="31">
        <f t="shared" si="8"/>
        <v>1481583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4660903</v>
      </c>
      <c r="O29" s="43">
        <f t="shared" si="1"/>
        <v>217.95197568389057</v>
      </c>
      <c r="P29" s="9"/>
    </row>
    <row r="30" spans="1:16">
      <c r="A30" s="12"/>
      <c r="B30" s="44">
        <v>571</v>
      </c>
      <c r="C30" s="20" t="s">
        <v>46</v>
      </c>
      <c r="D30" s="46">
        <v>635330</v>
      </c>
      <c r="E30" s="46">
        <v>0</v>
      </c>
      <c r="F30" s="46">
        <v>0</v>
      </c>
      <c r="G30" s="46">
        <v>1481583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2116913</v>
      </c>
      <c r="O30" s="47">
        <f t="shared" si="1"/>
        <v>98.990554126724334</v>
      </c>
      <c r="P30" s="9"/>
    </row>
    <row r="31" spans="1:16">
      <c r="A31" s="12"/>
      <c r="B31" s="44">
        <v>572</v>
      </c>
      <c r="C31" s="20" t="s">
        <v>47</v>
      </c>
      <c r="D31" s="46">
        <v>1084279</v>
      </c>
      <c r="E31" s="46">
        <v>3878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1088157</v>
      </c>
      <c r="O31" s="47">
        <f t="shared" si="1"/>
        <v>50.884124386252047</v>
      </c>
      <c r="P31" s="9"/>
    </row>
    <row r="32" spans="1:16">
      <c r="A32" s="12"/>
      <c r="B32" s="44">
        <v>574</v>
      </c>
      <c r="C32" s="20" t="s">
        <v>48</v>
      </c>
      <c r="D32" s="46">
        <v>189419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189419</v>
      </c>
      <c r="O32" s="47">
        <f t="shared" si="1"/>
        <v>8.857563712882861</v>
      </c>
      <c r="P32" s="9"/>
    </row>
    <row r="33" spans="1:119">
      <c r="A33" s="12"/>
      <c r="B33" s="44">
        <v>575</v>
      </c>
      <c r="C33" s="20" t="s">
        <v>49</v>
      </c>
      <c r="D33" s="46">
        <v>1202855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1202855</v>
      </c>
      <c r="O33" s="47">
        <f t="shared" si="1"/>
        <v>56.247603460369419</v>
      </c>
      <c r="P33" s="9"/>
    </row>
    <row r="34" spans="1:119">
      <c r="A34" s="12"/>
      <c r="B34" s="44">
        <v>579</v>
      </c>
      <c r="C34" s="20" t="s">
        <v>50</v>
      </c>
      <c r="D34" s="46">
        <v>63559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63559</v>
      </c>
      <c r="O34" s="47">
        <f t="shared" si="1"/>
        <v>2.9721299976619124</v>
      </c>
      <c r="P34" s="9"/>
    </row>
    <row r="35" spans="1:119" ht="15.75">
      <c r="A35" s="28" t="s">
        <v>52</v>
      </c>
      <c r="B35" s="29"/>
      <c r="C35" s="30"/>
      <c r="D35" s="31">
        <f t="shared" ref="D35:M35" si="9">SUM(D36:D36)</f>
        <v>2082996</v>
      </c>
      <c r="E35" s="31">
        <f t="shared" si="9"/>
        <v>2308346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1385835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4"/>
        <v>5777177</v>
      </c>
      <c r="O35" s="43">
        <f t="shared" si="1"/>
        <v>270.15090016366611</v>
      </c>
      <c r="P35" s="9"/>
    </row>
    <row r="36" spans="1:119" ht="15.75" thickBot="1">
      <c r="A36" s="12"/>
      <c r="B36" s="44">
        <v>581</v>
      </c>
      <c r="C36" s="20" t="s">
        <v>51</v>
      </c>
      <c r="D36" s="46">
        <v>2082996</v>
      </c>
      <c r="E36" s="46">
        <v>2308346</v>
      </c>
      <c r="F36" s="46">
        <v>0</v>
      </c>
      <c r="G36" s="46">
        <v>0</v>
      </c>
      <c r="H36" s="46">
        <v>0</v>
      </c>
      <c r="I36" s="46">
        <v>1385835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5777177</v>
      </c>
      <c r="O36" s="47">
        <f t="shared" si="1"/>
        <v>270.15090016366611</v>
      </c>
      <c r="P36" s="9"/>
    </row>
    <row r="37" spans="1:119" ht="16.5" thickBot="1">
      <c r="A37" s="14" t="s">
        <v>10</v>
      </c>
      <c r="B37" s="23"/>
      <c r="C37" s="22"/>
      <c r="D37" s="15">
        <f>SUM(D5,D14,D18,D24,D27,D29,D35)</f>
        <v>21769532</v>
      </c>
      <c r="E37" s="15">
        <f t="shared" ref="E37:M37" si="10">SUM(E5,E14,E18,E24,E27,E29,E35)</f>
        <v>2429486</v>
      </c>
      <c r="F37" s="15">
        <f t="shared" si="10"/>
        <v>3603915</v>
      </c>
      <c r="G37" s="15">
        <f t="shared" si="10"/>
        <v>2925033</v>
      </c>
      <c r="H37" s="15">
        <f t="shared" si="10"/>
        <v>0</v>
      </c>
      <c r="I37" s="15">
        <f t="shared" si="10"/>
        <v>8369664</v>
      </c>
      <c r="J37" s="15">
        <f t="shared" si="10"/>
        <v>0</v>
      </c>
      <c r="K37" s="15">
        <f t="shared" si="10"/>
        <v>2074992</v>
      </c>
      <c r="L37" s="15">
        <f t="shared" si="10"/>
        <v>0</v>
      </c>
      <c r="M37" s="15">
        <f t="shared" si="10"/>
        <v>0</v>
      </c>
      <c r="N37" s="15">
        <f t="shared" si="4"/>
        <v>41172622</v>
      </c>
      <c r="O37" s="37">
        <f t="shared" si="1"/>
        <v>1925.3038110825346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63</v>
      </c>
      <c r="M39" s="163"/>
      <c r="N39" s="163"/>
      <c r="O39" s="41">
        <v>21385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57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3327222</v>
      </c>
      <c r="E5" s="26">
        <f t="shared" si="0"/>
        <v>5015</v>
      </c>
      <c r="F5" s="26">
        <f t="shared" si="0"/>
        <v>3518778</v>
      </c>
      <c r="G5" s="26">
        <f t="shared" si="0"/>
        <v>3025663</v>
      </c>
      <c r="H5" s="26">
        <f t="shared" si="0"/>
        <v>0</v>
      </c>
      <c r="I5" s="26">
        <f t="shared" si="0"/>
        <v>322280</v>
      </c>
      <c r="J5" s="26">
        <f t="shared" si="0"/>
        <v>0</v>
      </c>
      <c r="K5" s="26">
        <f t="shared" si="0"/>
        <v>1638979</v>
      </c>
      <c r="L5" s="26">
        <f t="shared" si="0"/>
        <v>0</v>
      </c>
      <c r="M5" s="26">
        <f t="shared" si="0"/>
        <v>0</v>
      </c>
      <c r="N5" s="27">
        <f>SUM(D5:M5)</f>
        <v>11837937</v>
      </c>
      <c r="O5" s="32">
        <f t="shared" ref="O5:O39" si="1">(N5/O$41)</f>
        <v>568.12098670633964</v>
      </c>
      <c r="P5" s="6"/>
    </row>
    <row r="6" spans="1:133">
      <c r="A6" s="12"/>
      <c r="B6" s="44">
        <v>511</v>
      </c>
      <c r="C6" s="20" t="s">
        <v>19</v>
      </c>
      <c r="D6" s="46">
        <v>73010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73010</v>
      </c>
      <c r="O6" s="47">
        <f t="shared" si="1"/>
        <v>3.5038633200556704</v>
      </c>
      <c r="P6" s="9"/>
    </row>
    <row r="7" spans="1:133">
      <c r="A7" s="12"/>
      <c r="B7" s="44">
        <v>512</v>
      </c>
      <c r="C7" s="20" t="s">
        <v>20</v>
      </c>
      <c r="D7" s="46">
        <v>467410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467410</v>
      </c>
      <c r="O7" s="47">
        <f t="shared" si="1"/>
        <v>22.431732015165331</v>
      </c>
      <c r="P7" s="9"/>
    </row>
    <row r="8" spans="1:133">
      <c r="A8" s="12"/>
      <c r="B8" s="44">
        <v>513</v>
      </c>
      <c r="C8" s="20" t="s">
        <v>21</v>
      </c>
      <c r="D8" s="46">
        <v>663095</v>
      </c>
      <c r="E8" s="46">
        <v>0</v>
      </c>
      <c r="F8" s="46">
        <v>0</v>
      </c>
      <c r="G8" s="46">
        <v>0</v>
      </c>
      <c r="H8" s="46">
        <v>0</v>
      </c>
      <c r="I8" s="46">
        <v>322280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985375</v>
      </c>
      <c r="O8" s="47">
        <f t="shared" si="1"/>
        <v>47.289677016845033</v>
      </c>
      <c r="P8" s="9"/>
    </row>
    <row r="9" spans="1:133">
      <c r="A9" s="12"/>
      <c r="B9" s="44">
        <v>514</v>
      </c>
      <c r="C9" s="20" t="s">
        <v>22</v>
      </c>
      <c r="D9" s="46">
        <v>127258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127258</v>
      </c>
      <c r="O9" s="47">
        <f t="shared" si="1"/>
        <v>6.1073091135960071</v>
      </c>
      <c r="P9" s="9"/>
    </row>
    <row r="10" spans="1:133">
      <c r="A10" s="12"/>
      <c r="B10" s="44">
        <v>515</v>
      </c>
      <c r="C10" s="20" t="s">
        <v>23</v>
      </c>
      <c r="D10" s="46">
        <v>351989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351989</v>
      </c>
      <c r="O10" s="47">
        <f t="shared" si="1"/>
        <v>16.892498920190047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3518778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3518778</v>
      </c>
      <c r="O11" s="47">
        <f t="shared" si="1"/>
        <v>168.87162259442337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1638979</v>
      </c>
      <c r="L12" s="46">
        <v>0</v>
      </c>
      <c r="M12" s="46">
        <v>0</v>
      </c>
      <c r="N12" s="46">
        <f t="shared" si="2"/>
        <v>1638979</v>
      </c>
      <c r="O12" s="47">
        <f t="shared" si="1"/>
        <v>78.657148341891826</v>
      </c>
      <c r="P12" s="9"/>
    </row>
    <row r="13" spans="1:133">
      <c r="A13" s="12"/>
      <c r="B13" s="44">
        <v>519</v>
      </c>
      <c r="C13" s="20" t="s">
        <v>26</v>
      </c>
      <c r="D13" s="46">
        <v>1644460</v>
      </c>
      <c r="E13" s="46">
        <v>5015</v>
      </c>
      <c r="F13" s="46">
        <v>0</v>
      </c>
      <c r="G13" s="46">
        <v>3025663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4675138</v>
      </c>
      <c r="O13" s="47">
        <f t="shared" si="1"/>
        <v>224.36713538417237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8460604</v>
      </c>
      <c r="E14" s="31">
        <f t="shared" si="3"/>
        <v>161094</v>
      </c>
      <c r="F14" s="31">
        <f t="shared" si="3"/>
        <v>0</v>
      </c>
      <c r="G14" s="31">
        <f t="shared" si="3"/>
        <v>39690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8661388</v>
      </c>
      <c r="O14" s="43">
        <f t="shared" si="1"/>
        <v>415.67346547007725</v>
      </c>
      <c r="P14" s="10"/>
    </row>
    <row r="15" spans="1:133">
      <c r="A15" s="12"/>
      <c r="B15" s="44">
        <v>521</v>
      </c>
      <c r="C15" s="20" t="s">
        <v>28</v>
      </c>
      <c r="D15" s="46">
        <v>5834175</v>
      </c>
      <c r="E15" s="46">
        <v>161094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5995269</v>
      </c>
      <c r="O15" s="47">
        <f t="shared" si="1"/>
        <v>287.7222728799731</v>
      </c>
      <c r="P15" s="9"/>
    </row>
    <row r="16" spans="1:133">
      <c r="A16" s="12"/>
      <c r="B16" s="44">
        <v>522</v>
      </c>
      <c r="C16" s="20" t="s">
        <v>29</v>
      </c>
      <c r="D16" s="46">
        <v>2132933</v>
      </c>
      <c r="E16" s="46">
        <v>0</v>
      </c>
      <c r="F16" s="46">
        <v>0</v>
      </c>
      <c r="G16" s="46">
        <v>39690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2172623</v>
      </c>
      <c r="O16" s="47">
        <f t="shared" si="1"/>
        <v>104.26755291068771</v>
      </c>
      <c r="P16" s="9"/>
    </row>
    <row r="17" spans="1:16">
      <c r="A17" s="12"/>
      <c r="B17" s="44">
        <v>524</v>
      </c>
      <c r="C17" s="20" t="s">
        <v>30</v>
      </c>
      <c r="D17" s="46">
        <v>493496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493496</v>
      </c>
      <c r="O17" s="47">
        <f t="shared" si="1"/>
        <v>23.683639679416423</v>
      </c>
      <c r="P17" s="9"/>
    </row>
    <row r="18" spans="1:16" ht="15.75">
      <c r="A18" s="28" t="s">
        <v>31</v>
      </c>
      <c r="B18" s="29"/>
      <c r="C18" s="30"/>
      <c r="D18" s="31">
        <f t="shared" ref="D18:M18" si="4">SUM(D19:D24)</f>
        <v>2366517</v>
      </c>
      <c r="E18" s="31">
        <f t="shared" si="4"/>
        <v>0</v>
      </c>
      <c r="F18" s="31">
        <f t="shared" si="4"/>
        <v>0</v>
      </c>
      <c r="G18" s="31">
        <f t="shared" si="4"/>
        <v>0</v>
      </c>
      <c r="H18" s="31">
        <f t="shared" si="4"/>
        <v>0</v>
      </c>
      <c r="I18" s="31">
        <f t="shared" si="4"/>
        <v>7083347</v>
      </c>
      <c r="J18" s="31">
        <f t="shared" si="4"/>
        <v>0</v>
      </c>
      <c r="K18" s="31">
        <f t="shared" si="4"/>
        <v>0</v>
      </c>
      <c r="L18" s="31">
        <f t="shared" si="4"/>
        <v>0</v>
      </c>
      <c r="M18" s="31">
        <f t="shared" si="4"/>
        <v>0</v>
      </c>
      <c r="N18" s="42">
        <f>SUM(D18:M18)</f>
        <v>9449864</v>
      </c>
      <c r="O18" s="43">
        <f t="shared" si="1"/>
        <v>453.51365359696695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2841536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5">SUM(D19:M19)</f>
        <v>2841536</v>
      </c>
      <c r="O19" s="47">
        <f t="shared" si="1"/>
        <v>136.36972692806066</v>
      </c>
      <c r="P19" s="9"/>
    </row>
    <row r="20" spans="1:16">
      <c r="A20" s="12"/>
      <c r="B20" s="44">
        <v>534</v>
      </c>
      <c r="C20" s="20" t="s">
        <v>33</v>
      </c>
      <c r="D20" s="46">
        <v>2366517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2366517</v>
      </c>
      <c r="O20" s="47">
        <f t="shared" si="1"/>
        <v>113.57282718241589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2226565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2226565</v>
      </c>
      <c r="O21" s="47">
        <f t="shared" si="1"/>
        <v>106.85631328886116</v>
      </c>
      <c r="P21" s="9"/>
    </row>
    <row r="22" spans="1:16">
      <c r="A22" s="12"/>
      <c r="B22" s="44">
        <v>536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-131243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-131243</v>
      </c>
      <c r="O22" s="47">
        <f t="shared" si="1"/>
        <v>-6.2985554542400539</v>
      </c>
      <c r="P22" s="9"/>
    </row>
    <row r="23" spans="1:16">
      <c r="A23" s="12"/>
      <c r="B23" s="44">
        <v>538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450929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450929</v>
      </c>
      <c r="O23" s="47">
        <f t="shared" si="1"/>
        <v>21.640783222152901</v>
      </c>
      <c r="P23" s="9"/>
    </row>
    <row r="24" spans="1:16">
      <c r="A24" s="12"/>
      <c r="B24" s="44">
        <v>539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1695560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1695560</v>
      </c>
      <c r="O24" s="47">
        <f t="shared" si="1"/>
        <v>81.372558429716364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1319071</v>
      </c>
      <c r="E25" s="31">
        <f t="shared" si="6"/>
        <v>0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0" si="7">SUM(D25:M25)</f>
        <v>1319071</v>
      </c>
      <c r="O25" s="43">
        <f t="shared" si="1"/>
        <v>63.304266449104958</v>
      </c>
      <c r="P25" s="10"/>
    </row>
    <row r="26" spans="1:16">
      <c r="A26" s="12"/>
      <c r="B26" s="44">
        <v>541</v>
      </c>
      <c r="C26" s="20" t="s">
        <v>39</v>
      </c>
      <c r="D26" s="46">
        <v>1119440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1119440</v>
      </c>
      <c r="O26" s="47">
        <f t="shared" si="1"/>
        <v>53.723664635024235</v>
      </c>
      <c r="P26" s="9"/>
    </row>
    <row r="27" spans="1:16">
      <c r="A27" s="12"/>
      <c r="B27" s="44">
        <v>549</v>
      </c>
      <c r="C27" s="20" t="s">
        <v>40</v>
      </c>
      <c r="D27" s="46">
        <v>199631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199631</v>
      </c>
      <c r="O27" s="47">
        <f t="shared" si="1"/>
        <v>9.5806018140807225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SUM(D29:D30)</f>
        <v>487664</v>
      </c>
      <c r="E28" s="31">
        <f t="shared" si="8"/>
        <v>1075845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1563509</v>
      </c>
      <c r="O28" s="43">
        <f t="shared" si="1"/>
        <v>75.035225800259155</v>
      </c>
      <c r="P28" s="10"/>
    </row>
    <row r="29" spans="1:16">
      <c r="A29" s="13"/>
      <c r="B29" s="45">
        <v>554</v>
      </c>
      <c r="C29" s="21" t="s">
        <v>43</v>
      </c>
      <c r="D29" s="46">
        <v>487664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487664</v>
      </c>
      <c r="O29" s="47">
        <f t="shared" si="1"/>
        <v>23.403752939482651</v>
      </c>
      <c r="P29" s="9"/>
    </row>
    <row r="30" spans="1:16">
      <c r="A30" s="13"/>
      <c r="B30" s="45">
        <v>559</v>
      </c>
      <c r="C30" s="21" t="s">
        <v>44</v>
      </c>
      <c r="D30" s="46">
        <v>0</v>
      </c>
      <c r="E30" s="46">
        <v>1075845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1075845</v>
      </c>
      <c r="O30" s="47">
        <f t="shared" si="1"/>
        <v>51.631472860776505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SUM(D32:D36)</f>
        <v>3241112</v>
      </c>
      <c r="E31" s="31">
        <f t="shared" si="9"/>
        <v>382983</v>
      </c>
      <c r="F31" s="31">
        <f t="shared" si="9"/>
        <v>0</v>
      </c>
      <c r="G31" s="31">
        <f t="shared" si="9"/>
        <v>2681964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ref="N31:N39" si="10">SUM(D31:M31)</f>
        <v>6306059</v>
      </c>
      <c r="O31" s="43">
        <f t="shared" si="1"/>
        <v>302.6375677880693</v>
      </c>
      <c r="P31" s="9"/>
    </row>
    <row r="32" spans="1:16">
      <c r="A32" s="12"/>
      <c r="B32" s="44">
        <v>571</v>
      </c>
      <c r="C32" s="20" t="s">
        <v>46</v>
      </c>
      <c r="D32" s="46">
        <v>522171</v>
      </c>
      <c r="E32" s="46">
        <v>0</v>
      </c>
      <c r="F32" s="46">
        <v>0</v>
      </c>
      <c r="G32" s="46">
        <v>2681964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3204135</v>
      </c>
      <c r="O32" s="47">
        <f t="shared" si="1"/>
        <v>153.7714162307434</v>
      </c>
      <c r="P32" s="9"/>
    </row>
    <row r="33" spans="1:119">
      <c r="A33" s="12"/>
      <c r="B33" s="44">
        <v>572</v>
      </c>
      <c r="C33" s="20" t="s">
        <v>47</v>
      </c>
      <c r="D33" s="46">
        <v>1224822</v>
      </c>
      <c r="E33" s="46">
        <v>382983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1607805</v>
      </c>
      <c r="O33" s="47">
        <f t="shared" si="1"/>
        <v>77.161059653500985</v>
      </c>
      <c r="P33" s="9"/>
    </row>
    <row r="34" spans="1:119">
      <c r="A34" s="12"/>
      <c r="B34" s="44">
        <v>574</v>
      </c>
      <c r="C34" s="20" t="s">
        <v>48</v>
      </c>
      <c r="D34" s="46">
        <v>171468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171468</v>
      </c>
      <c r="O34" s="47">
        <f t="shared" si="1"/>
        <v>8.2290156932379901</v>
      </c>
      <c r="P34" s="9"/>
    </row>
    <row r="35" spans="1:119">
      <c r="A35" s="12"/>
      <c r="B35" s="44">
        <v>575</v>
      </c>
      <c r="C35" s="20" t="s">
        <v>49</v>
      </c>
      <c r="D35" s="46">
        <v>1259389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1259389</v>
      </c>
      <c r="O35" s="47">
        <f t="shared" si="1"/>
        <v>60.440034553918508</v>
      </c>
      <c r="P35" s="9"/>
    </row>
    <row r="36" spans="1:119">
      <c r="A36" s="12"/>
      <c r="B36" s="44">
        <v>579</v>
      </c>
      <c r="C36" s="20" t="s">
        <v>50</v>
      </c>
      <c r="D36" s="46">
        <v>63262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63262</v>
      </c>
      <c r="O36" s="47">
        <f t="shared" si="1"/>
        <v>3.0360416566684263</v>
      </c>
      <c r="P36" s="9"/>
    </row>
    <row r="37" spans="1:119" ht="15.75">
      <c r="A37" s="28" t="s">
        <v>52</v>
      </c>
      <c r="B37" s="29"/>
      <c r="C37" s="30"/>
      <c r="D37" s="31">
        <f t="shared" ref="D37:M37" si="11">SUM(D38:D38)</f>
        <v>1988032</v>
      </c>
      <c r="E37" s="31">
        <f t="shared" si="11"/>
        <v>2306696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1146165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 t="shared" si="10"/>
        <v>5440893</v>
      </c>
      <c r="O37" s="43">
        <f t="shared" si="1"/>
        <v>261.11690742429334</v>
      </c>
      <c r="P37" s="9"/>
    </row>
    <row r="38" spans="1:119" ht="15.75" thickBot="1">
      <c r="A38" s="12"/>
      <c r="B38" s="44">
        <v>581</v>
      </c>
      <c r="C38" s="20" t="s">
        <v>51</v>
      </c>
      <c r="D38" s="46">
        <v>1988032</v>
      </c>
      <c r="E38" s="46">
        <v>2306696</v>
      </c>
      <c r="F38" s="46">
        <v>0</v>
      </c>
      <c r="G38" s="46">
        <v>0</v>
      </c>
      <c r="H38" s="46">
        <v>0</v>
      </c>
      <c r="I38" s="46">
        <v>1146165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5440893</v>
      </c>
      <c r="O38" s="47">
        <f t="shared" si="1"/>
        <v>261.11690742429334</v>
      </c>
      <c r="P38" s="9"/>
    </row>
    <row r="39" spans="1:119" ht="16.5" thickBot="1">
      <c r="A39" s="14" t="s">
        <v>10</v>
      </c>
      <c r="B39" s="23"/>
      <c r="C39" s="22"/>
      <c r="D39" s="15">
        <f>SUM(D5,D14,D18,D25,D28,D31,D37)</f>
        <v>21190222</v>
      </c>
      <c r="E39" s="15">
        <f t="shared" ref="E39:M39" si="12">SUM(E5,E14,E18,E25,E28,E31,E37)</f>
        <v>3931633</v>
      </c>
      <c r="F39" s="15">
        <f t="shared" si="12"/>
        <v>3518778</v>
      </c>
      <c r="G39" s="15">
        <f t="shared" si="12"/>
        <v>5747317</v>
      </c>
      <c r="H39" s="15">
        <f t="shared" si="12"/>
        <v>0</v>
      </c>
      <c r="I39" s="15">
        <f t="shared" si="12"/>
        <v>8551792</v>
      </c>
      <c r="J39" s="15">
        <f t="shared" si="12"/>
        <v>0</v>
      </c>
      <c r="K39" s="15">
        <f t="shared" si="12"/>
        <v>1638979</v>
      </c>
      <c r="L39" s="15">
        <f t="shared" si="12"/>
        <v>0</v>
      </c>
      <c r="M39" s="15">
        <f t="shared" si="12"/>
        <v>0</v>
      </c>
      <c r="N39" s="15">
        <f t="shared" si="10"/>
        <v>44578721</v>
      </c>
      <c r="O39" s="37">
        <f t="shared" si="1"/>
        <v>2139.4020732351105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163" t="s">
        <v>61</v>
      </c>
      <c r="M41" s="163"/>
      <c r="N41" s="163"/>
      <c r="O41" s="41">
        <v>20837</v>
      </c>
    </row>
    <row r="42" spans="1:119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  <row r="43" spans="1:119" ht="15.75" customHeight="1" thickBot="1">
      <c r="A43" s="165" t="s">
        <v>57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3364986</v>
      </c>
      <c r="E5" s="26">
        <f t="shared" si="0"/>
        <v>5150</v>
      </c>
      <c r="F5" s="26">
        <f t="shared" si="0"/>
        <v>3357553</v>
      </c>
      <c r="G5" s="26">
        <f t="shared" si="0"/>
        <v>1607351</v>
      </c>
      <c r="H5" s="26">
        <f t="shared" si="0"/>
        <v>0</v>
      </c>
      <c r="I5" s="26">
        <f t="shared" si="0"/>
        <v>297333</v>
      </c>
      <c r="J5" s="26">
        <f t="shared" si="0"/>
        <v>0</v>
      </c>
      <c r="K5" s="26">
        <f t="shared" si="0"/>
        <v>1757939</v>
      </c>
      <c r="L5" s="26">
        <f t="shared" si="0"/>
        <v>0</v>
      </c>
      <c r="M5" s="26">
        <f t="shared" si="0"/>
        <v>0</v>
      </c>
      <c r="N5" s="27">
        <f>SUM(D5:M5)</f>
        <v>10390312</v>
      </c>
      <c r="O5" s="32">
        <f t="shared" ref="O5:O40" si="1">(N5/O$42)</f>
        <v>502.28715072996232</v>
      </c>
      <c r="P5" s="6"/>
    </row>
    <row r="6" spans="1:133">
      <c r="A6" s="12"/>
      <c r="B6" s="44">
        <v>511</v>
      </c>
      <c r="C6" s="20" t="s">
        <v>19</v>
      </c>
      <c r="D6" s="46">
        <v>63154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63154</v>
      </c>
      <c r="O6" s="47">
        <f t="shared" si="1"/>
        <v>3.0529826936092044</v>
      </c>
      <c r="P6" s="9"/>
    </row>
    <row r="7" spans="1:133">
      <c r="A7" s="12"/>
      <c r="B7" s="44">
        <v>512</v>
      </c>
      <c r="C7" s="20" t="s">
        <v>20</v>
      </c>
      <c r="D7" s="46">
        <v>736511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736511</v>
      </c>
      <c r="O7" s="47">
        <f t="shared" si="1"/>
        <v>35.604321763511557</v>
      </c>
      <c r="P7" s="9"/>
    </row>
    <row r="8" spans="1:133">
      <c r="A8" s="12"/>
      <c r="B8" s="44">
        <v>513</v>
      </c>
      <c r="C8" s="20" t="s">
        <v>21</v>
      </c>
      <c r="D8" s="46">
        <v>614149</v>
      </c>
      <c r="E8" s="46">
        <v>0</v>
      </c>
      <c r="F8" s="46">
        <v>0</v>
      </c>
      <c r="G8" s="46">
        <v>0</v>
      </c>
      <c r="H8" s="46">
        <v>0</v>
      </c>
      <c r="I8" s="46">
        <v>297333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911482</v>
      </c>
      <c r="O8" s="47">
        <f t="shared" si="1"/>
        <v>44.062747752102872</v>
      </c>
      <c r="P8" s="9"/>
    </row>
    <row r="9" spans="1:133">
      <c r="A9" s="12"/>
      <c r="B9" s="44">
        <v>514</v>
      </c>
      <c r="C9" s="20" t="s">
        <v>22</v>
      </c>
      <c r="D9" s="46">
        <v>219670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219670</v>
      </c>
      <c r="O9" s="47">
        <f t="shared" si="1"/>
        <v>10.619259402494441</v>
      </c>
      <c r="P9" s="9"/>
    </row>
    <row r="10" spans="1:133">
      <c r="A10" s="12"/>
      <c r="B10" s="44">
        <v>515</v>
      </c>
      <c r="C10" s="20" t="s">
        <v>23</v>
      </c>
      <c r="D10" s="46">
        <v>416121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416121</v>
      </c>
      <c r="O10" s="47">
        <f t="shared" si="1"/>
        <v>20.116068838828195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3357553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3357553</v>
      </c>
      <c r="O11" s="47">
        <f t="shared" si="1"/>
        <v>162.31040317122691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1757939</v>
      </c>
      <c r="L12" s="46">
        <v>0</v>
      </c>
      <c r="M12" s="46">
        <v>0</v>
      </c>
      <c r="N12" s="46">
        <f t="shared" si="2"/>
        <v>1757939</v>
      </c>
      <c r="O12" s="47">
        <f t="shared" si="1"/>
        <v>84.982065164845793</v>
      </c>
      <c r="P12" s="9"/>
    </row>
    <row r="13" spans="1:133">
      <c r="A13" s="12"/>
      <c r="B13" s="44">
        <v>519</v>
      </c>
      <c r="C13" s="20" t="s">
        <v>26</v>
      </c>
      <c r="D13" s="46">
        <v>1315381</v>
      </c>
      <c r="E13" s="46">
        <v>5150</v>
      </c>
      <c r="F13" s="46">
        <v>0</v>
      </c>
      <c r="G13" s="46">
        <v>1607351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2927882</v>
      </c>
      <c r="O13" s="47">
        <f t="shared" si="1"/>
        <v>141.53930194334333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7895449</v>
      </c>
      <c r="E14" s="31">
        <f t="shared" si="3"/>
        <v>184545</v>
      </c>
      <c r="F14" s="31">
        <f t="shared" si="3"/>
        <v>0</v>
      </c>
      <c r="G14" s="31">
        <f t="shared" si="3"/>
        <v>5556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8085550</v>
      </c>
      <c r="O14" s="43">
        <f t="shared" si="1"/>
        <v>390.87063714589578</v>
      </c>
      <c r="P14" s="10"/>
    </row>
    <row r="15" spans="1:133">
      <c r="A15" s="12"/>
      <c r="B15" s="44">
        <v>521</v>
      </c>
      <c r="C15" s="20" t="s">
        <v>28</v>
      </c>
      <c r="D15" s="46">
        <v>5152656</v>
      </c>
      <c r="E15" s="46">
        <v>184545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5337201</v>
      </c>
      <c r="O15" s="47">
        <f t="shared" si="1"/>
        <v>258.01029681910472</v>
      </c>
      <c r="P15" s="9"/>
    </row>
    <row r="16" spans="1:133">
      <c r="A16" s="12"/>
      <c r="B16" s="44">
        <v>522</v>
      </c>
      <c r="C16" s="20" t="s">
        <v>29</v>
      </c>
      <c r="D16" s="46">
        <v>2275680</v>
      </c>
      <c r="E16" s="46">
        <v>0</v>
      </c>
      <c r="F16" s="46">
        <v>0</v>
      </c>
      <c r="G16" s="46">
        <v>5556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2281236</v>
      </c>
      <c r="O16" s="47">
        <f t="shared" si="1"/>
        <v>110.27922266267041</v>
      </c>
      <c r="P16" s="9"/>
    </row>
    <row r="17" spans="1:16">
      <c r="A17" s="12"/>
      <c r="B17" s="44">
        <v>524</v>
      </c>
      <c r="C17" s="20" t="s">
        <v>30</v>
      </c>
      <c r="D17" s="46">
        <v>467113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467113</v>
      </c>
      <c r="O17" s="47">
        <f t="shared" si="1"/>
        <v>22.581117664120661</v>
      </c>
      <c r="P17" s="9"/>
    </row>
    <row r="18" spans="1:16" ht="15.75">
      <c r="A18" s="28" t="s">
        <v>31</v>
      </c>
      <c r="B18" s="29"/>
      <c r="C18" s="30"/>
      <c r="D18" s="31">
        <f t="shared" ref="D18:M18" si="4">SUM(D19:D24)</f>
        <v>2268839</v>
      </c>
      <c r="E18" s="31">
        <f t="shared" si="4"/>
        <v>0</v>
      </c>
      <c r="F18" s="31">
        <f t="shared" si="4"/>
        <v>0</v>
      </c>
      <c r="G18" s="31">
        <f t="shared" si="4"/>
        <v>0</v>
      </c>
      <c r="H18" s="31">
        <f t="shared" si="4"/>
        <v>0</v>
      </c>
      <c r="I18" s="31">
        <f t="shared" si="4"/>
        <v>5867780</v>
      </c>
      <c r="J18" s="31">
        <f t="shared" si="4"/>
        <v>0</v>
      </c>
      <c r="K18" s="31">
        <f t="shared" si="4"/>
        <v>0</v>
      </c>
      <c r="L18" s="31">
        <f t="shared" si="4"/>
        <v>0</v>
      </c>
      <c r="M18" s="31">
        <f t="shared" si="4"/>
        <v>0</v>
      </c>
      <c r="N18" s="42">
        <f>SUM(D18:M18)</f>
        <v>8136619</v>
      </c>
      <c r="O18" s="43">
        <f t="shared" si="1"/>
        <v>393.33940829546555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1259884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5">SUM(D19:M19)</f>
        <v>1259884</v>
      </c>
      <c r="O19" s="47">
        <f t="shared" si="1"/>
        <v>60.905153243739726</v>
      </c>
      <c r="P19" s="9"/>
    </row>
    <row r="20" spans="1:16">
      <c r="A20" s="12"/>
      <c r="B20" s="44">
        <v>534</v>
      </c>
      <c r="C20" s="20" t="s">
        <v>33</v>
      </c>
      <c r="D20" s="46">
        <v>2268839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2268839</v>
      </c>
      <c r="O20" s="47">
        <f t="shared" si="1"/>
        <v>109.67992845402688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1741297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1741297</v>
      </c>
      <c r="O21" s="47">
        <f t="shared" si="1"/>
        <v>84.177559702214054</v>
      </c>
      <c r="P21" s="9"/>
    </row>
    <row r="22" spans="1:16">
      <c r="A22" s="12"/>
      <c r="B22" s="44">
        <v>536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1158057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1158057</v>
      </c>
      <c r="O22" s="47">
        <f t="shared" si="1"/>
        <v>55.982645267330561</v>
      </c>
      <c r="P22" s="9"/>
    </row>
    <row r="23" spans="1:16">
      <c r="A23" s="12"/>
      <c r="B23" s="44">
        <v>538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270176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270176</v>
      </c>
      <c r="O23" s="47">
        <f t="shared" si="1"/>
        <v>13.06081407715363</v>
      </c>
      <c r="P23" s="9"/>
    </row>
    <row r="24" spans="1:16">
      <c r="A24" s="12"/>
      <c r="B24" s="44">
        <v>539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1438366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1438366</v>
      </c>
      <c r="O24" s="47">
        <f t="shared" si="1"/>
        <v>69.533307551000675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1184864</v>
      </c>
      <c r="E25" s="31">
        <f t="shared" si="6"/>
        <v>0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1184864</v>
      </c>
      <c r="O25" s="43">
        <f t="shared" si="1"/>
        <v>57.278545876438173</v>
      </c>
      <c r="P25" s="10"/>
    </row>
    <row r="26" spans="1:16">
      <c r="A26" s="12"/>
      <c r="B26" s="44">
        <v>541</v>
      </c>
      <c r="C26" s="20" t="s">
        <v>39</v>
      </c>
      <c r="D26" s="46">
        <v>1008216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1008216</v>
      </c>
      <c r="O26" s="47">
        <f t="shared" si="1"/>
        <v>48.739050565599925</v>
      </c>
      <c r="P26" s="9"/>
    </row>
    <row r="27" spans="1:16">
      <c r="A27" s="12"/>
      <c r="B27" s="44">
        <v>549</v>
      </c>
      <c r="C27" s="20" t="s">
        <v>40</v>
      </c>
      <c r="D27" s="46">
        <v>176648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176648</v>
      </c>
      <c r="O27" s="47">
        <f t="shared" si="1"/>
        <v>8.5394953108382481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SUM(D29:D31)</f>
        <v>660302</v>
      </c>
      <c r="E28" s="31">
        <f t="shared" si="8"/>
        <v>409119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1069421</v>
      </c>
      <c r="O28" s="43">
        <f t="shared" si="1"/>
        <v>51.697814947307357</v>
      </c>
      <c r="P28" s="10"/>
    </row>
    <row r="29" spans="1:16">
      <c r="A29" s="13"/>
      <c r="B29" s="45">
        <v>552</v>
      </c>
      <c r="C29" s="21" t="s">
        <v>42</v>
      </c>
      <c r="D29" s="46">
        <v>0</v>
      </c>
      <c r="E29" s="46">
        <v>60000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60000</v>
      </c>
      <c r="O29" s="47">
        <f t="shared" si="1"/>
        <v>2.9005124238615489</v>
      </c>
      <c r="P29" s="9"/>
    </row>
    <row r="30" spans="1:16">
      <c r="A30" s="13"/>
      <c r="B30" s="45">
        <v>554</v>
      </c>
      <c r="C30" s="21" t="s">
        <v>43</v>
      </c>
      <c r="D30" s="46">
        <v>660302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660302</v>
      </c>
      <c r="O30" s="47">
        <f t="shared" si="1"/>
        <v>31.920235908343809</v>
      </c>
      <c r="P30" s="9"/>
    </row>
    <row r="31" spans="1:16">
      <c r="A31" s="13"/>
      <c r="B31" s="45">
        <v>559</v>
      </c>
      <c r="C31" s="21" t="s">
        <v>44</v>
      </c>
      <c r="D31" s="46">
        <v>0</v>
      </c>
      <c r="E31" s="46">
        <v>349119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349119</v>
      </c>
      <c r="O31" s="47">
        <f t="shared" si="1"/>
        <v>16.877066615102002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SUM(D33:D37)</f>
        <v>3045371</v>
      </c>
      <c r="E32" s="31">
        <f t="shared" si="9"/>
        <v>347340</v>
      </c>
      <c r="F32" s="31">
        <f t="shared" si="9"/>
        <v>0</v>
      </c>
      <c r="G32" s="31">
        <f t="shared" si="9"/>
        <v>156159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ref="N32:N40" si="10">SUM(D32:M32)</f>
        <v>3548870</v>
      </c>
      <c r="O32" s="43">
        <f t="shared" si="1"/>
        <v>171.55902542782559</v>
      </c>
      <c r="P32" s="9"/>
    </row>
    <row r="33" spans="1:119">
      <c r="A33" s="12"/>
      <c r="B33" s="44">
        <v>571</v>
      </c>
      <c r="C33" s="20" t="s">
        <v>46</v>
      </c>
      <c r="D33" s="46">
        <v>395087</v>
      </c>
      <c r="E33" s="46">
        <v>0</v>
      </c>
      <c r="F33" s="46">
        <v>0</v>
      </c>
      <c r="G33" s="46">
        <v>156159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551246</v>
      </c>
      <c r="O33" s="47">
        <f t="shared" si="1"/>
        <v>26.648264526733055</v>
      </c>
      <c r="P33" s="9"/>
    </row>
    <row r="34" spans="1:119">
      <c r="A34" s="12"/>
      <c r="B34" s="44">
        <v>572</v>
      </c>
      <c r="C34" s="20" t="s">
        <v>47</v>
      </c>
      <c r="D34" s="46">
        <v>1034006</v>
      </c>
      <c r="E34" s="46">
        <v>347340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1381346</v>
      </c>
      <c r="O34" s="47">
        <f t="shared" si="1"/>
        <v>66.776853910857582</v>
      </c>
      <c r="P34" s="9"/>
    </row>
    <row r="35" spans="1:119">
      <c r="A35" s="12"/>
      <c r="B35" s="44">
        <v>574</v>
      </c>
      <c r="C35" s="20" t="s">
        <v>48</v>
      </c>
      <c r="D35" s="46">
        <v>210585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210585</v>
      </c>
      <c r="O35" s="47">
        <f t="shared" si="1"/>
        <v>10.180073479648071</v>
      </c>
      <c r="P35" s="9"/>
    </row>
    <row r="36" spans="1:119">
      <c r="A36" s="12"/>
      <c r="B36" s="44">
        <v>575</v>
      </c>
      <c r="C36" s="20" t="s">
        <v>49</v>
      </c>
      <c r="D36" s="46">
        <v>1337243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1337243</v>
      </c>
      <c r="O36" s="47">
        <f t="shared" si="1"/>
        <v>64.644832253698155</v>
      </c>
      <c r="P36" s="9"/>
    </row>
    <row r="37" spans="1:119">
      <c r="A37" s="12"/>
      <c r="B37" s="44">
        <v>579</v>
      </c>
      <c r="C37" s="20" t="s">
        <v>50</v>
      </c>
      <c r="D37" s="46">
        <v>68450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68450</v>
      </c>
      <c r="O37" s="47">
        <f t="shared" si="1"/>
        <v>3.3090012568887168</v>
      </c>
      <c r="P37" s="9"/>
    </row>
    <row r="38" spans="1:119" ht="15.75">
      <c r="A38" s="28" t="s">
        <v>52</v>
      </c>
      <c r="B38" s="29"/>
      <c r="C38" s="30"/>
      <c r="D38" s="31">
        <f t="shared" ref="D38:M38" si="11">SUM(D39:D39)</f>
        <v>2159618</v>
      </c>
      <c r="E38" s="31">
        <f t="shared" si="11"/>
        <v>2311427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1100000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10"/>
        <v>5571045</v>
      </c>
      <c r="O38" s="43">
        <f t="shared" si="1"/>
        <v>269.31475393986273</v>
      </c>
      <c r="P38" s="9"/>
    </row>
    <row r="39" spans="1:119" ht="15.75" thickBot="1">
      <c r="A39" s="12"/>
      <c r="B39" s="44">
        <v>581</v>
      </c>
      <c r="C39" s="20" t="s">
        <v>51</v>
      </c>
      <c r="D39" s="46">
        <v>2159618</v>
      </c>
      <c r="E39" s="46">
        <v>2311427</v>
      </c>
      <c r="F39" s="46">
        <v>0</v>
      </c>
      <c r="G39" s="46">
        <v>0</v>
      </c>
      <c r="H39" s="46">
        <v>0</v>
      </c>
      <c r="I39" s="46">
        <v>1100000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5571045</v>
      </c>
      <c r="O39" s="47">
        <f t="shared" si="1"/>
        <v>269.31475393986273</v>
      </c>
      <c r="P39" s="9"/>
    </row>
    <row r="40" spans="1:119" ht="16.5" thickBot="1">
      <c r="A40" s="14" t="s">
        <v>10</v>
      </c>
      <c r="B40" s="23"/>
      <c r="C40" s="22"/>
      <c r="D40" s="15">
        <f>SUM(D5,D14,D18,D25,D28,D32,D38)</f>
        <v>20579429</v>
      </c>
      <c r="E40" s="15">
        <f t="shared" ref="E40:M40" si="12">SUM(E5,E14,E18,E25,E28,E32,E38)</f>
        <v>3257581</v>
      </c>
      <c r="F40" s="15">
        <f t="shared" si="12"/>
        <v>3357553</v>
      </c>
      <c r="G40" s="15">
        <f t="shared" si="12"/>
        <v>1769066</v>
      </c>
      <c r="H40" s="15">
        <f t="shared" si="12"/>
        <v>0</v>
      </c>
      <c r="I40" s="15">
        <f t="shared" si="12"/>
        <v>7265113</v>
      </c>
      <c r="J40" s="15">
        <f t="shared" si="12"/>
        <v>0</v>
      </c>
      <c r="K40" s="15">
        <f t="shared" si="12"/>
        <v>1757939</v>
      </c>
      <c r="L40" s="15">
        <f t="shared" si="12"/>
        <v>0</v>
      </c>
      <c r="M40" s="15">
        <f t="shared" si="12"/>
        <v>0</v>
      </c>
      <c r="N40" s="15">
        <f t="shared" si="10"/>
        <v>37986681</v>
      </c>
      <c r="O40" s="37">
        <f t="shared" si="1"/>
        <v>1836.3473363627575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59</v>
      </c>
      <c r="M42" s="163"/>
      <c r="N42" s="163"/>
      <c r="O42" s="41">
        <v>20686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57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3243677</v>
      </c>
      <c r="E5" s="26">
        <f t="shared" ref="E5:M5" si="0">SUM(E6:E13)</f>
        <v>136459</v>
      </c>
      <c r="F5" s="26">
        <f t="shared" si="0"/>
        <v>3045390</v>
      </c>
      <c r="G5" s="26">
        <f t="shared" si="0"/>
        <v>0</v>
      </c>
      <c r="H5" s="26">
        <f t="shared" si="0"/>
        <v>0</v>
      </c>
      <c r="I5" s="26">
        <f t="shared" si="0"/>
        <v>286989</v>
      </c>
      <c r="J5" s="26">
        <f t="shared" si="0"/>
        <v>0</v>
      </c>
      <c r="K5" s="26">
        <f t="shared" si="0"/>
        <v>1362789</v>
      </c>
      <c r="L5" s="26">
        <f t="shared" si="0"/>
        <v>0</v>
      </c>
      <c r="M5" s="26">
        <f t="shared" si="0"/>
        <v>0</v>
      </c>
      <c r="N5" s="27">
        <f>SUM(D5:M5)</f>
        <v>8075304</v>
      </c>
      <c r="O5" s="32">
        <f t="shared" ref="O5:O40" si="1">(N5/O$42)</f>
        <v>392.76770428015567</v>
      </c>
      <c r="P5" s="6"/>
    </row>
    <row r="6" spans="1:133">
      <c r="A6" s="12"/>
      <c r="B6" s="44">
        <v>511</v>
      </c>
      <c r="C6" s="20" t="s">
        <v>19</v>
      </c>
      <c r="D6" s="46">
        <v>57749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57749</v>
      </c>
      <c r="O6" s="47">
        <f t="shared" si="1"/>
        <v>2.8088035019455253</v>
      </c>
      <c r="P6" s="9"/>
    </row>
    <row r="7" spans="1:133">
      <c r="A7" s="12"/>
      <c r="B7" s="44">
        <v>512</v>
      </c>
      <c r="C7" s="20" t="s">
        <v>20</v>
      </c>
      <c r="D7" s="46">
        <v>587905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587905</v>
      </c>
      <c r="O7" s="47">
        <f t="shared" si="1"/>
        <v>28.594601167315176</v>
      </c>
      <c r="P7" s="9"/>
    </row>
    <row r="8" spans="1:133">
      <c r="A8" s="12"/>
      <c r="B8" s="44">
        <v>513</v>
      </c>
      <c r="C8" s="20" t="s">
        <v>21</v>
      </c>
      <c r="D8" s="46">
        <v>625234</v>
      </c>
      <c r="E8" s="46">
        <v>0</v>
      </c>
      <c r="F8" s="46">
        <v>0</v>
      </c>
      <c r="G8" s="46">
        <v>0</v>
      </c>
      <c r="H8" s="46">
        <v>0</v>
      </c>
      <c r="I8" s="46">
        <v>286989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912223</v>
      </c>
      <c r="O8" s="47">
        <f t="shared" si="1"/>
        <v>44.368822957198446</v>
      </c>
      <c r="P8" s="9"/>
    </row>
    <row r="9" spans="1:133">
      <c r="A9" s="12"/>
      <c r="B9" s="44">
        <v>514</v>
      </c>
      <c r="C9" s="20" t="s">
        <v>22</v>
      </c>
      <c r="D9" s="46">
        <v>395392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395392</v>
      </c>
      <c r="O9" s="47">
        <f t="shared" si="1"/>
        <v>19.23112840466926</v>
      </c>
      <c r="P9" s="9"/>
    </row>
    <row r="10" spans="1:133">
      <c r="A10" s="12"/>
      <c r="B10" s="44">
        <v>515</v>
      </c>
      <c r="C10" s="20" t="s">
        <v>23</v>
      </c>
      <c r="D10" s="46">
        <v>521568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521568</v>
      </c>
      <c r="O10" s="47">
        <f t="shared" si="1"/>
        <v>25.368093385214006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3045390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3045390</v>
      </c>
      <c r="O11" s="47">
        <f t="shared" si="1"/>
        <v>148.12208171206225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1362789</v>
      </c>
      <c r="L12" s="46">
        <v>0</v>
      </c>
      <c r="M12" s="46">
        <v>0</v>
      </c>
      <c r="N12" s="46">
        <f t="shared" si="2"/>
        <v>1362789</v>
      </c>
      <c r="O12" s="47">
        <f t="shared" si="1"/>
        <v>66.28351167315175</v>
      </c>
      <c r="P12" s="9"/>
    </row>
    <row r="13" spans="1:133">
      <c r="A13" s="12"/>
      <c r="B13" s="44">
        <v>519</v>
      </c>
      <c r="C13" s="20" t="s">
        <v>26</v>
      </c>
      <c r="D13" s="46">
        <v>1055829</v>
      </c>
      <c r="E13" s="46">
        <v>136459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1192288</v>
      </c>
      <c r="O13" s="47">
        <f t="shared" si="1"/>
        <v>57.990661478599222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6883642</v>
      </c>
      <c r="E14" s="31">
        <f t="shared" si="3"/>
        <v>262848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7146490</v>
      </c>
      <c r="O14" s="43">
        <f t="shared" si="1"/>
        <v>347.59192607003894</v>
      </c>
      <c r="P14" s="10"/>
    </row>
    <row r="15" spans="1:133">
      <c r="A15" s="12"/>
      <c r="B15" s="44">
        <v>521</v>
      </c>
      <c r="C15" s="20" t="s">
        <v>28</v>
      </c>
      <c r="D15" s="46">
        <v>4158084</v>
      </c>
      <c r="E15" s="46">
        <v>262848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4420932</v>
      </c>
      <c r="O15" s="47">
        <f t="shared" si="1"/>
        <v>215.02587548638132</v>
      </c>
      <c r="P15" s="9"/>
    </row>
    <row r="16" spans="1:133">
      <c r="A16" s="12"/>
      <c r="B16" s="44">
        <v>522</v>
      </c>
      <c r="C16" s="20" t="s">
        <v>29</v>
      </c>
      <c r="D16" s="46">
        <v>2257447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2257447</v>
      </c>
      <c r="O16" s="47">
        <f t="shared" si="1"/>
        <v>109.79800583657588</v>
      </c>
      <c r="P16" s="9"/>
    </row>
    <row r="17" spans="1:16">
      <c r="A17" s="12"/>
      <c r="B17" s="44">
        <v>524</v>
      </c>
      <c r="C17" s="20" t="s">
        <v>30</v>
      </c>
      <c r="D17" s="46">
        <v>468111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468111</v>
      </c>
      <c r="O17" s="47">
        <f t="shared" si="1"/>
        <v>22.768044747081714</v>
      </c>
      <c r="P17" s="9"/>
    </row>
    <row r="18" spans="1:16" ht="15.75">
      <c r="A18" s="28" t="s">
        <v>31</v>
      </c>
      <c r="B18" s="29"/>
      <c r="C18" s="30"/>
      <c r="D18" s="31">
        <f t="shared" ref="D18:M18" si="4">SUM(D19:D24)</f>
        <v>2250786</v>
      </c>
      <c r="E18" s="31">
        <f t="shared" si="4"/>
        <v>0</v>
      </c>
      <c r="F18" s="31">
        <f t="shared" si="4"/>
        <v>0</v>
      </c>
      <c r="G18" s="31">
        <f t="shared" si="4"/>
        <v>0</v>
      </c>
      <c r="H18" s="31">
        <f t="shared" si="4"/>
        <v>0</v>
      </c>
      <c r="I18" s="31">
        <f t="shared" si="4"/>
        <v>5870471</v>
      </c>
      <c r="J18" s="31">
        <f t="shared" si="4"/>
        <v>0</v>
      </c>
      <c r="K18" s="31">
        <f t="shared" si="4"/>
        <v>0</v>
      </c>
      <c r="L18" s="31">
        <f t="shared" si="4"/>
        <v>0</v>
      </c>
      <c r="M18" s="31">
        <f t="shared" si="4"/>
        <v>0</v>
      </c>
      <c r="N18" s="42">
        <f>SUM(D18:M18)</f>
        <v>8121257</v>
      </c>
      <c r="O18" s="43">
        <f t="shared" si="1"/>
        <v>395.00277237354084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1220101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5">SUM(D19:M19)</f>
        <v>1220101</v>
      </c>
      <c r="O19" s="47">
        <f t="shared" si="1"/>
        <v>59.34343385214008</v>
      </c>
      <c r="P19" s="9"/>
    </row>
    <row r="20" spans="1:16">
      <c r="A20" s="12"/>
      <c r="B20" s="44">
        <v>534</v>
      </c>
      <c r="C20" s="20" t="s">
        <v>33</v>
      </c>
      <c r="D20" s="46">
        <v>2250786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2250786</v>
      </c>
      <c r="O20" s="47">
        <f t="shared" si="1"/>
        <v>109.47402723735408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1735562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1735562</v>
      </c>
      <c r="O21" s="47">
        <f t="shared" si="1"/>
        <v>84.414494163424123</v>
      </c>
      <c r="P21" s="9"/>
    </row>
    <row r="22" spans="1:16">
      <c r="A22" s="12"/>
      <c r="B22" s="44">
        <v>536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1193557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1193557</v>
      </c>
      <c r="O22" s="47">
        <f t="shared" si="1"/>
        <v>58.052383268482487</v>
      </c>
      <c r="P22" s="9"/>
    </row>
    <row r="23" spans="1:16">
      <c r="A23" s="12"/>
      <c r="B23" s="44">
        <v>538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262940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262940</v>
      </c>
      <c r="O23" s="47">
        <f t="shared" si="1"/>
        <v>12.788910505836576</v>
      </c>
      <c r="P23" s="9"/>
    </row>
    <row r="24" spans="1:16">
      <c r="A24" s="12"/>
      <c r="B24" s="44">
        <v>539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1458311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1458311</v>
      </c>
      <c r="O24" s="47">
        <f t="shared" si="1"/>
        <v>70.929523346303498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1267400</v>
      </c>
      <c r="E25" s="31">
        <f t="shared" si="6"/>
        <v>0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1267400</v>
      </c>
      <c r="O25" s="43">
        <f t="shared" si="1"/>
        <v>61.643968871595334</v>
      </c>
      <c r="P25" s="10"/>
    </row>
    <row r="26" spans="1:16">
      <c r="A26" s="12"/>
      <c r="B26" s="44">
        <v>541</v>
      </c>
      <c r="C26" s="20" t="s">
        <v>39</v>
      </c>
      <c r="D26" s="46">
        <v>1090452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1090452</v>
      </c>
      <c r="O26" s="47">
        <f t="shared" si="1"/>
        <v>53.037548638132293</v>
      </c>
      <c r="P26" s="9"/>
    </row>
    <row r="27" spans="1:16">
      <c r="A27" s="12"/>
      <c r="B27" s="44">
        <v>549</v>
      </c>
      <c r="C27" s="20" t="s">
        <v>40</v>
      </c>
      <c r="D27" s="46">
        <v>176948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176948</v>
      </c>
      <c r="O27" s="47">
        <f t="shared" si="1"/>
        <v>8.6064202334630355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SUM(D29:D31)</f>
        <v>620910</v>
      </c>
      <c r="E28" s="31">
        <f t="shared" si="8"/>
        <v>1155629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1776539</v>
      </c>
      <c r="O28" s="43">
        <f t="shared" si="1"/>
        <v>86.407538910505835</v>
      </c>
      <c r="P28" s="10"/>
    </row>
    <row r="29" spans="1:16">
      <c r="A29" s="13"/>
      <c r="B29" s="45">
        <v>552</v>
      </c>
      <c r="C29" s="21" t="s">
        <v>42</v>
      </c>
      <c r="D29" s="46">
        <v>0</v>
      </c>
      <c r="E29" s="46">
        <v>95000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95000</v>
      </c>
      <c r="O29" s="47">
        <f t="shared" si="1"/>
        <v>4.6206225680933848</v>
      </c>
      <c r="P29" s="9"/>
    </row>
    <row r="30" spans="1:16">
      <c r="A30" s="13"/>
      <c r="B30" s="45">
        <v>554</v>
      </c>
      <c r="C30" s="21" t="s">
        <v>43</v>
      </c>
      <c r="D30" s="46">
        <v>620910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620910</v>
      </c>
      <c r="O30" s="47">
        <f t="shared" si="1"/>
        <v>30.199902723735409</v>
      </c>
      <c r="P30" s="9"/>
    </row>
    <row r="31" spans="1:16">
      <c r="A31" s="13"/>
      <c r="B31" s="45">
        <v>559</v>
      </c>
      <c r="C31" s="21" t="s">
        <v>44</v>
      </c>
      <c r="D31" s="46">
        <v>0</v>
      </c>
      <c r="E31" s="46">
        <v>1060629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1060629</v>
      </c>
      <c r="O31" s="47">
        <f t="shared" si="1"/>
        <v>51.587013618677041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SUM(D33:D37)</f>
        <v>2956621</v>
      </c>
      <c r="E32" s="31">
        <f t="shared" si="9"/>
        <v>369806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ref="N32:N40" si="10">SUM(D32:M32)</f>
        <v>3326427</v>
      </c>
      <c r="O32" s="43">
        <f t="shared" si="1"/>
        <v>161.79119649805446</v>
      </c>
      <c r="P32" s="9"/>
    </row>
    <row r="33" spans="1:119">
      <c r="A33" s="12"/>
      <c r="B33" s="44">
        <v>571</v>
      </c>
      <c r="C33" s="20" t="s">
        <v>46</v>
      </c>
      <c r="D33" s="46">
        <v>447980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447980</v>
      </c>
      <c r="O33" s="47">
        <f t="shared" si="1"/>
        <v>21.788910505836576</v>
      </c>
      <c r="P33" s="9"/>
    </row>
    <row r="34" spans="1:119">
      <c r="A34" s="12"/>
      <c r="B34" s="44">
        <v>572</v>
      </c>
      <c r="C34" s="20" t="s">
        <v>47</v>
      </c>
      <c r="D34" s="46">
        <v>979534</v>
      </c>
      <c r="E34" s="46">
        <v>369806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1349340</v>
      </c>
      <c r="O34" s="47">
        <f t="shared" si="1"/>
        <v>65.629377431906619</v>
      </c>
      <c r="P34" s="9"/>
    </row>
    <row r="35" spans="1:119">
      <c r="A35" s="12"/>
      <c r="B35" s="44">
        <v>574</v>
      </c>
      <c r="C35" s="20" t="s">
        <v>48</v>
      </c>
      <c r="D35" s="46">
        <v>224965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224965</v>
      </c>
      <c r="O35" s="47">
        <f t="shared" si="1"/>
        <v>10.941877431906615</v>
      </c>
      <c r="P35" s="9"/>
    </row>
    <row r="36" spans="1:119">
      <c r="A36" s="12"/>
      <c r="B36" s="44">
        <v>575</v>
      </c>
      <c r="C36" s="20" t="s">
        <v>49</v>
      </c>
      <c r="D36" s="46">
        <v>1245341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1245341</v>
      </c>
      <c r="O36" s="47">
        <f t="shared" si="1"/>
        <v>60.57106031128405</v>
      </c>
      <c r="P36" s="9"/>
    </row>
    <row r="37" spans="1:119">
      <c r="A37" s="12"/>
      <c r="B37" s="44">
        <v>579</v>
      </c>
      <c r="C37" s="20" t="s">
        <v>50</v>
      </c>
      <c r="D37" s="46">
        <v>58801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58801</v>
      </c>
      <c r="O37" s="47">
        <f t="shared" si="1"/>
        <v>2.8599708171206224</v>
      </c>
      <c r="P37" s="9"/>
    </row>
    <row r="38" spans="1:119" ht="15.75">
      <c r="A38" s="28" t="s">
        <v>52</v>
      </c>
      <c r="B38" s="29"/>
      <c r="C38" s="30"/>
      <c r="D38" s="31">
        <f t="shared" ref="D38:M38" si="11">SUM(D39:D39)</f>
        <v>2543097</v>
      </c>
      <c r="E38" s="31">
        <f t="shared" si="11"/>
        <v>2303700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1130339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10"/>
        <v>5977136</v>
      </c>
      <c r="O38" s="43">
        <f t="shared" si="1"/>
        <v>290.71673151750974</v>
      </c>
      <c r="P38" s="9"/>
    </row>
    <row r="39" spans="1:119" ht="15.75" thickBot="1">
      <c r="A39" s="12"/>
      <c r="B39" s="44">
        <v>581</v>
      </c>
      <c r="C39" s="20" t="s">
        <v>51</v>
      </c>
      <c r="D39" s="46">
        <v>2543097</v>
      </c>
      <c r="E39" s="46">
        <v>2303700</v>
      </c>
      <c r="F39" s="46">
        <v>0</v>
      </c>
      <c r="G39" s="46">
        <v>0</v>
      </c>
      <c r="H39" s="46">
        <v>0</v>
      </c>
      <c r="I39" s="46">
        <v>1130339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5977136</v>
      </c>
      <c r="O39" s="47">
        <f t="shared" si="1"/>
        <v>290.71673151750974</v>
      </c>
      <c r="P39" s="9"/>
    </row>
    <row r="40" spans="1:119" ht="16.5" thickBot="1">
      <c r="A40" s="14" t="s">
        <v>10</v>
      </c>
      <c r="B40" s="23"/>
      <c r="C40" s="22"/>
      <c r="D40" s="15">
        <f>SUM(D5,D14,D18,D25,D28,D32,D38)</f>
        <v>19766133</v>
      </c>
      <c r="E40" s="15">
        <f t="shared" ref="E40:M40" si="12">SUM(E5,E14,E18,E25,E28,E32,E38)</f>
        <v>4228442</v>
      </c>
      <c r="F40" s="15">
        <f t="shared" si="12"/>
        <v>3045390</v>
      </c>
      <c r="G40" s="15">
        <f t="shared" si="12"/>
        <v>0</v>
      </c>
      <c r="H40" s="15">
        <f t="shared" si="12"/>
        <v>0</v>
      </c>
      <c r="I40" s="15">
        <f t="shared" si="12"/>
        <v>7287799</v>
      </c>
      <c r="J40" s="15">
        <f t="shared" si="12"/>
        <v>0</v>
      </c>
      <c r="K40" s="15">
        <f t="shared" si="12"/>
        <v>1362789</v>
      </c>
      <c r="L40" s="15">
        <f t="shared" si="12"/>
        <v>0</v>
      </c>
      <c r="M40" s="15">
        <f t="shared" si="12"/>
        <v>0</v>
      </c>
      <c r="N40" s="15">
        <f t="shared" si="10"/>
        <v>35690553</v>
      </c>
      <c r="O40" s="37">
        <f t="shared" si="1"/>
        <v>1735.9218385214008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56</v>
      </c>
      <c r="M42" s="163"/>
      <c r="N42" s="163"/>
      <c r="O42" s="41">
        <v>20560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57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A44:O44"/>
    <mergeCell ref="L42:N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3254137</v>
      </c>
      <c r="E5" s="26">
        <f t="shared" ref="E5:M5" si="0">SUM(E6:E13)</f>
        <v>181100</v>
      </c>
      <c r="F5" s="26">
        <f t="shared" si="0"/>
        <v>2929149</v>
      </c>
      <c r="G5" s="26">
        <f t="shared" si="0"/>
        <v>0</v>
      </c>
      <c r="H5" s="26">
        <f t="shared" si="0"/>
        <v>0</v>
      </c>
      <c r="I5" s="26">
        <f t="shared" si="0"/>
        <v>298238</v>
      </c>
      <c r="J5" s="26">
        <f t="shared" si="0"/>
        <v>0</v>
      </c>
      <c r="K5" s="26">
        <f t="shared" si="0"/>
        <v>1377404</v>
      </c>
      <c r="L5" s="26">
        <f t="shared" si="0"/>
        <v>0</v>
      </c>
      <c r="M5" s="26">
        <f t="shared" si="0"/>
        <v>0</v>
      </c>
      <c r="N5" s="27">
        <f>SUM(D5:M5)</f>
        <v>8040028</v>
      </c>
      <c r="O5" s="32">
        <f t="shared" ref="O5:O40" si="1">(N5/O$42)</f>
        <v>428.73289606996212</v>
      </c>
      <c r="P5" s="6"/>
    </row>
    <row r="6" spans="1:133">
      <c r="A6" s="12"/>
      <c r="B6" s="44">
        <v>511</v>
      </c>
      <c r="C6" s="20" t="s">
        <v>19</v>
      </c>
      <c r="D6" s="46">
        <v>51061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51061</v>
      </c>
      <c r="O6" s="47">
        <f t="shared" si="1"/>
        <v>2.7228176825041328</v>
      </c>
      <c r="P6" s="9"/>
    </row>
    <row r="7" spans="1:133">
      <c r="A7" s="12"/>
      <c r="B7" s="44">
        <v>512</v>
      </c>
      <c r="C7" s="20" t="s">
        <v>20</v>
      </c>
      <c r="D7" s="46">
        <v>575357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575357</v>
      </c>
      <c r="O7" s="47">
        <f t="shared" si="1"/>
        <v>30.680797739028421</v>
      </c>
      <c r="P7" s="9"/>
    </row>
    <row r="8" spans="1:133">
      <c r="A8" s="12"/>
      <c r="B8" s="44">
        <v>513</v>
      </c>
      <c r="C8" s="20" t="s">
        <v>21</v>
      </c>
      <c r="D8" s="46">
        <v>596008</v>
      </c>
      <c r="E8" s="46">
        <v>0</v>
      </c>
      <c r="F8" s="46">
        <v>0</v>
      </c>
      <c r="G8" s="46">
        <v>0</v>
      </c>
      <c r="H8" s="46">
        <v>0</v>
      </c>
      <c r="I8" s="46">
        <v>298238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894246</v>
      </c>
      <c r="O8" s="47">
        <f t="shared" si="1"/>
        <v>47.685490321548549</v>
      </c>
      <c r="P8" s="9"/>
    </row>
    <row r="9" spans="1:133">
      <c r="A9" s="12"/>
      <c r="B9" s="44">
        <v>514</v>
      </c>
      <c r="C9" s="20" t="s">
        <v>22</v>
      </c>
      <c r="D9" s="46">
        <v>187192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187192</v>
      </c>
      <c r="O9" s="47">
        <f t="shared" si="1"/>
        <v>9.9819762171385911</v>
      </c>
      <c r="P9" s="9"/>
    </row>
    <row r="10" spans="1:133">
      <c r="A10" s="12"/>
      <c r="B10" s="44">
        <v>515</v>
      </c>
      <c r="C10" s="20" t="s">
        <v>23</v>
      </c>
      <c r="D10" s="46">
        <v>529919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529919</v>
      </c>
      <c r="O10" s="47">
        <f t="shared" si="1"/>
        <v>28.25782541460033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2929149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2929149</v>
      </c>
      <c r="O11" s="47">
        <f t="shared" si="1"/>
        <v>156.19628859382499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1377404</v>
      </c>
      <c r="L12" s="46">
        <v>0</v>
      </c>
      <c r="M12" s="46">
        <v>0</v>
      </c>
      <c r="N12" s="46">
        <f t="shared" si="2"/>
        <v>1377404</v>
      </c>
      <c r="O12" s="47">
        <f t="shared" si="1"/>
        <v>73.44979469951474</v>
      </c>
      <c r="P12" s="9"/>
    </row>
    <row r="13" spans="1:133">
      <c r="A13" s="12"/>
      <c r="B13" s="44">
        <v>519</v>
      </c>
      <c r="C13" s="20" t="s">
        <v>26</v>
      </c>
      <c r="D13" s="46">
        <v>1314600</v>
      </c>
      <c r="E13" s="46">
        <v>181100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1495700</v>
      </c>
      <c r="O13" s="47">
        <f t="shared" si="1"/>
        <v>79.757905401802375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7544336</v>
      </c>
      <c r="E14" s="31">
        <f t="shared" si="3"/>
        <v>207705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7752041</v>
      </c>
      <c r="O14" s="43">
        <f t="shared" si="1"/>
        <v>413.37604649922679</v>
      </c>
      <c r="P14" s="10"/>
    </row>
    <row r="15" spans="1:133">
      <c r="A15" s="12"/>
      <c r="B15" s="44">
        <v>521</v>
      </c>
      <c r="C15" s="20" t="s">
        <v>28</v>
      </c>
      <c r="D15" s="46">
        <v>4195687</v>
      </c>
      <c r="E15" s="46">
        <v>207705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4403392</v>
      </c>
      <c r="O15" s="47">
        <f t="shared" si="1"/>
        <v>234.81000373273611</v>
      </c>
      <c r="P15" s="9"/>
    </row>
    <row r="16" spans="1:133">
      <c r="A16" s="12"/>
      <c r="B16" s="44">
        <v>522</v>
      </c>
      <c r="C16" s="20" t="s">
        <v>29</v>
      </c>
      <c r="D16" s="46">
        <v>2862984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2862984</v>
      </c>
      <c r="O16" s="47">
        <f t="shared" si="1"/>
        <v>152.66805311150216</v>
      </c>
      <c r="P16" s="9"/>
    </row>
    <row r="17" spans="1:16">
      <c r="A17" s="12"/>
      <c r="B17" s="44">
        <v>524</v>
      </c>
      <c r="C17" s="20" t="s">
        <v>30</v>
      </c>
      <c r="D17" s="46">
        <v>485665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485665</v>
      </c>
      <c r="O17" s="47">
        <f t="shared" si="1"/>
        <v>25.897989654988535</v>
      </c>
      <c r="P17" s="9"/>
    </row>
    <row r="18" spans="1:16" ht="15.75">
      <c r="A18" s="28" t="s">
        <v>31</v>
      </c>
      <c r="B18" s="29"/>
      <c r="C18" s="30"/>
      <c r="D18" s="31">
        <f t="shared" ref="D18:M18" si="4">SUM(D19:D24)</f>
        <v>2306117</v>
      </c>
      <c r="E18" s="31">
        <f t="shared" si="4"/>
        <v>0</v>
      </c>
      <c r="F18" s="31">
        <f t="shared" si="4"/>
        <v>0</v>
      </c>
      <c r="G18" s="31">
        <f t="shared" si="4"/>
        <v>0</v>
      </c>
      <c r="H18" s="31">
        <f t="shared" si="4"/>
        <v>0</v>
      </c>
      <c r="I18" s="31">
        <f t="shared" si="4"/>
        <v>5706626</v>
      </c>
      <c r="J18" s="31">
        <f t="shared" si="4"/>
        <v>0</v>
      </c>
      <c r="K18" s="31">
        <f t="shared" si="4"/>
        <v>0</v>
      </c>
      <c r="L18" s="31">
        <f t="shared" si="4"/>
        <v>0</v>
      </c>
      <c r="M18" s="31">
        <f t="shared" si="4"/>
        <v>0</v>
      </c>
      <c r="N18" s="42">
        <f>SUM(D18:M18)</f>
        <v>8012743</v>
      </c>
      <c r="O18" s="43">
        <f t="shared" si="1"/>
        <v>427.27792886471497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1139470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5">SUM(D19:M19)</f>
        <v>1139470</v>
      </c>
      <c r="O19" s="47">
        <f t="shared" si="1"/>
        <v>60.762011411507494</v>
      </c>
      <c r="P19" s="9"/>
    </row>
    <row r="20" spans="1:16">
      <c r="A20" s="12"/>
      <c r="B20" s="44">
        <v>534</v>
      </c>
      <c r="C20" s="20" t="s">
        <v>33</v>
      </c>
      <c r="D20" s="46">
        <v>2306117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2306117</v>
      </c>
      <c r="O20" s="47">
        <f t="shared" si="1"/>
        <v>122.97323094971472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1652061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1652061</v>
      </c>
      <c r="O21" s="47">
        <f t="shared" si="1"/>
        <v>88.095824668053112</v>
      </c>
      <c r="P21" s="9"/>
    </row>
    <row r="22" spans="1:16">
      <c r="A22" s="12"/>
      <c r="B22" s="44">
        <v>536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1361277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1361277</v>
      </c>
      <c r="O22" s="47">
        <f t="shared" si="1"/>
        <v>72.589825627899529</v>
      </c>
      <c r="P22" s="9"/>
    </row>
    <row r="23" spans="1:16">
      <c r="A23" s="12"/>
      <c r="B23" s="44">
        <v>538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61414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61414</v>
      </c>
      <c r="O23" s="47">
        <f t="shared" si="1"/>
        <v>3.2748893510371673</v>
      </c>
      <c r="P23" s="9"/>
    </row>
    <row r="24" spans="1:16">
      <c r="A24" s="12"/>
      <c r="B24" s="44">
        <v>539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1492404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1492404</v>
      </c>
      <c r="O24" s="47">
        <f t="shared" si="1"/>
        <v>79.582146856502959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1799437</v>
      </c>
      <c r="E25" s="31">
        <f t="shared" si="6"/>
        <v>0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1799437</v>
      </c>
      <c r="O25" s="43">
        <f t="shared" si="1"/>
        <v>95.954620594038289</v>
      </c>
      <c r="P25" s="10"/>
    </row>
    <row r="26" spans="1:16">
      <c r="A26" s="12"/>
      <c r="B26" s="44">
        <v>541</v>
      </c>
      <c r="C26" s="20" t="s">
        <v>39</v>
      </c>
      <c r="D26" s="46">
        <v>1622257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1622257</v>
      </c>
      <c r="O26" s="47">
        <f t="shared" si="1"/>
        <v>86.506532288167222</v>
      </c>
      <c r="P26" s="9"/>
    </row>
    <row r="27" spans="1:16">
      <c r="A27" s="12"/>
      <c r="B27" s="44">
        <v>549</v>
      </c>
      <c r="C27" s="20" t="s">
        <v>40</v>
      </c>
      <c r="D27" s="46">
        <v>177180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177180</v>
      </c>
      <c r="O27" s="47">
        <f t="shared" si="1"/>
        <v>9.4480883058710603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SUM(D29:D31)</f>
        <v>579458</v>
      </c>
      <c r="E28" s="31">
        <f t="shared" si="8"/>
        <v>17730851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18310309</v>
      </c>
      <c r="O28" s="43">
        <f t="shared" si="1"/>
        <v>976.39359035887594</v>
      </c>
      <c r="P28" s="10"/>
    </row>
    <row r="29" spans="1:16">
      <c r="A29" s="13"/>
      <c r="B29" s="45">
        <v>552</v>
      </c>
      <c r="C29" s="21" t="s">
        <v>42</v>
      </c>
      <c r="D29" s="46">
        <v>0</v>
      </c>
      <c r="E29" s="46">
        <v>76174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76174</v>
      </c>
      <c r="O29" s="47">
        <f t="shared" si="1"/>
        <v>4.0619634191862639</v>
      </c>
      <c r="P29" s="9"/>
    </row>
    <row r="30" spans="1:16">
      <c r="A30" s="13"/>
      <c r="B30" s="45">
        <v>554</v>
      </c>
      <c r="C30" s="21" t="s">
        <v>43</v>
      </c>
      <c r="D30" s="46">
        <v>579458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579458</v>
      </c>
      <c r="O30" s="47">
        <f t="shared" si="1"/>
        <v>30.89948274942676</v>
      </c>
      <c r="P30" s="9"/>
    </row>
    <row r="31" spans="1:16">
      <c r="A31" s="13"/>
      <c r="B31" s="45">
        <v>559</v>
      </c>
      <c r="C31" s="21" t="s">
        <v>44</v>
      </c>
      <c r="D31" s="46">
        <v>0</v>
      </c>
      <c r="E31" s="46">
        <v>17654677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17654677</v>
      </c>
      <c r="O31" s="47">
        <f t="shared" si="1"/>
        <v>941.43214419026287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SUM(D33:D37)</f>
        <v>1998225</v>
      </c>
      <c r="E32" s="31">
        <f t="shared" si="9"/>
        <v>1328628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ref="N32:N40" si="10">SUM(D32:M32)</f>
        <v>3326853</v>
      </c>
      <c r="O32" s="43">
        <f t="shared" si="1"/>
        <v>177.40377539593666</v>
      </c>
      <c r="P32" s="9"/>
    </row>
    <row r="33" spans="1:119">
      <c r="A33" s="12"/>
      <c r="B33" s="44">
        <v>571</v>
      </c>
      <c r="C33" s="20" t="s">
        <v>46</v>
      </c>
      <c r="D33" s="46">
        <v>518871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518871</v>
      </c>
      <c r="O33" s="47">
        <f t="shared" si="1"/>
        <v>27.668693009118542</v>
      </c>
      <c r="P33" s="9"/>
    </row>
    <row r="34" spans="1:119">
      <c r="A34" s="12"/>
      <c r="B34" s="44">
        <v>572</v>
      </c>
      <c r="C34" s="20" t="s">
        <v>47</v>
      </c>
      <c r="D34" s="46">
        <v>1143435</v>
      </c>
      <c r="E34" s="46">
        <v>302617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1446052</v>
      </c>
      <c r="O34" s="47">
        <f t="shared" si="1"/>
        <v>77.110435663627158</v>
      </c>
      <c r="P34" s="9"/>
    </row>
    <row r="35" spans="1:119">
      <c r="A35" s="12"/>
      <c r="B35" s="44">
        <v>574</v>
      </c>
      <c r="C35" s="20" t="s">
        <v>48</v>
      </c>
      <c r="D35" s="46">
        <v>275199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275199</v>
      </c>
      <c r="O35" s="47">
        <f t="shared" si="1"/>
        <v>14.67493201087826</v>
      </c>
      <c r="P35" s="9"/>
    </row>
    <row r="36" spans="1:119">
      <c r="A36" s="12"/>
      <c r="B36" s="44">
        <v>575</v>
      </c>
      <c r="C36" s="20" t="s">
        <v>49</v>
      </c>
      <c r="D36" s="46">
        <v>0</v>
      </c>
      <c r="E36" s="46">
        <v>1026011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1026011</v>
      </c>
      <c r="O36" s="47">
        <f t="shared" si="1"/>
        <v>54.71183277342292</v>
      </c>
      <c r="P36" s="9"/>
    </row>
    <row r="37" spans="1:119">
      <c r="A37" s="12"/>
      <c r="B37" s="44">
        <v>579</v>
      </c>
      <c r="C37" s="20" t="s">
        <v>50</v>
      </c>
      <c r="D37" s="46">
        <v>60720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60720</v>
      </c>
      <c r="O37" s="47">
        <f t="shared" si="1"/>
        <v>3.2378819388897777</v>
      </c>
      <c r="P37" s="9"/>
    </row>
    <row r="38" spans="1:119" ht="15.75">
      <c r="A38" s="28" t="s">
        <v>52</v>
      </c>
      <c r="B38" s="29"/>
      <c r="C38" s="30"/>
      <c r="D38" s="31">
        <f t="shared" ref="D38:M38" si="11">SUM(D39:D39)</f>
        <v>2998369</v>
      </c>
      <c r="E38" s="31">
        <f t="shared" si="11"/>
        <v>2303432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1832183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10"/>
        <v>7133984</v>
      </c>
      <c r="O38" s="43">
        <f t="shared" si="1"/>
        <v>380.41827974190795</v>
      </c>
      <c r="P38" s="9"/>
    </row>
    <row r="39" spans="1:119" ht="15.75" thickBot="1">
      <c r="A39" s="12"/>
      <c r="B39" s="44">
        <v>581</v>
      </c>
      <c r="C39" s="20" t="s">
        <v>51</v>
      </c>
      <c r="D39" s="46">
        <v>2998369</v>
      </c>
      <c r="E39" s="46">
        <v>2303432</v>
      </c>
      <c r="F39" s="46">
        <v>0</v>
      </c>
      <c r="G39" s="46">
        <v>0</v>
      </c>
      <c r="H39" s="46">
        <v>0</v>
      </c>
      <c r="I39" s="46">
        <v>1832183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7133984</v>
      </c>
      <c r="O39" s="47">
        <f t="shared" si="1"/>
        <v>380.41827974190795</v>
      </c>
      <c r="P39" s="9"/>
    </row>
    <row r="40" spans="1:119" ht="16.5" thickBot="1">
      <c r="A40" s="14" t="s">
        <v>10</v>
      </c>
      <c r="B40" s="23"/>
      <c r="C40" s="22"/>
      <c r="D40" s="15">
        <f>SUM(D5,D14,D18,D25,D28,D32,D38)</f>
        <v>20480079</v>
      </c>
      <c r="E40" s="15">
        <f t="shared" ref="E40:M40" si="12">SUM(E5,E14,E18,E25,E28,E32,E38)</f>
        <v>21751716</v>
      </c>
      <c r="F40" s="15">
        <f t="shared" si="12"/>
        <v>2929149</v>
      </c>
      <c r="G40" s="15">
        <f t="shared" si="12"/>
        <v>0</v>
      </c>
      <c r="H40" s="15">
        <f t="shared" si="12"/>
        <v>0</v>
      </c>
      <c r="I40" s="15">
        <f t="shared" si="12"/>
        <v>7837047</v>
      </c>
      <c r="J40" s="15">
        <f t="shared" si="12"/>
        <v>0</v>
      </c>
      <c r="K40" s="15">
        <f t="shared" si="12"/>
        <v>1377404</v>
      </c>
      <c r="L40" s="15">
        <f t="shared" si="12"/>
        <v>0</v>
      </c>
      <c r="M40" s="15">
        <f t="shared" si="12"/>
        <v>0</v>
      </c>
      <c r="N40" s="15">
        <f t="shared" si="10"/>
        <v>54375395</v>
      </c>
      <c r="O40" s="37">
        <f t="shared" si="1"/>
        <v>2899.5571375246627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53</v>
      </c>
      <c r="M42" s="163"/>
      <c r="N42" s="163"/>
      <c r="O42" s="41">
        <v>18753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57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A44:O44"/>
    <mergeCell ref="A43:O43"/>
    <mergeCell ref="L42:N4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4422082</v>
      </c>
      <c r="E5" s="26">
        <f t="shared" si="0"/>
        <v>150721</v>
      </c>
      <c r="F5" s="26">
        <f t="shared" si="0"/>
        <v>1882971</v>
      </c>
      <c r="G5" s="26">
        <f t="shared" si="0"/>
        <v>0</v>
      </c>
      <c r="H5" s="26">
        <f t="shared" si="0"/>
        <v>0</v>
      </c>
      <c r="I5" s="26">
        <f t="shared" si="0"/>
        <v>287308</v>
      </c>
      <c r="J5" s="26">
        <f t="shared" si="0"/>
        <v>0</v>
      </c>
      <c r="K5" s="26">
        <f t="shared" si="0"/>
        <v>2898008</v>
      </c>
      <c r="L5" s="26">
        <f t="shared" si="0"/>
        <v>0</v>
      </c>
      <c r="M5" s="26">
        <f t="shared" si="0"/>
        <v>0</v>
      </c>
      <c r="N5" s="27">
        <f>SUM(D5:M5)</f>
        <v>9641090</v>
      </c>
      <c r="O5" s="32">
        <f t="shared" ref="O5:O40" si="1">(N5/O$42)</f>
        <v>509.6791076337492</v>
      </c>
      <c r="P5" s="6"/>
    </row>
    <row r="6" spans="1:133">
      <c r="A6" s="12"/>
      <c r="B6" s="44">
        <v>511</v>
      </c>
      <c r="C6" s="20" t="s">
        <v>19</v>
      </c>
      <c r="D6" s="46">
        <v>49435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49435</v>
      </c>
      <c r="O6" s="47">
        <f t="shared" si="1"/>
        <v>2.6133960668217382</v>
      </c>
      <c r="P6" s="9"/>
    </row>
    <row r="7" spans="1:133">
      <c r="A7" s="12"/>
      <c r="B7" s="44">
        <v>512</v>
      </c>
      <c r="C7" s="20" t="s">
        <v>20</v>
      </c>
      <c r="D7" s="46">
        <v>531527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531527</v>
      </c>
      <c r="O7" s="47">
        <f t="shared" si="1"/>
        <v>28.099333897229858</v>
      </c>
      <c r="P7" s="9"/>
    </row>
    <row r="8" spans="1:133">
      <c r="A8" s="12"/>
      <c r="B8" s="44">
        <v>513</v>
      </c>
      <c r="C8" s="20" t="s">
        <v>21</v>
      </c>
      <c r="D8" s="46">
        <v>618707</v>
      </c>
      <c r="E8" s="46">
        <v>0</v>
      </c>
      <c r="F8" s="46">
        <v>0</v>
      </c>
      <c r="G8" s="46">
        <v>0</v>
      </c>
      <c r="H8" s="46">
        <v>0</v>
      </c>
      <c r="I8" s="46">
        <v>287308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906015</v>
      </c>
      <c r="O8" s="47">
        <f t="shared" si="1"/>
        <v>47.896754070628042</v>
      </c>
      <c r="P8" s="9"/>
    </row>
    <row r="9" spans="1:133">
      <c r="A9" s="12"/>
      <c r="B9" s="44">
        <v>514</v>
      </c>
      <c r="C9" s="20" t="s">
        <v>22</v>
      </c>
      <c r="D9" s="46">
        <v>205280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205280</v>
      </c>
      <c r="O9" s="47">
        <f t="shared" si="1"/>
        <v>10.852188623387608</v>
      </c>
      <c r="P9" s="9"/>
    </row>
    <row r="10" spans="1:133">
      <c r="A10" s="12"/>
      <c r="B10" s="44">
        <v>515</v>
      </c>
      <c r="C10" s="20" t="s">
        <v>23</v>
      </c>
      <c r="D10" s="46">
        <v>595675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595675</v>
      </c>
      <c r="O10" s="47">
        <f t="shared" si="1"/>
        <v>31.490537111440052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1882971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1882971</v>
      </c>
      <c r="O11" s="47">
        <f t="shared" si="1"/>
        <v>99.543825333051387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2898008</v>
      </c>
      <c r="L12" s="46">
        <v>0</v>
      </c>
      <c r="M12" s="46">
        <v>0</v>
      </c>
      <c r="N12" s="46">
        <f t="shared" si="2"/>
        <v>2898008</v>
      </c>
      <c r="O12" s="47">
        <f t="shared" si="1"/>
        <v>153.20406005497992</v>
      </c>
      <c r="P12" s="9"/>
    </row>
    <row r="13" spans="1:133">
      <c r="A13" s="12"/>
      <c r="B13" s="44">
        <v>519</v>
      </c>
      <c r="C13" s="20" t="s">
        <v>26</v>
      </c>
      <c r="D13" s="46">
        <v>2421458</v>
      </c>
      <c r="E13" s="46">
        <v>150721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2572179</v>
      </c>
      <c r="O13" s="47">
        <f t="shared" si="1"/>
        <v>135.97901247621061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6707156</v>
      </c>
      <c r="E14" s="31">
        <f t="shared" si="3"/>
        <v>306365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7013521</v>
      </c>
      <c r="O14" s="43">
        <f t="shared" si="1"/>
        <v>370.7718862338761</v>
      </c>
      <c r="P14" s="10"/>
    </row>
    <row r="15" spans="1:133">
      <c r="A15" s="12"/>
      <c r="B15" s="44">
        <v>521</v>
      </c>
      <c r="C15" s="20" t="s">
        <v>28</v>
      </c>
      <c r="D15" s="46">
        <v>4043189</v>
      </c>
      <c r="E15" s="46">
        <v>306365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4349554</v>
      </c>
      <c r="O15" s="47">
        <f t="shared" si="1"/>
        <v>229.94047367308099</v>
      </c>
      <c r="P15" s="9"/>
    </row>
    <row r="16" spans="1:133">
      <c r="A16" s="12"/>
      <c r="B16" s="44">
        <v>522</v>
      </c>
      <c r="C16" s="20" t="s">
        <v>29</v>
      </c>
      <c r="D16" s="46">
        <v>2050105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2050105</v>
      </c>
      <c r="O16" s="47">
        <f t="shared" si="1"/>
        <v>108.37941425248466</v>
      </c>
      <c r="P16" s="9"/>
    </row>
    <row r="17" spans="1:16">
      <c r="A17" s="12"/>
      <c r="B17" s="44">
        <v>524</v>
      </c>
      <c r="C17" s="20" t="s">
        <v>30</v>
      </c>
      <c r="D17" s="46">
        <v>613862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613862</v>
      </c>
      <c r="O17" s="47">
        <f t="shared" si="1"/>
        <v>32.451998308310422</v>
      </c>
      <c r="P17" s="9"/>
    </row>
    <row r="18" spans="1:16" ht="15.75">
      <c r="A18" s="28" t="s">
        <v>31</v>
      </c>
      <c r="B18" s="29"/>
      <c r="C18" s="30"/>
      <c r="D18" s="31">
        <f t="shared" ref="D18:M18" si="4">SUM(D19:D24)</f>
        <v>2395754</v>
      </c>
      <c r="E18" s="31">
        <f t="shared" si="4"/>
        <v>0</v>
      </c>
      <c r="F18" s="31">
        <f t="shared" si="4"/>
        <v>0</v>
      </c>
      <c r="G18" s="31">
        <f t="shared" si="4"/>
        <v>0</v>
      </c>
      <c r="H18" s="31">
        <f t="shared" si="4"/>
        <v>0</v>
      </c>
      <c r="I18" s="31">
        <f t="shared" si="4"/>
        <v>5151875</v>
      </c>
      <c r="J18" s="31">
        <f t="shared" si="4"/>
        <v>0</v>
      </c>
      <c r="K18" s="31">
        <f t="shared" si="4"/>
        <v>0</v>
      </c>
      <c r="L18" s="31">
        <f t="shared" si="4"/>
        <v>0</v>
      </c>
      <c r="M18" s="31">
        <f t="shared" si="4"/>
        <v>0</v>
      </c>
      <c r="N18" s="42">
        <f>SUM(D18:M18)</f>
        <v>7547629</v>
      </c>
      <c r="O18" s="43">
        <f t="shared" si="1"/>
        <v>399.00766546838656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1003087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5">SUM(D19:M19)</f>
        <v>1003087</v>
      </c>
      <c r="O19" s="47">
        <f t="shared" si="1"/>
        <v>53.028494396278283</v>
      </c>
      <c r="P19" s="9"/>
    </row>
    <row r="20" spans="1:16">
      <c r="A20" s="12"/>
      <c r="B20" s="44">
        <v>534</v>
      </c>
      <c r="C20" s="20" t="s">
        <v>33</v>
      </c>
      <c r="D20" s="46">
        <v>2395754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2395754</v>
      </c>
      <c r="O20" s="47">
        <f t="shared" si="1"/>
        <v>126.65225206174667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1480546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1480546</v>
      </c>
      <c r="O21" s="47">
        <f t="shared" si="1"/>
        <v>78.269507295411287</v>
      </c>
      <c r="P21" s="9"/>
    </row>
    <row r="22" spans="1:16">
      <c r="A22" s="12"/>
      <c r="B22" s="44">
        <v>536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1206922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1206922</v>
      </c>
      <c r="O22" s="47">
        <f t="shared" si="1"/>
        <v>63.804292662296469</v>
      </c>
      <c r="P22" s="9"/>
    </row>
    <row r="23" spans="1:16">
      <c r="A23" s="12"/>
      <c r="B23" s="44">
        <v>538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75017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75017</v>
      </c>
      <c r="O23" s="47">
        <f t="shared" si="1"/>
        <v>3.965796151406217</v>
      </c>
      <c r="P23" s="9"/>
    </row>
    <row r="24" spans="1:16">
      <c r="A24" s="12"/>
      <c r="B24" s="44">
        <v>539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1386303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1386303</v>
      </c>
      <c r="O24" s="47">
        <f t="shared" si="1"/>
        <v>73.28732290124762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1482241</v>
      </c>
      <c r="E25" s="31">
        <f t="shared" si="6"/>
        <v>0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1482241</v>
      </c>
      <c r="O25" s="43">
        <f t="shared" si="1"/>
        <v>78.35911397758511</v>
      </c>
      <c r="P25" s="10"/>
    </row>
    <row r="26" spans="1:16">
      <c r="A26" s="12"/>
      <c r="B26" s="44">
        <v>541</v>
      </c>
      <c r="C26" s="20" t="s">
        <v>39</v>
      </c>
      <c r="D26" s="46">
        <v>1308264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1308264</v>
      </c>
      <c r="O26" s="47">
        <f t="shared" si="1"/>
        <v>69.161767815605842</v>
      </c>
      <c r="P26" s="9"/>
    </row>
    <row r="27" spans="1:16">
      <c r="A27" s="12"/>
      <c r="B27" s="44">
        <v>549</v>
      </c>
      <c r="C27" s="20" t="s">
        <v>40</v>
      </c>
      <c r="D27" s="46">
        <v>173977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173977</v>
      </c>
      <c r="O27" s="47">
        <f t="shared" si="1"/>
        <v>9.1973461619792776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SUM(D29:D31)</f>
        <v>567629</v>
      </c>
      <c r="E28" s="31">
        <f t="shared" si="8"/>
        <v>14606784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15174413</v>
      </c>
      <c r="O28" s="43">
        <f t="shared" si="1"/>
        <v>802.19988369634177</v>
      </c>
      <c r="P28" s="10"/>
    </row>
    <row r="29" spans="1:16">
      <c r="A29" s="13"/>
      <c r="B29" s="45">
        <v>552</v>
      </c>
      <c r="C29" s="21" t="s">
        <v>42</v>
      </c>
      <c r="D29" s="46">
        <v>0</v>
      </c>
      <c r="E29" s="46">
        <v>62706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62706</v>
      </c>
      <c r="O29" s="47">
        <f t="shared" si="1"/>
        <v>3.3149714527384226</v>
      </c>
      <c r="P29" s="9"/>
    </row>
    <row r="30" spans="1:16">
      <c r="A30" s="13"/>
      <c r="B30" s="45">
        <v>554</v>
      </c>
      <c r="C30" s="21" t="s">
        <v>43</v>
      </c>
      <c r="D30" s="46">
        <v>567629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567629</v>
      </c>
      <c r="O30" s="47">
        <f t="shared" si="1"/>
        <v>30.007876929583421</v>
      </c>
      <c r="P30" s="9"/>
    </row>
    <row r="31" spans="1:16">
      <c r="A31" s="13"/>
      <c r="B31" s="45">
        <v>559</v>
      </c>
      <c r="C31" s="21" t="s">
        <v>44</v>
      </c>
      <c r="D31" s="46">
        <v>0</v>
      </c>
      <c r="E31" s="46">
        <v>14544078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14544078</v>
      </c>
      <c r="O31" s="47">
        <f t="shared" si="1"/>
        <v>768.87703531401985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SUM(D33:D37)</f>
        <v>4036559</v>
      </c>
      <c r="E32" s="31">
        <f t="shared" si="9"/>
        <v>69241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ref="N32:N40" si="10">SUM(D32:M32)</f>
        <v>4105800</v>
      </c>
      <c r="O32" s="43">
        <f t="shared" si="1"/>
        <v>217.0543455275957</v>
      </c>
      <c r="P32" s="9"/>
    </row>
    <row r="33" spans="1:119">
      <c r="A33" s="12"/>
      <c r="B33" s="44">
        <v>571</v>
      </c>
      <c r="C33" s="20" t="s">
        <v>46</v>
      </c>
      <c r="D33" s="46">
        <v>480068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480068</v>
      </c>
      <c r="O33" s="47">
        <f t="shared" si="1"/>
        <v>25.378938464791712</v>
      </c>
      <c r="P33" s="9"/>
    </row>
    <row r="34" spans="1:119">
      <c r="A34" s="12"/>
      <c r="B34" s="44">
        <v>572</v>
      </c>
      <c r="C34" s="20" t="s">
        <v>47</v>
      </c>
      <c r="D34" s="46">
        <v>1137640</v>
      </c>
      <c r="E34" s="46">
        <v>69241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1206881</v>
      </c>
      <c r="O34" s="47">
        <f t="shared" si="1"/>
        <v>63.802125185028544</v>
      </c>
      <c r="P34" s="9"/>
    </row>
    <row r="35" spans="1:119">
      <c r="A35" s="12"/>
      <c r="B35" s="44">
        <v>574</v>
      </c>
      <c r="C35" s="20" t="s">
        <v>48</v>
      </c>
      <c r="D35" s="46">
        <v>211949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211949</v>
      </c>
      <c r="O35" s="47">
        <f t="shared" si="1"/>
        <v>11.204747303869739</v>
      </c>
      <c r="P35" s="9"/>
    </row>
    <row r="36" spans="1:119">
      <c r="A36" s="12"/>
      <c r="B36" s="44">
        <v>575</v>
      </c>
      <c r="C36" s="20" t="s">
        <v>49</v>
      </c>
      <c r="D36" s="46">
        <v>2151675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2151675</v>
      </c>
      <c r="O36" s="47">
        <f t="shared" si="1"/>
        <v>113.74894269401565</v>
      </c>
      <c r="P36" s="9"/>
    </row>
    <row r="37" spans="1:119">
      <c r="A37" s="12"/>
      <c r="B37" s="44">
        <v>579</v>
      </c>
      <c r="C37" s="20" t="s">
        <v>50</v>
      </c>
      <c r="D37" s="46">
        <v>55227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55227</v>
      </c>
      <c r="O37" s="47">
        <f t="shared" si="1"/>
        <v>2.91959187989004</v>
      </c>
      <c r="P37" s="9"/>
    </row>
    <row r="38" spans="1:119" ht="15.75">
      <c r="A38" s="28" t="s">
        <v>52</v>
      </c>
      <c r="B38" s="29"/>
      <c r="C38" s="30"/>
      <c r="D38" s="31">
        <f t="shared" ref="D38:M38" si="11">SUM(D39:D39)</f>
        <v>3112205</v>
      </c>
      <c r="E38" s="31">
        <f t="shared" si="11"/>
        <v>2306835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2134333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10"/>
        <v>7553373</v>
      </c>
      <c r="O38" s="43">
        <f t="shared" si="1"/>
        <v>399.31132374709239</v>
      </c>
      <c r="P38" s="9"/>
    </row>
    <row r="39" spans="1:119" ht="15.75" thickBot="1">
      <c r="A39" s="12"/>
      <c r="B39" s="44">
        <v>581</v>
      </c>
      <c r="C39" s="20" t="s">
        <v>51</v>
      </c>
      <c r="D39" s="46">
        <v>3112205</v>
      </c>
      <c r="E39" s="46">
        <v>2306835</v>
      </c>
      <c r="F39" s="46">
        <v>0</v>
      </c>
      <c r="G39" s="46">
        <v>0</v>
      </c>
      <c r="H39" s="46">
        <v>0</v>
      </c>
      <c r="I39" s="46">
        <v>2134333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7553373</v>
      </c>
      <c r="O39" s="47">
        <f t="shared" si="1"/>
        <v>399.31132374709239</v>
      </c>
      <c r="P39" s="9"/>
    </row>
    <row r="40" spans="1:119" ht="16.5" thickBot="1">
      <c r="A40" s="14" t="s">
        <v>10</v>
      </c>
      <c r="B40" s="23"/>
      <c r="C40" s="22"/>
      <c r="D40" s="15">
        <f>SUM(D5,D14,D18,D25,D28,D32,D38)</f>
        <v>22723626</v>
      </c>
      <c r="E40" s="15">
        <f t="shared" ref="E40:M40" si="12">SUM(E5,E14,E18,E25,E28,E32,E38)</f>
        <v>17439946</v>
      </c>
      <c r="F40" s="15">
        <f t="shared" si="12"/>
        <v>1882971</v>
      </c>
      <c r="G40" s="15">
        <f t="shared" si="12"/>
        <v>0</v>
      </c>
      <c r="H40" s="15">
        <f t="shared" si="12"/>
        <v>0</v>
      </c>
      <c r="I40" s="15">
        <f t="shared" si="12"/>
        <v>7573516</v>
      </c>
      <c r="J40" s="15">
        <f t="shared" si="12"/>
        <v>0</v>
      </c>
      <c r="K40" s="15">
        <f t="shared" si="12"/>
        <v>2898008</v>
      </c>
      <c r="L40" s="15">
        <f t="shared" si="12"/>
        <v>0</v>
      </c>
      <c r="M40" s="15">
        <f t="shared" si="12"/>
        <v>0</v>
      </c>
      <c r="N40" s="15">
        <f t="shared" si="10"/>
        <v>52518067</v>
      </c>
      <c r="O40" s="37">
        <f t="shared" si="1"/>
        <v>2776.3833262846269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65</v>
      </c>
      <c r="M42" s="163"/>
      <c r="N42" s="163"/>
      <c r="O42" s="41">
        <v>18916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57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2821170</v>
      </c>
      <c r="E5" s="26">
        <f t="shared" si="0"/>
        <v>632110</v>
      </c>
      <c r="F5" s="26">
        <f t="shared" si="0"/>
        <v>1055193</v>
      </c>
      <c r="G5" s="26">
        <f t="shared" si="0"/>
        <v>0</v>
      </c>
      <c r="H5" s="26">
        <f t="shared" si="0"/>
        <v>0</v>
      </c>
      <c r="I5" s="26">
        <f t="shared" si="0"/>
        <v>266045</v>
      </c>
      <c r="J5" s="26">
        <f t="shared" si="0"/>
        <v>0</v>
      </c>
      <c r="K5" s="26">
        <f t="shared" si="0"/>
        <v>1177312</v>
      </c>
      <c r="L5" s="26">
        <f t="shared" si="0"/>
        <v>0</v>
      </c>
      <c r="M5" s="26">
        <f t="shared" si="0"/>
        <v>0</v>
      </c>
      <c r="N5" s="27">
        <f>SUM(D5:M5)</f>
        <v>5951830</v>
      </c>
      <c r="O5" s="32">
        <f t="shared" ref="O5:O40" si="1">(N5/O$42)</f>
        <v>317.46479624493281</v>
      </c>
      <c r="P5" s="6"/>
    </row>
    <row r="6" spans="1:133">
      <c r="A6" s="12"/>
      <c r="B6" s="44">
        <v>511</v>
      </c>
      <c r="C6" s="20" t="s">
        <v>19</v>
      </c>
      <c r="D6" s="46">
        <v>37041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37041</v>
      </c>
      <c r="O6" s="47">
        <f t="shared" si="1"/>
        <v>1.9757307446127588</v>
      </c>
      <c r="P6" s="9"/>
    </row>
    <row r="7" spans="1:133">
      <c r="A7" s="12"/>
      <c r="B7" s="44">
        <v>512</v>
      </c>
      <c r="C7" s="20" t="s">
        <v>20</v>
      </c>
      <c r="D7" s="46">
        <v>501886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501886</v>
      </c>
      <c r="O7" s="47">
        <f t="shared" si="1"/>
        <v>26.770108811606573</v>
      </c>
      <c r="P7" s="9"/>
    </row>
    <row r="8" spans="1:133">
      <c r="A8" s="12"/>
      <c r="B8" s="44">
        <v>513</v>
      </c>
      <c r="C8" s="20" t="s">
        <v>21</v>
      </c>
      <c r="D8" s="46">
        <v>579565</v>
      </c>
      <c r="E8" s="46">
        <v>0</v>
      </c>
      <c r="F8" s="46">
        <v>0</v>
      </c>
      <c r="G8" s="46">
        <v>0</v>
      </c>
      <c r="H8" s="46">
        <v>0</v>
      </c>
      <c r="I8" s="46">
        <v>266045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845610</v>
      </c>
      <c r="O8" s="47">
        <f t="shared" si="1"/>
        <v>45.10401109451675</v>
      </c>
      <c r="P8" s="9"/>
    </row>
    <row r="9" spans="1:133">
      <c r="A9" s="12"/>
      <c r="B9" s="44">
        <v>514</v>
      </c>
      <c r="C9" s="20" t="s">
        <v>22</v>
      </c>
      <c r="D9" s="46">
        <v>311063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311063</v>
      </c>
      <c r="O9" s="47">
        <f t="shared" si="1"/>
        <v>16.591796458288883</v>
      </c>
      <c r="P9" s="9"/>
    </row>
    <row r="10" spans="1:133">
      <c r="A10" s="12"/>
      <c r="B10" s="44">
        <v>515</v>
      </c>
      <c r="C10" s="20" t="s">
        <v>23</v>
      </c>
      <c r="D10" s="46">
        <v>742877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742877</v>
      </c>
      <c r="O10" s="47">
        <f t="shared" si="1"/>
        <v>39.624333262214634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1055193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1055193</v>
      </c>
      <c r="O11" s="47">
        <f t="shared" si="1"/>
        <v>56.282963516108381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1177312</v>
      </c>
      <c r="L12" s="46">
        <v>0</v>
      </c>
      <c r="M12" s="46">
        <v>0</v>
      </c>
      <c r="N12" s="46">
        <f t="shared" si="2"/>
        <v>1177312</v>
      </c>
      <c r="O12" s="47">
        <f t="shared" si="1"/>
        <v>62.796671644975461</v>
      </c>
      <c r="P12" s="9"/>
    </row>
    <row r="13" spans="1:133">
      <c r="A13" s="12"/>
      <c r="B13" s="44">
        <v>519</v>
      </c>
      <c r="C13" s="20" t="s">
        <v>26</v>
      </c>
      <c r="D13" s="46">
        <v>648738</v>
      </c>
      <c r="E13" s="46">
        <v>632110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1280848</v>
      </c>
      <c r="O13" s="47">
        <f t="shared" si="1"/>
        <v>68.319180712609338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7553890</v>
      </c>
      <c r="E14" s="31">
        <f t="shared" si="3"/>
        <v>124971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7678861</v>
      </c>
      <c r="O14" s="43">
        <f t="shared" si="1"/>
        <v>409.58294218049923</v>
      </c>
      <c r="P14" s="10"/>
    </row>
    <row r="15" spans="1:133">
      <c r="A15" s="12"/>
      <c r="B15" s="44">
        <v>521</v>
      </c>
      <c r="C15" s="20" t="s">
        <v>28</v>
      </c>
      <c r="D15" s="46">
        <v>4390587</v>
      </c>
      <c r="E15" s="46">
        <v>124971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4515558</v>
      </c>
      <c r="O15" s="47">
        <f t="shared" si="1"/>
        <v>240.85545124813314</v>
      </c>
      <c r="P15" s="9"/>
    </row>
    <row r="16" spans="1:133">
      <c r="A16" s="12"/>
      <c r="B16" s="44">
        <v>522</v>
      </c>
      <c r="C16" s="20" t="s">
        <v>29</v>
      </c>
      <c r="D16" s="46">
        <v>2377214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2377214</v>
      </c>
      <c r="O16" s="47">
        <f t="shared" si="1"/>
        <v>126.79827181566034</v>
      </c>
      <c r="P16" s="9"/>
    </row>
    <row r="17" spans="1:16">
      <c r="A17" s="12"/>
      <c r="B17" s="44">
        <v>524</v>
      </c>
      <c r="C17" s="20" t="s">
        <v>30</v>
      </c>
      <c r="D17" s="46">
        <v>786089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786089</v>
      </c>
      <c r="O17" s="47">
        <f t="shared" si="1"/>
        <v>41.929219116705781</v>
      </c>
      <c r="P17" s="9"/>
    </row>
    <row r="18" spans="1:16" ht="15.75">
      <c r="A18" s="28" t="s">
        <v>31</v>
      </c>
      <c r="B18" s="29"/>
      <c r="C18" s="30"/>
      <c r="D18" s="31">
        <f t="shared" ref="D18:M18" si="4">SUM(D19:D24)</f>
        <v>2278213</v>
      </c>
      <c r="E18" s="31">
        <f t="shared" si="4"/>
        <v>0</v>
      </c>
      <c r="F18" s="31">
        <f t="shared" si="4"/>
        <v>0</v>
      </c>
      <c r="G18" s="31">
        <f t="shared" si="4"/>
        <v>0</v>
      </c>
      <c r="H18" s="31">
        <f t="shared" si="4"/>
        <v>0</v>
      </c>
      <c r="I18" s="31">
        <f t="shared" si="4"/>
        <v>4846152</v>
      </c>
      <c r="J18" s="31">
        <f t="shared" si="4"/>
        <v>0</v>
      </c>
      <c r="K18" s="31">
        <f t="shared" si="4"/>
        <v>0</v>
      </c>
      <c r="L18" s="31">
        <f t="shared" si="4"/>
        <v>0</v>
      </c>
      <c r="M18" s="31">
        <f t="shared" si="4"/>
        <v>0</v>
      </c>
      <c r="N18" s="42">
        <f>SUM(D18:M18)</f>
        <v>7124365</v>
      </c>
      <c r="O18" s="43">
        <f t="shared" si="1"/>
        <v>380.00666737785366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910511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5">SUM(D19:M19)</f>
        <v>910511</v>
      </c>
      <c r="O19" s="47">
        <f t="shared" si="1"/>
        <v>48.565767015148282</v>
      </c>
      <c r="P19" s="9"/>
    </row>
    <row r="20" spans="1:16">
      <c r="A20" s="12"/>
      <c r="B20" s="44">
        <v>534</v>
      </c>
      <c r="C20" s="20" t="s">
        <v>33</v>
      </c>
      <c r="D20" s="46">
        <v>2278213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2278213</v>
      </c>
      <c r="O20" s="47">
        <f t="shared" si="1"/>
        <v>121.51765521655643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1356367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1356367</v>
      </c>
      <c r="O21" s="47">
        <f t="shared" si="1"/>
        <v>72.347290377640277</v>
      </c>
      <c r="P21" s="9"/>
    </row>
    <row r="22" spans="1:16">
      <c r="A22" s="12"/>
      <c r="B22" s="44">
        <v>536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984067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984067</v>
      </c>
      <c r="O22" s="47">
        <f t="shared" si="1"/>
        <v>52.489172178365692</v>
      </c>
      <c r="P22" s="9"/>
    </row>
    <row r="23" spans="1:16">
      <c r="A23" s="12"/>
      <c r="B23" s="44">
        <v>538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152698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152698</v>
      </c>
      <c r="O23" s="47">
        <f t="shared" si="1"/>
        <v>8.1447621079581829</v>
      </c>
      <c r="P23" s="9"/>
    </row>
    <row r="24" spans="1:16">
      <c r="A24" s="12"/>
      <c r="B24" s="44">
        <v>539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1442509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1442509</v>
      </c>
      <c r="O24" s="47">
        <f t="shared" si="1"/>
        <v>76.942020482184773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2144075</v>
      </c>
      <c r="E25" s="31">
        <f t="shared" si="6"/>
        <v>0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2144075</v>
      </c>
      <c r="O25" s="43">
        <f t="shared" si="1"/>
        <v>114.36286537230637</v>
      </c>
      <c r="P25" s="10"/>
    </row>
    <row r="26" spans="1:16">
      <c r="A26" s="12"/>
      <c r="B26" s="44">
        <v>541</v>
      </c>
      <c r="C26" s="20" t="s">
        <v>39</v>
      </c>
      <c r="D26" s="46">
        <v>1981635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1981635</v>
      </c>
      <c r="O26" s="47">
        <f t="shared" si="1"/>
        <v>105.69847450394708</v>
      </c>
      <c r="P26" s="9"/>
    </row>
    <row r="27" spans="1:16">
      <c r="A27" s="12"/>
      <c r="B27" s="44">
        <v>549</v>
      </c>
      <c r="C27" s="20" t="s">
        <v>40</v>
      </c>
      <c r="D27" s="46">
        <v>162440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162440</v>
      </c>
      <c r="O27" s="47">
        <f t="shared" si="1"/>
        <v>8.6643908683592912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SUM(D29:D31)</f>
        <v>490538</v>
      </c>
      <c r="E28" s="31">
        <f t="shared" si="8"/>
        <v>5664090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6154628</v>
      </c>
      <c r="O28" s="43">
        <f t="shared" si="1"/>
        <v>328.28184339662897</v>
      </c>
      <c r="P28" s="10"/>
    </row>
    <row r="29" spans="1:16">
      <c r="A29" s="13"/>
      <c r="B29" s="45">
        <v>552</v>
      </c>
      <c r="C29" s="21" t="s">
        <v>42</v>
      </c>
      <c r="D29" s="46">
        <v>0</v>
      </c>
      <c r="E29" s="46">
        <v>65238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65238</v>
      </c>
      <c r="O29" s="47">
        <f t="shared" si="1"/>
        <v>3.4797311713249415</v>
      </c>
      <c r="P29" s="9"/>
    </row>
    <row r="30" spans="1:16">
      <c r="A30" s="13"/>
      <c r="B30" s="45">
        <v>554</v>
      </c>
      <c r="C30" s="21" t="s">
        <v>43</v>
      </c>
      <c r="D30" s="46">
        <v>490538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490538</v>
      </c>
      <c r="O30" s="47">
        <f t="shared" si="1"/>
        <v>26.164817580541925</v>
      </c>
      <c r="P30" s="9"/>
    </row>
    <row r="31" spans="1:16">
      <c r="A31" s="13"/>
      <c r="B31" s="45">
        <v>559</v>
      </c>
      <c r="C31" s="21" t="s">
        <v>44</v>
      </c>
      <c r="D31" s="46">
        <v>0</v>
      </c>
      <c r="E31" s="46">
        <v>5598852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5598852</v>
      </c>
      <c r="O31" s="47">
        <f t="shared" si="1"/>
        <v>298.63729464476211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SUM(D33:D37)</f>
        <v>2635907</v>
      </c>
      <c r="E32" s="31">
        <f t="shared" si="9"/>
        <v>37763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ref="N32:N40" si="10">SUM(D32:M32)</f>
        <v>2673670</v>
      </c>
      <c r="O32" s="43">
        <f t="shared" si="1"/>
        <v>142.61094516748454</v>
      </c>
      <c r="P32" s="9"/>
    </row>
    <row r="33" spans="1:119">
      <c r="A33" s="12"/>
      <c r="B33" s="44">
        <v>571</v>
      </c>
      <c r="C33" s="20" t="s">
        <v>46</v>
      </c>
      <c r="D33" s="46">
        <v>443715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443715</v>
      </c>
      <c r="O33" s="47">
        <f t="shared" si="1"/>
        <v>23.667324514614894</v>
      </c>
      <c r="P33" s="9"/>
    </row>
    <row r="34" spans="1:119">
      <c r="A34" s="12"/>
      <c r="B34" s="44">
        <v>572</v>
      </c>
      <c r="C34" s="20" t="s">
        <v>47</v>
      </c>
      <c r="D34" s="46">
        <v>1113771</v>
      </c>
      <c r="E34" s="46">
        <v>37763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1151534</v>
      </c>
      <c r="O34" s="47">
        <f t="shared" si="1"/>
        <v>61.421698314486882</v>
      </c>
      <c r="P34" s="9"/>
    </row>
    <row r="35" spans="1:119">
      <c r="A35" s="12"/>
      <c r="B35" s="44">
        <v>574</v>
      </c>
      <c r="C35" s="20" t="s">
        <v>48</v>
      </c>
      <c r="D35" s="46">
        <v>193382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193382</v>
      </c>
      <c r="O35" s="47">
        <f t="shared" si="1"/>
        <v>10.314806912737359</v>
      </c>
      <c r="P35" s="9"/>
    </row>
    <row r="36" spans="1:119">
      <c r="A36" s="12"/>
      <c r="B36" s="44">
        <v>575</v>
      </c>
      <c r="C36" s="20" t="s">
        <v>49</v>
      </c>
      <c r="D36" s="46">
        <v>828399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828399</v>
      </c>
      <c r="O36" s="47">
        <f t="shared" si="1"/>
        <v>44.18599317260508</v>
      </c>
      <c r="P36" s="9"/>
    </row>
    <row r="37" spans="1:119">
      <c r="A37" s="12"/>
      <c r="B37" s="44">
        <v>579</v>
      </c>
      <c r="C37" s="20" t="s">
        <v>50</v>
      </c>
      <c r="D37" s="46">
        <v>56640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56640</v>
      </c>
      <c r="O37" s="47">
        <f t="shared" si="1"/>
        <v>3.0211222530403243</v>
      </c>
      <c r="P37" s="9"/>
    </row>
    <row r="38" spans="1:119" ht="15.75">
      <c r="A38" s="28" t="s">
        <v>52</v>
      </c>
      <c r="B38" s="29"/>
      <c r="C38" s="30"/>
      <c r="D38" s="31">
        <f t="shared" ref="D38:M38" si="11">SUM(D39:D39)</f>
        <v>2549103</v>
      </c>
      <c r="E38" s="31">
        <f t="shared" si="11"/>
        <v>452915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2084396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10"/>
        <v>5086414</v>
      </c>
      <c r="O38" s="43">
        <f t="shared" si="1"/>
        <v>271.30435246426288</v>
      </c>
      <c r="P38" s="9"/>
    </row>
    <row r="39" spans="1:119" ht="15.75" thickBot="1">
      <c r="A39" s="12"/>
      <c r="B39" s="44">
        <v>581</v>
      </c>
      <c r="C39" s="20" t="s">
        <v>51</v>
      </c>
      <c r="D39" s="46">
        <v>2549103</v>
      </c>
      <c r="E39" s="46">
        <v>452915</v>
      </c>
      <c r="F39" s="46">
        <v>0</v>
      </c>
      <c r="G39" s="46">
        <v>0</v>
      </c>
      <c r="H39" s="46">
        <v>0</v>
      </c>
      <c r="I39" s="46">
        <v>2084396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5086414</v>
      </c>
      <c r="O39" s="47">
        <f t="shared" si="1"/>
        <v>271.30435246426288</v>
      </c>
      <c r="P39" s="9"/>
    </row>
    <row r="40" spans="1:119" ht="16.5" thickBot="1">
      <c r="A40" s="14" t="s">
        <v>10</v>
      </c>
      <c r="B40" s="23"/>
      <c r="C40" s="22"/>
      <c r="D40" s="15">
        <f>SUM(D5,D14,D18,D25,D28,D32,D38)</f>
        <v>20472896</v>
      </c>
      <c r="E40" s="15">
        <f t="shared" ref="E40:M40" si="12">SUM(E5,E14,E18,E25,E28,E32,E38)</f>
        <v>6911849</v>
      </c>
      <c r="F40" s="15">
        <f t="shared" si="12"/>
        <v>1055193</v>
      </c>
      <c r="G40" s="15">
        <f t="shared" si="12"/>
        <v>0</v>
      </c>
      <c r="H40" s="15">
        <f t="shared" si="12"/>
        <v>0</v>
      </c>
      <c r="I40" s="15">
        <f t="shared" si="12"/>
        <v>7196593</v>
      </c>
      <c r="J40" s="15">
        <f t="shared" si="12"/>
        <v>0</v>
      </c>
      <c r="K40" s="15">
        <f t="shared" si="12"/>
        <v>1177312</v>
      </c>
      <c r="L40" s="15">
        <f t="shared" si="12"/>
        <v>0</v>
      </c>
      <c r="M40" s="15">
        <f t="shared" si="12"/>
        <v>0</v>
      </c>
      <c r="N40" s="15">
        <f t="shared" si="10"/>
        <v>36813843</v>
      </c>
      <c r="O40" s="37">
        <f t="shared" si="1"/>
        <v>1963.6144122039684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78</v>
      </c>
      <c r="M42" s="163"/>
      <c r="N42" s="163"/>
      <c r="O42" s="41">
        <v>18748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57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94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95</v>
      </c>
      <c r="N4" s="34" t="s">
        <v>5</v>
      </c>
      <c r="O4" s="34" t="s">
        <v>96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17834365</v>
      </c>
      <c r="E5" s="26">
        <f t="shared" si="0"/>
        <v>0</v>
      </c>
      <c r="F5" s="26">
        <f t="shared" si="0"/>
        <v>4736458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3177751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25748574</v>
      </c>
      <c r="P5" s="32">
        <f t="shared" ref="P5:P33" si="1">(O5/P$35)</f>
        <v>805.17133118609092</v>
      </c>
      <c r="Q5" s="6"/>
    </row>
    <row r="6" spans="1:134">
      <c r="A6" s="12"/>
      <c r="B6" s="44">
        <v>511</v>
      </c>
      <c r="C6" s="20" t="s">
        <v>19</v>
      </c>
      <c r="D6" s="46">
        <v>117899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117899</v>
      </c>
      <c r="P6" s="47">
        <f t="shared" si="1"/>
        <v>3.6867631883423497</v>
      </c>
      <c r="Q6" s="9"/>
    </row>
    <row r="7" spans="1:134">
      <c r="A7" s="12"/>
      <c r="B7" s="44">
        <v>512</v>
      </c>
      <c r="C7" s="20" t="s">
        <v>20</v>
      </c>
      <c r="D7" s="46">
        <v>1064737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1064737</v>
      </c>
      <c r="P7" s="47">
        <f t="shared" si="1"/>
        <v>33.294881015666533</v>
      </c>
      <c r="Q7" s="9"/>
    </row>
    <row r="8" spans="1:134">
      <c r="A8" s="12"/>
      <c r="B8" s="44">
        <v>513</v>
      </c>
      <c r="C8" s="20" t="s">
        <v>21</v>
      </c>
      <c r="D8" s="46">
        <v>3009538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3009538</v>
      </c>
      <c r="P8" s="47">
        <f t="shared" si="1"/>
        <v>94.109822070733912</v>
      </c>
      <c r="Q8" s="9"/>
    </row>
    <row r="9" spans="1:134">
      <c r="A9" s="12"/>
      <c r="B9" s="44">
        <v>514</v>
      </c>
      <c r="C9" s="20" t="s">
        <v>22</v>
      </c>
      <c r="D9" s="46">
        <v>211064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211064</v>
      </c>
      <c r="P9" s="47">
        <f t="shared" si="1"/>
        <v>6.6000813033553269</v>
      </c>
      <c r="Q9" s="9"/>
    </row>
    <row r="10" spans="1:134">
      <c r="A10" s="12"/>
      <c r="B10" s="44">
        <v>515</v>
      </c>
      <c r="C10" s="20" t="s">
        <v>23</v>
      </c>
      <c r="D10" s="46">
        <v>591225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591225</v>
      </c>
      <c r="P10" s="47">
        <f t="shared" si="1"/>
        <v>18.487913943525438</v>
      </c>
      <c r="Q10" s="9"/>
    </row>
    <row r="11" spans="1:134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3177751</v>
      </c>
      <c r="L11" s="46">
        <v>0</v>
      </c>
      <c r="M11" s="46">
        <v>0</v>
      </c>
      <c r="N11" s="46">
        <v>0</v>
      </c>
      <c r="O11" s="46">
        <f t="shared" si="2"/>
        <v>3177751</v>
      </c>
      <c r="P11" s="47">
        <f t="shared" si="1"/>
        <v>99.369930266737541</v>
      </c>
      <c r="Q11" s="9"/>
    </row>
    <row r="12" spans="1:134">
      <c r="A12" s="12"/>
      <c r="B12" s="44">
        <v>519</v>
      </c>
      <c r="C12" s="20" t="s">
        <v>26</v>
      </c>
      <c r="D12" s="46">
        <v>12839902</v>
      </c>
      <c r="E12" s="46">
        <v>0</v>
      </c>
      <c r="F12" s="46">
        <v>4736458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17576360</v>
      </c>
      <c r="P12" s="47">
        <f t="shared" si="1"/>
        <v>549.62193939772976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SUM(D14:D16)</f>
        <v>16027155</v>
      </c>
      <c r="E13" s="31">
        <f t="shared" si="3"/>
        <v>66307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16093462</v>
      </c>
      <c r="P13" s="43">
        <f t="shared" si="1"/>
        <v>503.25094593326872</v>
      </c>
      <c r="Q13" s="10"/>
    </row>
    <row r="14" spans="1:134">
      <c r="A14" s="12"/>
      <c r="B14" s="44">
        <v>521</v>
      </c>
      <c r="C14" s="20" t="s">
        <v>28</v>
      </c>
      <c r="D14" s="46">
        <v>10893149</v>
      </c>
      <c r="E14" s="46">
        <v>66307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10959456</v>
      </c>
      <c r="P14" s="47">
        <f t="shared" si="1"/>
        <v>342.70790206072735</v>
      </c>
      <c r="Q14" s="9"/>
    </row>
    <row r="15" spans="1:134">
      <c r="A15" s="12"/>
      <c r="B15" s="44">
        <v>522</v>
      </c>
      <c r="C15" s="20" t="s">
        <v>29</v>
      </c>
      <c r="D15" s="46">
        <v>4188247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6" si="4">SUM(D15:N15)</f>
        <v>4188247</v>
      </c>
      <c r="P15" s="47">
        <f t="shared" si="1"/>
        <v>130.96866693767785</v>
      </c>
      <c r="Q15" s="9"/>
    </row>
    <row r="16" spans="1:134">
      <c r="A16" s="12"/>
      <c r="B16" s="44">
        <v>524</v>
      </c>
      <c r="C16" s="20" t="s">
        <v>30</v>
      </c>
      <c r="D16" s="46">
        <v>945759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945759</v>
      </c>
      <c r="P16" s="47">
        <f t="shared" si="1"/>
        <v>29.574376934863505</v>
      </c>
      <c r="Q16" s="9"/>
    </row>
    <row r="17" spans="1:17" ht="15.75">
      <c r="A17" s="28" t="s">
        <v>31</v>
      </c>
      <c r="B17" s="29"/>
      <c r="C17" s="30"/>
      <c r="D17" s="31">
        <f t="shared" ref="D17:N17" si="5">SUM(D18:D20)</f>
        <v>4011378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12605478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42">
        <f>SUM(D17:N17)</f>
        <v>16616856</v>
      </c>
      <c r="P17" s="43">
        <f t="shared" si="1"/>
        <v>519.61774914787827</v>
      </c>
      <c r="Q17" s="10"/>
    </row>
    <row r="18" spans="1:17">
      <c r="A18" s="12"/>
      <c r="B18" s="44">
        <v>534</v>
      </c>
      <c r="C18" s="20" t="s">
        <v>33</v>
      </c>
      <c r="D18" s="46">
        <v>4011378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32" si="6">SUM(D18:N18)</f>
        <v>4011378</v>
      </c>
      <c r="P18" s="47">
        <f t="shared" si="1"/>
        <v>125.4378811094781</v>
      </c>
      <c r="Q18" s="9"/>
    </row>
    <row r="19" spans="1:17">
      <c r="A19" s="12"/>
      <c r="B19" s="44">
        <v>536</v>
      </c>
      <c r="C19" s="20" t="s">
        <v>35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12165128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12165128</v>
      </c>
      <c r="P19" s="47">
        <f t="shared" si="1"/>
        <v>380.40989399293284</v>
      </c>
      <c r="Q19" s="9"/>
    </row>
    <row r="20" spans="1:17">
      <c r="A20" s="12"/>
      <c r="B20" s="44">
        <v>538</v>
      </c>
      <c r="C20" s="20" t="s">
        <v>36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440350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440350</v>
      </c>
      <c r="P20" s="47">
        <f t="shared" si="1"/>
        <v>13.769974045467338</v>
      </c>
      <c r="Q20" s="9"/>
    </row>
    <row r="21" spans="1:17" ht="15.75">
      <c r="A21" s="28" t="s">
        <v>38</v>
      </c>
      <c r="B21" s="29"/>
      <c r="C21" s="30"/>
      <c r="D21" s="31">
        <f t="shared" ref="D21:N21" si="7">SUM(D22:D23)</f>
        <v>2081915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7"/>
        <v>0</v>
      </c>
      <c r="O21" s="31">
        <f t="shared" si="6"/>
        <v>2081915</v>
      </c>
      <c r="P21" s="43">
        <f t="shared" si="1"/>
        <v>65.102567309797053</v>
      </c>
      <c r="Q21" s="10"/>
    </row>
    <row r="22" spans="1:17">
      <c r="A22" s="12"/>
      <c r="B22" s="44">
        <v>541</v>
      </c>
      <c r="C22" s="20" t="s">
        <v>39</v>
      </c>
      <c r="D22" s="46">
        <v>1737174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1737174</v>
      </c>
      <c r="P22" s="47">
        <f t="shared" si="1"/>
        <v>54.322336533350011</v>
      </c>
      <c r="Q22" s="9"/>
    </row>
    <row r="23" spans="1:17">
      <c r="A23" s="12"/>
      <c r="B23" s="44">
        <v>549</v>
      </c>
      <c r="C23" s="20" t="s">
        <v>40</v>
      </c>
      <c r="D23" s="46">
        <v>344741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344741</v>
      </c>
      <c r="P23" s="47">
        <f t="shared" si="1"/>
        <v>10.780230776447043</v>
      </c>
      <c r="Q23" s="9"/>
    </row>
    <row r="24" spans="1:17" ht="15.75">
      <c r="A24" s="28" t="s">
        <v>41</v>
      </c>
      <c r="B24" s="29"/>
      <c r="C24" s="30"/>
      <c r="D24" s="31">
        <f t="shared" ref="D24:N24" si="8">SUM(D25:D25)</f>
        <v>0</v>
      </c>
      <c r="E24" s="31">
        <f t="shared" si="8"/>
        <v>941381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8"/>
        <v>0</v>
      </c>
      <c r="O24" s="31">
        <f t="shared" si="6"/>
        <v>941381</v>
      </c>
      <c r="P24" s="43">
        <f t="shared" si="1"/>
        <v>29.437474592701459</v>
      </c>
      <c r="Q24" s="10"/>
    </row>
    <row r="25" spans="1:17">
      <c r="A25" s="13"/>
      <c r="B25" s="45">
        <v>559</v>
      </c>
      <c r="C25" s="21" t="s">
        <v>44</v>
      </c>
      <c r="D25" s="46">
        <v>0</v>
      </c>
      <c r="E25" s="46">
        <v>941381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941381</v>
      </c>
      <c r="P25" s="47">
        <f t="shared" si="1"/>
        <v>29.437474592701459</v>
      </c>
      <c r="Q25" s="9"/>
    </row>
    <row r="26" spans="1:17" ht="15.75">
      <c r="A26" s="28" t="s">
        <v>45</v>
      </c>
      <c r="B26" s="29"/>
      <c r="C26" s="30"/>
      <c r="D26" s="31">
        <f t="shared" ref="D26:N26" si="9">SUM(D27:D32)</f>
        <v>5276168</v>
      </c>
      <c r="E26" s="31">
        <f t="shared" si="9"/>
        <v>2452564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9"/>
        <v>0</v>
      </c>
      <c r="O26" s="31">
        <f>SUM(D26:N26)</f>
        <v>7728732</v>
      </c>
      <c r="P26" s="43">
        <f t="shared" si="1"/>
        <v>241.68147847024611</v>
      </c>
      <c r="Q26" s="9"/>
    </row>
    <row r="27" spans="1:17">
      <c r="A27" s="12"/>
      <c r="B27" s="44">
        <v>571</v>
      </c>
      <c r="C27" s="20" t="s">
        <v>46</v>
      </c>
      <c r="D27" s="46">
        <v>1078644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1078644</v>
      </c>
      <c r="P27" s="47">
        <f t="shared" si="1"/>
        <v>33.729760155101786</v>
      </c>
      <c r="Q27" s="9"/>
    </row>
    <row r="28" spans="1:17">
      <c r="A28" s="12"/>
      <c r="B28" s="44">
        <v>572</v>
      </c>
      <c r="C28" s="20" t="s">
        <v>47</v>
      </c>
      <c r="D28" s="46">
        <v>2096867</v>
      </c>
      <c r="E28" s="46">
        <v>2452564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4549431</v>
      </c>
      <c r="P28" s="47">
        <f t="shared" si="1"/>
        <v>142.26307889552518</v>
      </c>
      <c r="Q28" s="9"/>
    </row>
    <row r="29" spans="1:17">
      <c r="A29" s="12"/>
      <c r="B29" s="44">
        <v>573</v>
      </c>
      <c r="C29" s="20" t="s">
        <v>91</v>
      </c>
      <c r="D29" s="46">
        <v>456535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456535</v>
      </c>
      <c r="P29" s="47">
        <f t="shared" si="1"/>
        <v>14.276087432377498</v>
      </c>
      <c r="Q29" s="9"/>
    </row>
    <row r="30" spans="1:17">
      <c r="A30" s="12"/>
      <c r="B30" s="44">
        <v>574</v>
      </c>
      <c r="C30" s="20" t="s">
        <v>48</v>
      </c>
      <c r="D30" s="46">
        <v>201046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201046</v>
      </c>
      <c r="P30" s="47">
        <f t="shared" si="1"/>
        <v>6.2868132211763967</v>
      </c>
      <c r="Q30" s="9"/>
    </row>
    <row r="31" spans="1:17">
      <c r="A31" s="12"/>
      <c r="B31" s="44">
        <v>575</v>
      </c>
      <c r="C31" s="20" t="s">
        <v>49</v>
      </c>
      <c r="D31" s="46">
        <v>1290964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1290964</v>
      </c>
      <c r="P31" s="47">
        <f t="shared" si="1"/>
        <v>40.369117233184276</v>
      </c>
      <c r="Q31" s="9"/>
    </row>
    <row r="32" spans="1:17" ht="15.75" thickBot="1">
      <c r="A32" s="12"/>
      <c r="B32" s="44">
        <v>579</v>
      </c>
      <c r="C32" s="20" t="s">
        <v>50</v>
      </c>
      <c r="D32" s="46">
        <v>152112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152112</v>
      </c>
      <c r="P32" s="47">
        <f t="shared" si="1"/>
        <v>4.7566215328809527</v>
      </c>
      <c r="Q32" s="9"/>
    </row>
    <row r="33" spans="1:120" ht="16.5" thickBot="1">
      <c r="A33" s="14" t="s">
        <v>10</v>
      </c>
      <c r="B33" s="23"/>
      <c r="C33" s="22"/>
      <c r="D33" s="15">
        <f>SUM(D5,D13,D17,D21,D24,D26)</f>
        <v>45230981</v>
      </c>
      <c r="E33" s="15">
        <f t="shared" ref="E33:N33" si="10">SUM(E5,E13,E17,E21,E24,E26)</f>
        <v>3460252</v>
      </c>
      <c r="F33" s="15">
        <f t="shared" si="10"/>
        <v>4736458</v>
      </c>
      <c r="G33" s="15">
        <f t="shared" si="10"/>
        <v>0</v>
      </c>
      <c r="H33" s="15">
        <f t="shared" si="10"/>
        <v>0</v>
      </c>
      <c r="I33" s="15">
        <f t="shared" si="10"/>
        <v>12605478</v>
      </c>
      <c r="J33" s="15">
        <f t="shared" si="10"/>
        <v>0</v>
      </c>
      <c r="K33" s="15">
        <f t="shared" si="10"/>
        <v>3177751</v>
      </c>
      <c r="L33" s="15">
        <f t="shared" si="10"/>
        <v>0</v>
      </c>
      <c r="M33" s="15">
        <f t="shared" si="10"/>
        <v>0</v>
      </c>
      <c r="N33" s="15">
        <f t="shared" si="10"/>
        <v>0</v>
      </c>
      <c r="O33" s="15">
        <f>SUM(D33:N33)</f>
        <v>69210920</v>
      </c>
      <c r="P33" s="37">
        <f t="shared" si="1"/>
        <v>2164.2615466399825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9"/>
    </row>
    <row r="35" spans="1:120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163" t="s">
        <v>100</v>
      </c>
      <c r="N35" s="163"/>
      <c r="O35" s="163"/>
      <c r="P35" s="41">
        <v>31979</v>
      </c>
    </row>
    <row r="36" spans="1:120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2"/>
    </row>
    <row r="37" spans="1:120" ht="15.75" customHeight="1" thickBot="1">
      <c r="A37" s="165" t="s">
        <v>57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5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94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95</v>
      </c>
      <c r="N4" s="34" t="s">
        <v>5</v>
      </c>
      <c r="O4" s="34" t="s">
        <v>96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5136087</v>
      </c>
      <c r="E5" s="26">
        <f t="shared" si="0"/>
        <v>2341</v>
      </c>
      <c r="F5" s="26">
        <f t="shared" si="0"/>
        <v>3384104</v>
      </c>
      <c r="G5" s="26">
        <f t="shared" si="0"/>
        <v>0</v>
      </c>
      <c r="H5" s="26">
        <f t="shared" si="0"/>
        <v>0</v>
      </c>
      <c r="I5" s="26">
        <f t="shared" si="0"/>
        <v>331457</v>
      </c>
      <c r="J5" s="26">
        <f t="shared" si="0"/>
        <v>0</v>
      </c>
      <c r="K5" s="26">
        <f t="shared" si="0"/>
        <v>3129606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11983595</v>
      </c>
      <c r="P5" s="32">
        <f t="shared" ref="P5:P38" si="1">(O5/P$40)</f>
        <v>410.69245004969326</v>
      </c>
      <c r="Q5" s="6"/>
    </row>
    <row r="6" spans="1:134">
      <c r="A6" s="12"/>
      <c r="B6" s="44">
        <v>511</v>
      </c>
      <c r="C6" s="20" t="s">
        <v>19</v>
      </c>
      <c r="D6" s="46">
        <v>104927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104927</v>
      </c>
      <c r="P6" s="47">
        <f t="shared" si="1"/>
        <v>3.5959765584838412</v>
      </c>
      <c r="Q6" s="9"/>
    </row>
    <row r="7" spans="1:134">
      <c r="A7" s="12"/>
      <c r="B7" s="44">
        <v>512</v>
      </c>
      <c r="C7" s="20" t="s">
        <v>20</v>
      </c>
      <c r="D7" s="46">
        <v>902014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902014</v>
      </c>
      <c r="P7" s="47">
        <f t="shared" si="1"/>
        <v>30.913122451077829</v>
      </c>
      <c r="Q7" s="9"/>
    </row>
    <row r="8" spans="1:134">
      <c r="A8" s="12"/>
      <c r="B8" s="44">
        <v>513</v>
      </c>
      <c r="C8" s="20" t="s">
        <v>21</v>
      </c>
      <c r="D8" s="46">
        <v>1513118</v>
      </c>
      <c r="E8" s="46">
        <v>0</v>
      </c>
      <c r="F8" s="46">
        <v>0</v>
      </c>
      <c r="G8" s="46">
        <v>0</v>
      </c>
      <c r="H8" s="46">
        <v>0</v>
      </c>
      <c r="I8" s="46">
        <v>331457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1844575</v>
      </c>
      <c r="P8" s="47">
        <f t="shared" si="1"/>
        <v>63.21584015901847</v>
      </c>
      <c r="Q8" s="9"/>
    </row>
    <row r="9" spans="1:134">
      <c r="A9" s="12"/>
      <c r="B9" s="44">
        <v>514</v>
      </c>
      <c r="C9" s="20" t="s">
        <v>22</v>
      </c>
      <c r="D9" s="46">
        <v>176657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176657</v>
      </c>
      <c r="P9" s="47">
        <f t="shared" si="1"/>
        <v>6.0542513451454809</v>
      </c>
      <c r="Q9" s="9"/>
    </row>
    <row r="10" spans="1:134">
      <c r="A10" s="12"/>
      <c r="B10" s="44">
        <v>515</v>
      </c>
      <c r="C10" s="20" t="s">
        <v>23</v>
      </c>
      <c r="D10" s="46">
        <v>483152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483152</v>
      </c>
      <c r="P10" s="47">
        <f t="shared" si="1"/>
        <v>16.558209671338975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3384104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3384104</v>
      </c>
      <c r="P11" s="47">
        <f t="shared" si="1"/>
        <v>115.97738099318002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3129606</v>
      </c>
      <c r="L12" s="46">
        <v>0</v>
      </c>
      <c r="M12" s="46">
        <v>0</v>
      </c>
      <c r="N12" s="46">
        <v>0</v>
      </c>
      <c r="O12" s="46">
        <f t="shared" si="2"/>
        <v>3129606</v>
      </c>
      <c r="P12" s="47">
        <f t="shared" si="1"/>
        <v>107.25542342095342</v>
      </c>
      <c r="Q12" s="9"/>
    </row>
    <row r="13" spans="1:134">
      <c r="A13" s="12"/>
      <c r="B13" s="44">
        <v>519</v>
      </c>
      <c r="C13" s="20" t="s">
        <v>26</v>
      </c>
      <c r="D13" s="46">
        <v>1956219</v>
      </c>
      <c r="E13" s="46">
        <v>2341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1958560</v>
      </c>
      <c r="P13" s="47">
        <f t="shared" si="1"/>
        <v>67.122245450495214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SUM(D15:D17)</f>
        <v>12600522</v>
      </c>
      <c r="E14" s="31">
        <f t="shared" si="3"/>
        <v>82391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 t="shared" ref="O14:O29" si="4">SUM(D14:N14)</f>
        <v>12682913</v>
      </c>
      <c r="P14" s="43">
        <f t="shared" si="1"/>
        <v>434.65893279413274</v>
      </c>
      <c r="Q14" s="10"/>
    </row>
    <row r="15" spans="1:134">
      <c r="A15" s="12"/>
      <c r="B15" s="44">
        <v>521</v>
      </c>
      <c r="C15" s="20" t="s">
        <v>28</v>
      </c>
      <c r="D15" s="46">
        <v>7789297</v>
      </c>
      <c r="E15" s="46">
        <v>82391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7871688</v>
      </c>
      <c r="P15" s="47">
        <f t="shared" si="1"/>
        <v>269.77237054045719</v>
      </c>
      <c r="Q15" s="9"/>
    </row>
    <row r="16" spans="1:134">
      <c r="A16" s="12"/>
      <c r="B16" s="44">
        <v>522</v>
      </c>
      <c r="C16" s="20" t="s">
        <v>29</v>
      </c>
      <c r="D16" s="46">
        <v>3278410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3278410</v>
      </c>
      <c r="P16" s="47">
        <f t="shared" si="1"/>
        <v>112.35511840707358</v>
      </c>
      <c r="Q16" s="9"/>
    </row>
    <row r="17" spans="1:17">
      <c r="A17" s="12"/>
      <c r="B17" s="44">
        <v>524</v>
      </c>
      <c r="C17" s="20" t="s">
        <v>30</v>
      </c>
      <c r="D17" s="46">
        <v>1532815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1532815</v>
      </c>
      <c r="P17" s="47">
        <f t="shared" si="1"/>
        <v>52.531443846602009</v>
      </c>
      <c r="Q17" s="9"/>
    </row>
    <row r="18" spans="1:17" ht="15.75">
      <c r="A18" s="28" t="s">
        <v>31</v>
      </c>
      <c r="B18" s="29"/>
      <c r="C18" s="30"/>
      <c r="D18" s="31">
        <f t="shared" ref="D18:N18" si="5">SUM(D19:D23)</f>
        <v>3478379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10422883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 t="shared" si="4"/>
        <v>13901262</v>
      </c>
      <c r="P18" s="43">
        <f t="shared" si="1"/>
        <v>476.41324240035641</v>
      </c>
      <c r="Q18" s="10"/>
    </row>
    <row r="19" spans="1:17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1710775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1710775</v>
      </c>
      <c r="P19" s="47">
        <f t="shared" si="1"/>
        <v>58.630350594605709</v>
      </c>
      <c r="Q19" s="9"/>
    </row>
    <row r="20" spans="1:17">
      <c r="A20" s="12"/>
      <c r="B20" s="44">
        <v>534</v>
      </c>
      <c r="C20" s="20" t="s">
        <v>33</v>
      </c>
      <c r="D20" s="46">
        <v>3478379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3478379</v>
      </c>
      <c r="P20" s="47">
        <f t="shared" si="1"/>
        <v>119.20830049007849</v>
      </c>
      <c r="Q20" s="9"/>
    </row>
    <row r="21" spans="1:17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4870612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4870612</v>
      </c>
      <c r="P21" s="47">
        <f t="shared" si="1"/>
        <v>166.92182734158126</v>
      </c>
      <c r="Q21" s="9"/>
    </row>
    <row r="22" spans="1:17">
      <c r="A22" s="12"/>
      <c r="B22" s="44">
        <v>538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439730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439730</v>
      </c>
      <c r="P22" s="47">
        <f t="shared" si="1"/>
        <v>15.070084649919462</v>
      </c>
      <c r="Q22" s="9"/>
    </row>
    <row r="23" spans="1:17">
      <c r="A23" s="12"/>
      <c r="B23" s="44">
        <v>539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3401766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3401766</v>
      </c>
      <c r="P23" s="47">
        <f t="shared" si="1"/>
        <v>116.58267932417149</v>
      </c>
      <c r="Q23" s="9"/>
    </row>
    <row r="24" spans="1:17" ht="15.75">
      <c r="A24" s="28" t="s">
        <v>38</v>
      </c>
      <c r="B24" s="29"/>
      <c r="C24" s="30"/>
      <c r="D24" s="31">
        <f t="shared" ref="D24:N24" si="6">SUM(D25:D26)</f>
        <v>1301864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6"/>
        <v>0</v>
      </c>
      <c r="O24" s="31">
        <f t="shared" si="4"/>
        <v>1301864</v>
      </c>
      <c r="P24" s="43">
        <f t="shared" si="1"/>
        <v>44.616470749511635</v>
      </c>
      <c r="Q24" s="10"/>
    </row>
    <row r="25" spans="1:17">
      <c r="A25" s="12"/>
      <c r="B25" s="44">
        <v>541</v>
      </c>
      <c r="C25" s="20" t="s">
        <v>39</v>
      </c>
      <c r="D25" s="46">
        <v>932181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932181</v>
      </c>
      <c r="P25" s="47">
        <f t="shared" si="1"/>
        <v>31.946982418862881</v>
      </c>
      <c r="Q25" s="9"/>
    </row>
    <row r="26" spans="1:17">
      <c r="A26" s="12"/>
      <c r="B26" s="44">
        <v>549</v>
      </c>
      <c r="C26" s="20" t="s">
        <v>40</v>
      </c>
      <c r="D26" s="46">
        <v>369683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369683</v>
      </c>
      <c r="P26" s="47">
        <f t="shared" si="1"/>
        <v>12.669488330648754</v>
      </c>
      <c r="Q26" s="9"/>
    </row>
    <row r="27" spans="1:17" ht="15.75">
      <c r="A27" s="28" t="s">
        <v>41</v>
      </c>
      <c r="B27" s="29"/>
      <c r="C27" s="30"/>
      <c r="D27" s="31">
        <f t="shared" ref="D27:N27" si="7">SUM(D28:D28)</f>
        <v>0</v>
      </c>
      <c r="E27" s="31">
        <f t="shared" si="7"/>
        <v>1441347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7"/>
        <v>0</v>
      </c>
      <c r="O27" s="31">
        <f t="shared" si="4"/>
        <v>1441347</v>
      </c>
      <c r="P27" s="43">
        <f t="shared" si="1"/>
        <v>49.396723671133351</v>
      </c>
      <c r="Q27" s="10"/>
    </row>
    <row r="28" spans="1:17">
      <c r="A28" s="13"/>
      <c r="B28" s="45">
        <v>559</v>
      </c>
      <c r="C28" s="21" t="s">
        <v>44</v>
      </c>
      <c r="D28" s="46">
        <v>0</v>
      </c>
      <c r="E28" s="46">
        <v>1441347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1441347</v>
      </c>
      <c r="P28" s="47">
        <f t="shared" si="1"/>
        <v>49.396723671133351</v>
      </c>
      <c r="Q28" s="9"/>
    </row>
    <row r="29" spans="1:17" ht="15.75">
      <c r="A29" s="28" t="s">
        <v>45</v>
      </c>
      <c r="B29" s="29"/>
      <c r="C29" s="30"/>
      <c r="D29" s="31">
        <f t="shared" ref="D29:N29" si="8">SUM(D30:D35)</f>
        <v>3788894</v>
      </c>
      <c r="E29" s="31">
        <f t="shared" si="8"/>
        <v>1627365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8"/>
        <v>0</v>
      </c>
      <c r="O29" s="31">
        <f t="shared" si="4"/>
        <v>5416259</v>
      </c>
      <c r="P29" s="43">
        <f t="shared" si="1"/>
        <v>185.62181706021454</v>
      </c>
      <c r="Q29" s="9"/>
    </row>
    <row r="30" spans="1:17">
      <c r="A30" s="12"/>
      <c r="B30" s="44">
        <v>571</v>
      </c>
      <c r="C30" s="20" t="s">
        <v>46</v>
      </c>
      <c r="D30" s="46">
        <v>803190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5" si="9">SUM(D30:N30)</f>
        <v>803190</v>
      </c>
      <c r="P30" s="47">
        <f t="shared" si="1"/>
        <v>27.526303163233834</v>
      </c>
      <c r="Q30" s="9"/>
    </row>
    <row r="31" spans="1:17">
      <c r="A31" s="12"/>
      <c r="B31" s="44">
        <v>572</v>
      </c>
      <c r="C31" s="20" t="s">
        <v>47</v>
      </c>
      <c r="D31" s="46">
        <v>1423417</v>
      </c>
      <c r="E31" s="46">
        <v>307776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9"/>
        <v>1731193</v>
      </c>
      <c r="P31" s="47">
        <f t="shared" si="1"/>
        <v>59.330100414681795</v>
      </c>
      <c r="Q31" s="9"/>
    </row>
    <row r="32" spans="1:17">
      <c r="A32" s="12"/>
      <c r="B32" s="44">
        <v>573</v>
      </c>
      <c r="C32" s="20" t="s">
        <v>91</v>
      </c>
      <c r="D32" s="46">
        <v>11</v>
      </c>
      <c r="E32" s="46">
        <v>972019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9"/>
        <v>972030</v>
      </c>
      <c r="P32" s="47">
        <f t="shared" si="1"/>
        <v>33.312656362452451</v>
      </c>
      <c r="Q32" s="9"/>
    </row>
    <row r="33" spans="1:120">
      <c r="A33" s="12"/>
      <c r="B33" s="44">
        <v>574</v>
      </c>
      <c r="C33" s="20" t="s">
        <v>48</v>
      </c>
      <c r="D33" s="46">
        <v>131944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9"/>
        <v>131944</v>
      </c>
      <c r="P33" s="47">
        <f t="shared" si="1"/>
        <v>4.5218821755372014</v>
      </c>
      <c r="Q33" s="9"/>
    </row>
    <row r="34" spans="1:120">
      <c r="A34" s="12"/>
      <c r="B34" s="44">
        <v>575</v>
      </c>
      <c r="C34" s="20" t="s">
        <v>49</v>
      </c>
      <c r="D34" s="46">
        <v>1360699</v>
      </c>
      <c r="E34" s="46">
        <v>347570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1708269</v>
      </c>
      <c r="P34" s="47">
        <f t="shared" si="1"/>
        <v>58.54446691113472</v>
      </c>
      <c r="Q34" s="9"/>
    </row>
    <row r="35" spans="1:120">
      <c r="A35" s="12"/>
      <c r="B35" s="44">
        <v>579</v>
      </c>
      <c r="C35" s="20" t="s">
        <v>50</v>
      </c>
      <c r="D35" s="46">
        <v>69633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69633</v>
      </c>
      <c r="P35" s="47">
        <f t="shared" si="1"/>
        <v>2.3864080331745434</v>
      </c>
      <c r="Q35" s="9"/>
    </row>
    <row r="36" spans="1:120" ht="15.75">
      <c r="A36" s="28" t="s">
        <v>52</v>
      </c>
      <c r="B36" s="29"/>
      <c r="C36" s="30"/>
      <c r="D36" s="31">
        <f t="shared" ref="D36:N36" si="10">SUM(D37:D37)</f>
        <v>4288637</v>
      </c>
      <c r="E36" s="31">
        <f t="shared" si="10"/>
        <v>1862437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2300000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10"/>
        <v>0</v>
      </c>
      <c r="O36" s="31">
        <f>SUM(D36:N36)</f>
        <v>8451074</v>
      </c>
      <c r="P36" s="43">
        <f t="shared" si="1"/>
        <v>289.62863703348296</v>
      </c>
      <c r="Q36" s="9"/>
    </row>
    <row r="37" spans="1:120" ht="15.75" thickBot="1">
      <c r="A37" s="12"/>
      <c r="B37" s="44">
        <v>581</v>
      </c>
      <c r="C37" s="20" t="s">
        <v>97</v>
      </c>
      <c r="D37" s="46">
        <v>4288637</v>
      </c>
      <c r="E37" s="46">
        <v>1862437</v>
      </c>
      <c r="F37" s="46">
        <v>0</v>
      </c>
      <c r="G37" s="46">
        <v>0</v>
      </c>
      <c r="H37" s="46">
        <v>0</v>
      </c>
      <c r="I37" s="46">
        <v>2300000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8451074</v>
      </c>
      <c r="P37" s="47">
        <f t="shared" si="1"/>
        <v>289.62863703348296</v>
      </c>
      <c r="Q37" s="9"/>
    </row>
    <row r="38" spans="1:120" ht="16.5" thickBot="1">
      <c r="A38" s="14" t="s">
        <v>10</v>
      </c>
      <c r="B38" s="23"/>
      <c r="C38" s="22"/>
      <c r="D38" s="15">
        <f>SUM(D5,D14,D18,D24,D27,D29,D36)</f>
        <v>30594383</v>
      </c>
      <c r="E38" s="15">
        <f t="shared" ref="E38:N38" si="11">SUM(E5,E14,E18,E24,E27,E29,E36)</f>
        <v>5015881</v>
      </c>
      <c r="F38" s="15">
        <f t="shared" si="11"/>
        <v>3384104</v>
      </c>
      <c r="G38" s="15">
        <f t="shared" si="11"/>
        <v>0</v>
      </c>
      <c r="H38" s="15">
        <f t="shared" si="11"/>
        <v>0</v>
      </c>
      <c r="I38" s="15">
        <f t="shared" si="11"/>
        <v>13054340</v>
      </c>
      <c r="J38" s="15">
        <f t="shared" si="11"/>
        <v>0</v>
      </c>
      <c r="K38" s="15">
        <f t="shared" si="11"/>
        <v>3129606</v>
      </c>
      <c r="L38" s="15">
        <f t="shared" si="11"/>
        <v>0</v>
      </c>
      <c r="M38" s="15">
        <f t="shared" si="11"/>
        <v>0</v>
      </c>
      <c r="N38" s="15">
        <f t="shared" si="11"/>
        <v>0</v>
      </c>
      <c r="O38" s="15">
        <f>SUM(D38:N38)</f>
        <v>55178314</v>
      </c>
      <c r="P38" s="37">
        <f t="shared" si="1"/>
        <v>1891.0282737585251</v>
      </c>
      <c r="Q38" s="6"/>
      <c r="R38" s="2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</row>
    <row r="39" spans="1:120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9"/>
    </row>
    <row r="40" spans="1:120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40"/>
      <c r="M40" s="163" t="s">
        <v>98</v>
      </c>
      <c r="N40" s="163"/>
      <c r="O40" s="163"/>
      <c r="P40" s="41">
        <v>29179</v>
      </c>
    </row>
    <row r="41" spans="1:120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2"/>
    </row>
    <row r="42" spans="1:120" ht="15.75" customHeight="1" thickBot="1">
      <c r="A42" s="165" t="s">
        <v>57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5"/>
    </row>
  </sheetData>
  <mergeCells count="10">
    <mergeCell ref="M40:O40"/>
    <mergeCell ref="A41:P41"/>
    <mergeCell ref="A42:P4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4965611</v>
      </c>
      <c r="E5" s="26">
        <f t="shared" si="0"/>
        <v>0</v>
      </c>
      <c r="F5" s="26">
        <f t="shared" si="0"/>
        <v>3313707</v>
      </c>
      <c r="G5" s="26">
        <f t="shared" si="0"/>
        <v>0</v>
      </c>
      <c r="H5" s="26">
        <f t="shared" si="0"/>
        <v>0</v>
      </c>
      <c r="I5" s="26">
        <f t="shared" si="0"/>
        <v>741321</v>
      </c>
      <c r="J5" s="26">
        <f t="shared" si="0"/>
        <v>0</v>
      </c>
      <c r="K5" s="26">
        <f t="shared" si="0"/>
        <v>2978134</v>
      </c>
      <c r="L5" s="26">
        <f t="shared" si="0"/>
        <v>0</v>
      </c>
      <c r="M5" s="26">
        <f t="shared" si="0"/>
        <v>0</v>
      </c>
      <c r="N5" s="27">
        <f>SUM(D5:M5)</f>
        <v>11998773</v>
      </c>
      <c r="O5" s="32">
        <f t="shared" ref="O5:O38" si="1">(N5/O$40)</f>
        <v>440.03128208889541</v>
      </c>
      <c r="P5" s="6"/>
    </row>
    <row r="6" spans="1:133">
      <c r="A6" s="12"/>
      <c r="B6" s="44">
        <v>511</v>
      </c>
      <c r="C6" s="20" t="s">
        <v>19</v>
      </c>
      <c r="D6" s="46">
        <v>107797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107797</v>
      </c>
      <c r="O6" s="47">
        <f t="shared" si="1"/>
        <v>3.9532418952618453</v>
      </c>
      <c r="P6" s="9"/>
    </row>
    <row r="7" spans="1:133">
      <c r="A7" s="12"/>
      <c r="B7" s="44">
        <v>512</v>
      </c>
      <c r="C7" s="20" t="s">
        <v>20</v>
      </c>
      <c r="D7" s="46">
        <v>863550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863550</v>
      </c>
      <c r="O7" s="47">
        <f t="shared" si="1"/>
        <v>31.668989291477189</v>
      </c>
      <c r="P7" s="9"/>
    </row>
    <row r="8" spans="1:133">
      <c r="A8" s="12"/>
      <c r="B8" s="44">
        <v>513</v>
      </c>
      <c r="C8" s="20" t="s">
        <v>21</v>
      </c>
      <c r="D8" s="46">
        <v>1505881</v>
      </c>
      <c r="E8" s="46">
        <v>0</v>
      </c>
      <c r="F8" s="46">
        <v>0</v>
      </c>
      <c r="G8" s="46">
        <v>0</v>
      </c>
      <c r="H8" s="46">
        <v>0</v>
      </c>
      <c r="I8" s="46">
        <v>560117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2065998</v>
      </c>
      <c r="O8" s="47">
        <f t="shared" si="1"/>
        <v>75.766392841425841</v>
      </c>
      <c r="P8" s="9"/>
    </row>
    <row r="9" spans="1:133">
      <c r="A9" s="12"/>
      <c r="B9" s="44">
        <v>514</v>
      </c>
      <c r="C9" s="20" t="s">
        <v>22</v>
      </c>
      <c r="D9" s="46">
        <v>186069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186069</v>
      </c>
      <c r="O9" s="47">
        <f t="shared" si="1"/>
        <v>6.8237127768813259</v>
      </c>
      <c r="P9" s="9"/>
    </row>
    <row r="10" spans="1:133">
      <c r="A10" s="12"/>
      <c r="B10" s="44">
        <v>515</v>
      </c>
      <c r="C10" s="20" t="s">
        <v>23</v>
      </c>
      <c r="D10" s="46">
        <v>519717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519717</v>
      </c>
      <c r="O10" s="47">
        <f t="shared" si="1"/>
        <v>19.05959366290157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3313707</v>
      </c>
      <c r="G11" s="46">
        <v>0</v>
      </c>
      <c r="H11" s="46">
        <v>0</v>
      </c>
      <c r="I11" s="46">
        <v>181204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3494911</v>
      </c>
      <c r="O11" s="47">
        <f t="shared" si="1"/>
        <v>128.16895261845386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2978134</v>
      </c>
      <c r="L12" s="46">
        <v>0</v>
      </c>
      <c r="M12" s="46">
        <v>0</v>
      </c>
      <c r="N12" s="46">
        <f t="shared" si="2"/>
        <v>2978134</v>
      </c>
      <c r="O12" s="47">
        <f t="shared" si="1"/>
        <v>109.21717764412499</v>
      </c>
      <c r="P12" s="9"/>
    </row>
    <row r="13" spans="1:133">
      <c r="A13" s="12"/>
      <c r="B13" s="44">
        <v>519</v>
      </c>
      <c r="C13" s="20" t="s">
        <v>67</v>
      </c>
      <c r="D13" s="46">
        <v>1782597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1782597</v>
      </c>
      <c r="O13" s="47">
        <f t="shared" si="1"/>
        <v>65.373221358368781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12616072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9" si="4">SUM(D14:M14)</f>
        <v>12616072</v>
      </c>
      <c r="O14" s="43">
        <f t="shared" si="1"/>
        <v>462.66950271380375</v>
      </c>
      <c r="P14" s="10"/>
    </row>
    <row r="15" spans="1:133">
      <c r="A15" s="12"/>
      <c r="B15" s="44">
        <v>521</v>
      </c>
      <c r="C15" s="20" t="s">
        <v>28</v>
      </c>
      <c r="D15" s="46">
        <v>7802655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7802655</v>
      </c>
      <c r="O15" s="47">
        <f t="shared" si="1"/>
        <v>286.14694880445944</v>
      </c>
      <c r="P15" s="9"/>
    </row>
    <row r="16" spans="1:133">
      <c r="A16" s="12"/>
      <c r="B16" s="44">
        <v>522</v>
      </c>
      <c r="C16" s="20" t="s">
        <v>29</v>
      </c>
      <c r="D16" s="46">
        <v>3428369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3428369</v>
      </c>
      <c r="O16" s="47">
        <f t="shared" si="1"/>
        <v>125.72865630042541</v>
      </c>
      <c r="P16" s="9"/>
    </row>
    <row r="17" spans="1:16">
      <c r="A17" s="12"/>
      <c r="B17" s="44">
        <v>524</v>
      </c>
      <c r="C17" s="20" t="s">
        <v>30</v>
      </c>
      <c r="D17" s="46">
        <v>1385048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1385048</v>
      </c>
      <c r="O17" s="47">
        <f t="shared" si="1"/>
        <v>50.793897608918883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3164078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10422018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13586096</v>
      </c>
      <c r="O18" s="43">
        <f t="shared" si="1"/>
        <v>498.24321549068503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1576704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1576704</v>
      </c>
      <c r="O19" s="47">
        <f t="shared" si="1"/>
        <v>57.822502567111634</v>
      </c>
      <c r="P19" s="9"/>
    </row>
    <row r="20" spans="1:16">
      <c r="A20" s="12"/>
      <c r="B20" s="44">
        <v>534</v>
      </c>
      <c r="C20" s="20" t="s">
        <v>68</v>
      </c>
      <c r="D20" s="46">
        <v>3164078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3164078</v>
      </c>
      <c r="O20" s="47">
        <f t="shared" si="1"/>
        <v>116.0363062930908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5136738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5136738</v>
      </c>
      <c r="O21" s="47">
        <f t="shared" si="1"/>
        <v>188.37971248349714</v>
      </c>
      <c r="P21" s="9"/>
    </row>
    <row r="22" spans="1:16">
      <c r="A22" s="12"/>
      <c r="B22" s="44">
        <v>538</v>
      </c>
      <c r="C22" s="20" t="s">
        <v>69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529775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529775</v>
      </c>
      <c r="O22" s="47">
        <f t="shared" si="1"/>
        <v>19.428450931494794</v>
      </c>
      <c r="P22" s="9"/>
    </row>
    <row r="23" spans="1:16">
      <c r="A23" s="12"/>
      <c r="B23" s="44">
        <v>539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3178801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3178801</v>
      </c>
      <c r="O23" s="47">
        <f t="shared" si="1"/>
        <v>116.57624321549069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SUM(D25:D26)</f>
        <v>1661399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1661399</v>
      </c>
      <c r="O24" s="43">
        <f t="shared" si="1"/>
        <v>60.928524277541442</v>
      </c>
      <c r="P24" s="10"/>
    </row>
    <row r="25" spans="1:16">
      <c r="A25" s="12"/>
      <c r="B25" s="44">
        <v>541</v>
      </c>
      <c r="C25" s="20" t="s">
        <v>70</v>
      </c>
      <c r="D25" s="46">
        <v>1337650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1337650</v>
      </c>
      <c r="O25" s="47">
        <f t="shared" si="1"/>
        <v>49.0556696494059</v>
      </c>
      <c r="P25" s="9"/>
    </row>
    <row r="26" spans="1:16">
      <c r="A26" s="12"/>
      <c r="B26" s="44">
        <v>549</v>
      </c>
      <c r="C26" s="20" t="s">
        <v>71</v>
      </c>
      <c r="D26" s="46">
        <v>323749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323749</v>
      </c>
      <c r="O26" s="47">
        <f t="shared" si="1"/>
        <v>11.872854628135544</v>
      </c>
      <c r="P26" s="9"/>
    </row>
    <row r="27" spans="1:16" ht="15.75">
      <c r="A27" s="28" t="s">
        <v>41</v>
      </c>
      <c r="B27" s="29"/>
      <c r="C27" s="30"/>
      <c r="D27" s="31">
        <f t="shared" ref="D27:M27" si="7">SUM(D28:D28)</f>
        <v>0</v>
      </c>
      <c r="E27" s="31">
        <f t="shared" si="7"/>
        <v>3955464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3955464</v>
      </c>
      <c r="O27" s="43">
        <f t="shared" si="1"/>
        <v>145.05882352941177</v>
      </c>
      <c r="P27" s="10"/>
    </row>
    <row r="28" spans="1:16">
      <c r="A28" s="13"/>
      <c r="B28" s="45">
        <v>559</v>
      </c>
      <c r="C28" s="21" t="s">
        <v>44</v>
      </c>
      <c r="D28" s="46">
        <v>0</v>
      </c>
      <c r="E28" s="46">
        <v>3955464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3955464</v>
      </c>
      <c r="O28" s="47">
        <f t="shared" si="1"/>
        <v>145.05882352941177</v>
      </c>
      <c r="P28" s="9"/>
    </row>
    <row r="29" spans="1:16" ht="15.75">
      <c r="A29" s="28" t="s">
        <v>45</v>
      </c>
      <c r="B29" s="29"/>
      <c r="C29" s="30"/>
      <c r="D29" s="31">
        <f t="shared" ref="D29:M29" si="8">SUM(D30:D35)</f>
        <v>3538360</v>
      </c>
      <c r="E29" s="31">
        <f t="shared" si="8"/>
        <v>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3538360</v>
      </c>
      <c r="O29" s="43">
        <f t="shared" si="1"/>
        <v>129.7623588088602</v>
      </c>
      <c r="P29" s="9"/>
    </row>
    <row r="30" spans="1:16">
      <c r="A30" s="12"/>
      <c r="B30" s="44">
        <v>571</v>
      </c>
      <c r="C30" s="20" t="s">
        <v>46</v>
      </c>
      <c r="D30" s="46">
        <v>816745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9">SUM(D30:M30)</f>
        <v>816745</v>
      </c>
      <c r="O30" s="47">
        <f t="shared" si="1"/>
        <v>29.952508434795366</v>
      </c>
      <c r="P30" s="9"/>
    </row>
    <row r="31" spans="1:16">
      <c r="A31" s="12"/>
      <c r="B31" s="44">
        <v>572</v>
      </c>
      <c r="C31" s="20" t="s">
        <v>72</v>
      </c>
      <c r="D31" s="46">
        <v>1487829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1487829</v>
      </c>
      <c r="O31" s="47">
        <f t="shared" si="1"/>
        <v>54.563187619187325</v>
      </c>
      <c r="P31" s="9"/>
    </row>
    <row r="32" spans="1:16">
      <c r="A32" s="12"/>
      <c r="B32" s="44">
        <v>573</v>
      </c>
      <c r="C32" s="20" t="s">
        <v>91</v>
      </c>
      <c r="D32" s="46">
        <v>1267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1267</v>
      </c>
      <c r="O32" s="47">
        <f t="shared" si="1"/>
        <v>4.6464720551562269E-2</v>
      </c>
      <c r="P32" s="9"/>
    </row>
    <row r="33" spans="1:119">
      <c r="A33" s="12"/>
      <c r="B33" s="44">
        <v>574</v>
      </c>
      <c r="C33" s="20" t="s">
        <v>48</v>
      </c>
      <c r="D33" s="46">
        <v>108305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108305</v>
      </c>
      <c r="O33" s="47">
        <f t="shared" si="1"/>
        <v>3.9718717911104591</v>
      </c>
      <c r="P33" s="9"/>
    </row>
    <row r="34" spans="1:119">
      <c r="A34" s="12"/>
      <c r="B34" s="44">
        <v>575</v>
      </c>
      <c r="C34" s="20" t="s">
        <v>73</v>
      </c>
      <c r="D34" s="46">
        <v>1067972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1067972</v>
      </c>
      <c r="O34" s="47">
        <f t="shared" si="1"/>
        <v>39.165762065424673</v>
      </c>
      <c r="P34" s="9"/>
    </row>
    <row r="35" spans="1:119">
      <c r="A35" s="12"/>
      <c r="B35" s="44">
        <v>579</v>
      </c>
      <c r="C35" s="20" t="s">
        <v>50</v>
      </c>
      <c r="D35" s="46">
        <v>56242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56242</v>
      </c>
      <c r="O35" s="47">
        <f t="shared" si="1"/>
        <v>2.0625641777908172</v>
      </c>
      <c r="P35" s="9"/>
    </row>
    <row r="36" spans="1:119" ht="15.75">
      <c r="A36" s="28" t="s">
        <v>74</v>
      </c>
      <c r="B36" s="29"/>
      <c r="C36" s="30"/>
      <c r="D36" s="31">
        <f t="shared" ref="D36:M36" si="10">SUM(D37:D37)</f>
        <v>3907042</v>
      </c>
      <c r="E36" s="31">
        <f t="shared" si="10"/>
        <v>1903667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2200000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>SUM(D36:M36)</f>
        <v>8010709</v>
      </c>
      <c r="O36" s="43">
        <f t="shared" si="1"/>
        <v>293.77691799911986</v>
      </c>
      <c r="P36" s="9"/>
    </row>
    <row r="37" spans="1:119" ht="15.75" thickBot="1">
      <c r="A37" s="12"/>
      <c r="B37" s="44">
        <v>581</v>
      </c>
      <c r="C37" s="20" t="s">
        <v>75</v>
      </c>
      <c r="D37" s="46">
        <v>3907042</v>
      </c>
      <c r="E37" s="46">
        <v>1903667</v>
      </c>
      <c r="F37" s="46">
        <v>0</v>
      </c>
      <c r="G37" s="46">
        <v>0</v>
      </c>
      <c r="H37" s="46">
        <v>0</v>
      </c>
      <c r="I37" s="46">
        <v>2200000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8010709</v>
      </c>
      <c r="O37" s="47">
        <f t="shared" si="1"/>
        <v>293.77691799911986</v>
      </c>
      <c r="P37" s="9"/>
    </row>
    <row r="38" spans="1:119" ht="16.5" thickBot="1">
      <c r="A38" s="14" t="s">
        <v>10</v>
      </c>
      <c r="B38" s="23"/>
      <c r="C38" s="22"/>
      <c r="D38" s="15">
        <f>SUM(D5,D14,D18,D24,D27,D29,D36)</f>
        <v>29852562</v>
      </c>
      <c r="E38" s="15">
        <f t="shared" ref="E38:M38" si="11">SUM(E5,E14,E18,E24,E27,E29,E36)</f>
        <v>5859131</v>
      </c>
      <c r="F38" s="15">
        <f t="shared" si="11"/>
        <v>3313707</v>
      </c>
      <c r="G38" s="15">
        <f t="shared" si="11"/>
        <v>0</v>
      </c>
      <c r="H38" s="15">
        <f t="shared" si="11"/>
        <v>0</v>
      </c>
      <c r="I38" s="15">
        <f t="shared" si="11"/>
        <v>13363339</v>
      </c>
      <c r="J38" s="15">
        <f t="shared" si="11"/>
        <v>0</v>
      </c>
      <c r="K38" s="15">
        <f t="shared" si="11"/>
        <v>2978134</v>
      </c>
      <c r="L38" s="15">
        <f t="shared" si="11"/>
        <v>0</v>
      </c>
      <c r="M38" s="15">
        <f t="shared" si="11"/>
        <v>0</v>
      </c>
      <c r="N38" s="15">
        <f>SUM(D38:M38)</f>
        <v>55366873</v>
      </c>
      <c r="O38" s="37">
        <f t="shared" si="1"/>
        <v>2030.4706249083174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92</v>
      </c>
      <c r="M40" s="163"/>
      <c r="N40" s="163"/>
      <c r="O40" s="41">
        <v>27268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57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4526372</v>
      </c>
      <c r="E5" s="26">
        <f t="shared" si="0"/>
        <v>0</v>
      </c>
      <c r="F5" s="26">
        <f t="shared" si="0"/>
        <v>3314229</v>
      </c>
      <c r="G5" s="26">
        <f t="shared" si="0"/>
        <v>0</v>
      </c>
      <c r="H5" s="26">
        <f t="shared" si="0"/>
        <v>0</v>
      </c>
      <c r="I5" s="26">
        <f t="shared" si="0"/>
        <v>572105</v>
      </c>
      <c r="J5" s="26">
        <f t="shared" si="0"/>
        <v>0</v>
      </c>
      <c r="K5" s="26">
        <f t="shared" si="0"/>
        <v>2921711</v>
      </c>
      <c r="L5" s="26">
        <f t="shared" si="0"/>
        <v>0</v>
      </c>
      <c r="M5" s="26">
        <f t="shared" si="0"/>
        <v>0</v>
      </c>
      <c r="N5" s="27">
        <f>SUM(D5:M5)</f>
        <v>11334417</v>
      </c>
      <c r="O5" s="32">
        <f t="shared" ref="O5:O37" si="1">(N5/O$39)</f>
        <v>443.91246622018565</v>
      </c>
      <c r="P5" s="6"/>
    </row>
    <row r="6" spans="1:133">
      <c r="A6" s="12"/>
      <c r="B6" s="44">
        <v>511</v>
      </c>
      <c r="C6" s="20" t="s">
        <v>19</v>
      </c>
      <c r="D6" s="46">
        <v>97376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97376</v>
      </c>
      <c r="O6" s="47">
        <f t="shared" si="1"/>
        <v>3.8137312497552189</v>
      </c>
      <c r="P6" s="9"/>
    </row>
    <row r="7" spans="1:133">
      <c r="A7" s="12"/>
      <c r="B7" s="44">
        <v>512</v>
      </c>
      <c r="C7" s="20" t="s">
        <v>20</v>
      </c>
      <c r="D7" s="46">
        <v>815126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815126</v>
      </c>
      <c r="O7" s="47">
        <f t="shared" si="1"/>
        <v>31.924411545842634</v>
      </c>
      <c r="P7" s="9"/>
    </row>
    <row r="8" spans="1:133">
      <c r="A8" s="12"/>
      <c r="B8" s="44">
        <v>513</v>
      </c>
      <c r="C8" s="20" t="s">
        <v>21</v>
      </c>
      <c r="D8" s="46">
        <v>1353451</v>
      </c>
      <c r="E8" s="46">
        <v>0</v>
      </c>
      <c r="F8" s="46">
        <v>0</v>
      </c>
      <c r="G8" s="46">
        <v>0</v>
      </c>
      <c r="H8" s="46">
        <v>0</v>
      </c>
      <c r="I8" s="46">
        <v>373286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1726737</v>
      </c>
      <c r="O8" s="47">
        <f t="shared" si="1"/>
        <v>67.627658324521207</v>
      </c>
      <c r="P8" s="9"/>
    </row>
    <row r="9" spans="1:133">
      <c r="A9" s="12"/>
      <c r="B9" s="44">
        <v>514</v>
      </c>
      <c r="C9" s="20" t="s">
        <v>22</v>
      </c>
      <c r="D9" s="46">
        <v>171607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171607</v>
      </c>
      <c r="O9" s="47">
        <f t="shared" si="1"/>
        <v>6.720988524654369</v>
      </c>
      <c r="P9" s="9"/>
    </row>
    <row r="10" spans="1:133">
      <c r="A10" s="12"/>
      <c r="B10" s="44">
        <v>515</v>
      </c>
      <c r="C10" s="20" t="s">
        <v>23</v>
      </c>
      <c r="D10" s="46">
        <v>346708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346708</v>
      </c>
      <c r="O10" s="47">
        <f t="shared" si="1"/>
        <v>13.578819566835076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3314229</v>
      </c>
      <c r="G11" s="46">
        <v>0</v>
      </c>
      <c r="H11" s="46">
        <v>0</v>
      </c>
      <c r="I11" s="46">
        <v>198819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3513048</v>
      </c>
      <c r="O11" s="47">
        <f t="shared" si="1"/>
        <v>137.58853248736929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2921711</v>
      </c>
      <c r="L12" s="46">
        <v>0</v>
      </c>
      <c r="M12" s="46">
        <v>0</v>
      </c>
      <c r="N12" s="46">
        <f t="shared" si="2"/>
        <v>2921711</v>
      </c>
      <c r="O12" s="47">
        <f t="shared" si="1"/>
        <v>114.42881760858496</v>
      </c>
      <c r="P12" s="9"/>
    </row>
    <row r="13" spans="1:133">
      <c r="A13" s="12"/>
      <c r="B13" s="44">
        <v>519</v>
      </c>
      <c r="C13" s="20" t="s">
        <v>67</v>
      </c>
      <c r="D13" s="46">
        <v>1742104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1742104</v>
      </c>
      <c r="O13" s="47">
        <f t="shared" si="1"/>
        <v>68.229506912622881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12684105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7" si="4">SUM(D14:M14)</f>
        <v>12684105</v>
      </c>
      <c r="O14" s="43">
        <f t="shared" si="1"/>
        <v>496.77299964751501</v>
      </c>
      <c r="P14" s="10"/>
    </row>
    <row r="15" spans="1:133">
      <c r="A15" s="12"/>
      <c r="B15" s="44">
        <v>521</v>
      </c>
      <c r="C15" s="20" t="s">
        <v>28</v>
      </c>
      <c r="D15" s="46">
        <v>7817979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7817979</v>
      </c>
      <c r="O15" s="47">
        <f t="shared" si="1"/>
        <v>306.19116437551406</v>
      </c>
      <c r="P15" s="9"/>
    </row>
    <row r="16" spans="1:133">
      <c r="A16" s="12"/>
      <c r="B16" s="44">
        <v>522</v>
      </c>
      <c r="C16" s="20" t="s">
        <v>29</v>
      </c>
      <c r="D16" s="46">
        <v>3384573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3384573</v>
      </c>
      <c r="O16" s="47">
        <f t="shared" si="1"/>
        <v>132.55680883562448</v>
      </c>
      <c r="P16" s="9"/>
    </row>
    <row r="17" spans="1:16">
      <c r="A17" s="12"/>
      <c r="B17" s="44">
        <v>524</v>
      </c>
      <c r="C17" s="20" t="s">
        <v>30</v>
      </c>
      <c r="D17" s="46">
        <v>1481553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1481553</v>
      </c>
      <c r="O17" s="47">
        <f t="shared" si="1"/>
        <v>58.025026436376457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3022060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9704358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12726418</v>
      </c>
      <c r="O18" s="43">
        <f t="shared" si="1"/>
        <v>498.43018838366038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1323110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1323110</v>
      </c>
      <c r="O19" s="47">
        <f t="shared" si="1"/>
        <v>51.819606000078331</v>
      </c>
      <c r="P19" s="9"/>
    </row>
    <row r="20" spans="1:16">
      <c r="A20" s="12"/>
      <c r="B20" s="44">
        <v>534</v>
      </c>
      <c r="C20" s="20" t="s">
        <v>68</v>
      </c>
      <c r="D20" s="46">
        <v>3022060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3022060</v>
      </c>
      <c r="O20" s="47">
        <f t="shared" si="1"/>
        <v>118.35898640974425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4731547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4731547</v>
      </c>
      <c r="O21" s="47">
        <f t="shared" si="1"/>
        <v>185.31104844710765</v>
      </c>
      <c r="P21" s="9"/>
    </row>
    <row r="22" spans="1:16">
      <c r="A22" s="12"/>
      <c r="B22" s="44">
        <v>538</v>
      </c>
      <c r="C22" s="20" t="s">
        <v>69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530556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530556</v>
      </c>
      <c r="O22" s="47">
        <f t="shared" si="1"/>
        <v>20.779226882857479</v>
      </c>
      <c r="P22" s="9"/>
    </row>
    <row r="23" spans="1:16">
      <c r="A23" s="12"/>
      <c r="B23" s="44">
        <v>539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3119145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3119145</v>
      </c>
      <c r="O23" s="47">
        <f t="shared" si="1"/>
        <v>122.16132064387264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SUM(D25:D26)</f>
        <v>1970768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1970768</v>
      </c>
      <c r="O24" s="43">
        <f t="shared" si="1"/>
        <v>77.185132965182319</v>
      </c>
      <c r="P24" s="10"/>
    </row>
    <row r="25" spans="1:16">
      <c r="A25" s="12"/>
      <c r="B25" s="44">
        <v>541</v>
      </c>
      <c r="C25" s="20" t="s">
        <v>70</v>
      </c>
      <c r="D25" s="46">
        <v>1631971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1631971</v>
      </c>
      <c r="O25" s="47">
        <f t="shared" si="1"/>
        <v>63.916147730388126</v>
      </c>
      <c r="P25" s="9"/>
    </row>
    <row r="26" spans="1:16">
      <c r="A26" s="12"/>
      <c r="B26" s="44">
        <v>549</v>
      </c>
      <c r="C26" s="20" t="s">
        <v>71</v>
      </c>
      <c r="D26" s="46">
        <v>338797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338797</v>
      </c>
      <c r="O26" s="47">
        <f t="shared" si="1"/>
        <v>13.268985234794188</v>
      </c>
      <c r="P26" s="9"/>
    </row>
    <row r="27" spans="1:16" ht="15.75">
      <c r="A27" s="28" t="s">
        <v>41</v>
      </c>
      <c r="B27" s="29"/>
      <c r="C27" s="30"/>
      <c r="D27" s="31">
        <f t="shared" ref="D27:M27" si="7">SUM(D28:D28)</f>
        <v>0</v>
      </c>
      <c r="E27" s="31">
        <f t="shared" si="7"/>
        <v>2106621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2106621</v>
      </c>
      <c r="O27" s="43">
        <f t="shared" si="1"/>
        <v>82.505816002819884</v>
      </c>
      <c r="P27" s="10"/>
    </row>
    <row r="28" spans="1:16">
      <c r="A28" s="13"/>
      <c r="B28" s="45">
        <v>559</v>
      </c>
      <c r="C28" s="21" t="s">
        <v>44</v>
      </c>
      <c r="D28" s="46">
        <v>0</v>
      </c>
      <c r="E28" s="46">
        <v>2106621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2106621</v>
      </c>
      <c r="O28" s="47">
        <f t="shared" si="1"/>
        <v>82.505816002819884</v>
      </c>
      <c r="P28" s="9"/>
    </row>
    <row r="29" spans="1:16" ht="15.75">
      <c r="A29" s="28" t="s">
        <v>45</v>
      </c>
      <c r="B29" s="29"/>
      <c r="C29" s="30"/>
      <c r="D29" s="31">
        <f t="shared" ref="D29:M29" si="8">SUM(D30:D34)</f>
        <v>3626883</v>
      </c>
      <c r="E29" s="31">
        <f t="shared" si="8"/>
        <v>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3626883</v>
      </c>
      <c r="O29" s="43">
        <f t="shared" si="1"/>
        <v>142.04688050757844</v>
      </c>
      <c r="P29" s="9"/>
    </row>
    <row r="30" spans="1:16">
      <c r="A30" s="12"/>
      <c r="B30" s="44">
        <v>571</v>
      </c>
      <c r="C30" s="20" t="s">
        <v>46</v>
      </c>
      <c r="D30" s="46">
        <v>798527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798527</v>
      </c>
      <c r="O30" s="47">
        <f t="shared" si="1"/>
        <v>31.274311675087141</v>
      </c>
      <c r="P30" s="9"/>
    </row>
    <row r="31" spans="1:16">
      <c r="A31" s="12"/>
      <c r="B31" s="44">
        <v>572</v>
      </c>
      <c r="C31" s="20" t="s">
        <v>72</v>
      </c>
      <c r="D31" s="46">
        <v>1446499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1446499</v>
      </c>
      <c r="O31" s="47">
        <f t="shared" si="1"/>
        <v>56.652136450867502</v>
      </c>
      <c r="P31" s="9"/>
    </row>
    <row r="32" spans="1:16">
      <c r="A32" s="12"/>
      <c r="B32" s="44">
        <v>574</v>
      </c>
      <c r="C32" s="20" t="s">
        <v>48</v>
      </c>
      <c r="D32" s="46">
        <v>162047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162047</v>
      </c>
      <c r="O32" s="47">
        <f t="shared" si="1"/>
        <v>6.346571104061411</v>
      </c>
      <c r="P32" s="9"/>
    </row>
    <row r="33" spans="1:119">
      <c r="A33" s="12"/>
      <c r="B33" s="44">
        <v>575</v>
      </c>
      <c r="C33" s="20" t="s">
        <v>73</v>
      </c>
      <c r="D33" s="46">
        <v>1147637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1147637</v>
      </c>
      <c r="O33" s="47">
        <f t="shared" si="1"/>
        <v>44.947205577096305</v>
      </c>
      <c r="P33" s="9"/>
    </row>
    <row r="34" spans="1:119">
      <c r="A34" s="12"/>
      <c r="B34" s="44">
        <v>579</v>
      </c>
      <c r="C34" s="20" t="s">
        <v>50</v>
      </c>
      <c r="D34" s="46">
        <v>72173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72173</v>
      </c>
      <c r="O34" s="47">
        <f t="shared" si="1"/>
        <v>2.8266557004660635</v>
      </c>
      <c r="P34" s="9"/>
    </row>
    <row r="35" spans="1:119" ht="15.75">
      <c r="A35" s="28" t="s">
        <v>74</v>
      </c>
      <c r="B35" s="29"/>
      <c r="C35" s="30"/>
      <c r="D35" s="31">
        <f t="shared" ref="D35:M35" si="9">SUM(D36:D36)</f>
        <v>3644772</v>
      </c>
      <c r="E35" s="31">
        <f t="shared" si="9"/>
        <v>1831599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2100000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4"/>
        <v>7576371</v>
      </c>
      <c r="O35" s="43">
        <f t="shared" si="1"/>
        <v>296.72858653507228</v>
      </c>
      <c r="P35" s="9"/>
    </row>
    <row r="36" spans="1:119" ht="15.75" thickBot="1">
      <c r="A36" s="12"/>
      <c r="B36" s="44">
        <v>581</v>
      </c>
      <c r="C36" s="20" t="s">
        <v>75</v>
      </c>
      <c r="D36" s="46">
        <v>3644772</v>
      </c>
      <c r="E36" s="46">
        <v>1831599</v>
      </c>
      <c r="F36" s="46">
        <v>0</v>
      </c>
      <c r="G36" s="46">
        <v>0</v>
      </c>
      <c r="H36" s="46">
        <v>0</v>
      </c>
      <c r="I36" s="46">
        <v>2100000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7576371</v>
      </c>
      <c r="O36" s="47">
        <f t="shared" si="1"/>
        <v>296.72858653507228</v>
      </c>
      <c r="P36" s="9"/>
    </row>
    <row r="37" spans="1:119" ht="16.5" thickBot="1">
      <c r="A37" s="14" t="s">
        <v>10</v>
      </c>
      <c r="B37" s="23"/>
      <c r="C37" s="22"/>
      <c r="D37" s="15">
        <f>SUM(D5,D14,D18,D24,D27,D29,D35)</f>
        <v>29474960</v>
      </c>
      <c r="E37" s="15">
        <f t="shared" ref="E37:M37" si="10">SUM(E5,E14,E18,E24,E27,E29,E35)</f>
        <v>3938220</v>
      </c>
      <c r="F37" s="15">
        <f t="shared" si="10"/>
        <v>3314229</v>
      </c>
      <c r="G37" s="15">
        <f t="shared" si="10"/>
        <v>0</v>
      </c>
      <c r="H37" s="15">
        <f t="shared" si="10"/>
        <v>0</v>
      </c>
      <c r="I37" s="15">
        <f t="shared" si="10"/>
        <v>12376463</v>
      </c>
      <c r="J37" s="15">
        <f t="shared" si="10"/>
        <v>0</v>
      </c>
      <c r="K37" s="15">
        <f t="shared" si="10"/>
        <v>2921711</v>
      </c>
      <c r="L37" s="15">
        <f t="shared" si="10"/>
        <v>0</v>
      </c>
      <c r="M37" s="15">
        <f t="shared" si="10"/>
        <v>0</v>
      </c>
      <c r="N37" s="15">
        <f t="shared" si="4"/>
        <v>52025583</v>
      </c>
      <c r="O37" s="37">
        <f t="shared" si="1"/>
        <v>2037.5820702620138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89</v>
      </c>
      <c r="M39" s="163"/>
      <c r="N39" s="163"/>
      <c r="O39" s="41">
        <v>25533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57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4011157</v>
      </c>
      <c r="E5" s="26">
        <f t="shared" si="0"/>
        <v>0</v>
      </c>
      <c r="F5" s="26">
        <f t="shared" si="0"/>
        <v>3364665</v>
      </c>
      <c r="G5" s="26">
        <f t="shared" si="0"/>
        <v>0</v>
      </c>
      <c r="H5" s="26">
        <f t="shared" si="0"/>
        <v>0</v>
      </c>
      <c r="I5" s="26">
        <f t="shared" si="0"/>
        <v>862078</v>
      </c>
      <c r="J5" s="26">
        <f t="shared" si="0"/>
        <v>0</v>
      </c>
      <c r="K5" s="26">
        <f t="shared" si="0"/>
        <v>2837374</v>
      </c>
      <c r="L5" s="26">
        <f t="shared" si="0"/>
        <v>0</v>
      </c>
      <c r="M5" s="26">
        <f t="shared" si="0"/>
        <v>0</v>
      </c>
      <c r="N5" s="27">
        <f>SUM(D5:M5)</f>
        <v>11075274</v>
      </c>
      <c r="O5" s="32">
        <f t="shared" ref="O5:O37" si="1">(N5/O$39)</f>
        <v>455.81010782780476</v>
      </c>
      <c r="P5" s="6"/>
    </row>
    <row r="6" spans="1:133">
      <c r="A6" s="12"/>
      <c r="B6" s="44">
        <v>511</v>
      </c>
      <c r="C6" s="20" t="s">
        <v>19</v>
      </c>
      <c r="D6" s="46">
        <v>73159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73159</v>
      </c>
      <c r="O6" s="47">
        <f t="shared" si="1"/>
        <v>3.0109062474277719</v>
      </c>
      <c r="P6" s="9"/>
    </row>
    <row r="7" spans="1:133">
      <c r="A7" s="12"/>
      <c r="B7" s="44">
        <v>512</v>
      </c>
      <c r="C7" s="20" t="s">
        <v>20</v>
      </c>
      <c r="D7" s="46">
        <v>680149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680149</v>
      </c>
      <c r="O7" s="47">
        <f t="shared" si="1"/>
        <v>27.991974648119186</v>
      </c>
      <c r="P7" s="9"/>
    </row>
    <row r="8" spans="1:133">
      <c r="A8" s="12"/>
      <c r="B8" s="44">
        <v>513</v>
      </c>
      <c r="C8" s="20" t="s">
        <v>21</v>
      </c>
      <c r="D8" s="46">
        <v>1312517</v>
      </c>
      <c r="E8" s="46">
        <v>0</v>
      </c>
      <c r="F8" s="46">
        <v>0</v>
      </c>
      <c r="G8" s="46">
        <v>0</v>
      </c>
      <c r="H8" s="46">
        <v>0</v>
      </c>
      <c r="I8" s="46">
        <v>647355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1959872</v>
      </c>
      <c r="O8" s="47">
        <f t="shared" si="1"/>
        <v>80.659807391554864</v>
      </c>
      <c r="P8" s="9"/>
    </row>
    <row r="9" spans="1:133">
      <c r="A9" s="12"/>
      <c r="B9" s="44">
        <v>514</v>
      </c>
      <c r="C9" s="20" t="s">
        <v>22</v>
      </c>
      <c r="D9" s="46">
        <v>149662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149662</v>
      </c>
      <c r="O9" s="47">
        <f t="shared" si="1"/>
        <v>6.1594369906988229</v>
      </c>
      <c r="P9" s="9"/>
    </row>
    <row r="10" spans="1:133">
      <c r="A10" s="12"/>
      <c r="B10" s="44">
        <v>515</v>
      </c>
      <c r="C10" s="20" t="s">
        <v>23</v>
      </c>
      <c r="D10" s="46">
        <v>249132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249132</v>
      </c>
      <c r="O10" s="47">
        <f t="shared" si="1"/>
        <v>10.253189562926989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3364665</v>
      </c>
      <c r="G11" s="46">
        <v>0</v>
      </c>
      <c r="H11" s="46">
        <v>0</v>
      </c>
      <c r="I11" s="46">
        <v>214723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3579388</v>
      </c>
      <c r="O11" s="47">
        <f t="shared" si="1"/>
        <v>147.31204214338629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2837374</v>
      </c>
      <c r="L12" s="46">
        <v>0</v>
      </c>
      <c r="M12" s="46">
        <v>0</v>
      </c>
      <c r="N12" s="46">
        <f t="shared" si="2"/>
        <v>2837374</v>
      </c>
      <c r="O12" s="47">
        <f t="shared" si="1"/>
        <v>116.77397316651576</v>
      </c>
      <c r="P12" s="9"/>
    </row>
    <row r="13" spans="1:133">
      <c r="A13" s="12"/>
      <c r="B13" s="44">
        <v>519</v>
      </c>
      <c r="C13" s="20" t="s">
        <v>67</v>
      </c>
      <c r="D13" s="46">
        <v>1546538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1546538</v>
      </c>
      <c r="O13" s="47">
        <f t="shared" si="1"/>
        <v>63.648777677175076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10324415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7" si="4">SUM(D14:M14)</f>
        <v>10324415</v>
      </c>
      <c r="O14" s="43">
        <f t="shared" si="1"/>
        <v>424.90801712075069</v>
      </c>
      <c r="P14" s="10"/>
    </row>
    <row r="15" spans="1:133">
      <c r="A15" s="12"/>
      <c r="B15" s="44">
        <v>521</v>
      </c>
      <c r="C15" s="20" t="s">
        <v>28</v>
      </c>
      <c r="D15" s="46">
        <v>6693555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6693555</v>
      </c>
      <c r="O15" s="47">
        <f t="shared" si="1"/>
        <v>275.47761132603506</v>
      </c>
      <c r="P15" s="9"/>
    </row>
    <row r="16" spans="1:133">
      <c r="A16" s="12"/>
      <c r="B16" s="44">
        <v>522</v>
      </c>
      <c r="C16" s="20" t="s">
        <v>29</v>
      </c>
      <c r="D16" s="46">
        <v>3125218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3125218</v>
      </c>
      <c r="O16" s="47">
        <f t="shared" si="1"/>
        <v>128.6203802782122</v>
      </c>
      <c r="P16" s="9"/>
    </row>
    <row r="17" spans="1:16">
      <c r="A17" s="12"/>
      <c r="B17" s="44">
        <v>524</v>
      </c>
      <c r="C17" s="20" t="s">
        <v>30</v>
      </c>
      <c r="D17" s="46">
        <v>505642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505642</v>
      </c>
      <c r="O17" s="47">
        <f t="shared" si="1"/>
        <v>20.810025516503416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2766707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8937812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11704519</v>
      </c>
      <c r="O18" s="43">
        <f t="shared" si="1"/>
        <v>481.70709523417565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1227362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1227362</v>
      </c>
      <c r="O19" s="47">
        <f t="shared" si="1"/>
        <v>50.512881718659969</v>
      </c>
      <c r="P19" s="9"/>
    </row>
    <row r="20" spans="1:16">
      <c r="A20" s="12"/>
      <c r="B20" s="44">
        <v>534</v>
      </c>
      <c r="C20" s="20" t="s">
        <v>68</v>
      </c>
      <c r="D20" s="46">
        <v>2766707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2766707</v>
      </c>
      <c r="O20" s="47">
        <f t="shared" si="1"/>
        <v>113.86562680055971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4423662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4423662</v>
      </c>
      <c r="O21" s="47">
        <f t="shared" si="1"/>
        <v>182.05868795785662</v>
      </c>
      <c r="P21" s="9"/>
    </row>
    <row r="22" spans="1:16">
      <c r="A22" s="12"/>
      <c r="B22" s="44">
        <v>538</v>
      </c>
      <c r="C22" s="20" t="s">
        <v>69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544089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544089</v>
      </c>
      <c r="O22" s="47">
        <f t="shared" si="1"/>
        <v>22.392336817845091</v>
      </c>
      <c r="P22" s="9"/>
    </row>
    <row r="23" spans="1:16">
      <c r="A23" s="12"/>
      <c r="B23" s="44">
        <v>539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2742699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2742699</v>
      </c>
      <c r="O23" s="47">
        <f t="shared" si="1"/>
        <v>112.87756193925426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SUM(D25:D26)</f>
        <v>1592430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1592430</v>
      </c>
      <c r="O24" s="43">
        <f t="shared" si="1"/>
        <v>65.537492797761132</v>
      </c>
      <c r="P24" s="10"/>
    </row>
    <row r="25" spans="1:16">
      <c r="A25" s="12"/>
      <c r="B25" s="44">
        <v>541</v>
      </c>
      <c r="C25" s="20" t="s">
        <v>70</v>
      </c>
      <c r="D25" s="46">
        <v>1271686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1271686</v>
      </c>
      <c r="O25" s="47">
        <f t="shared" si="1"/>
        <v>52.337064778994154</v>
      </c>
      <c r="P25" s="9"/>
    </row>
    <row r="26" spans="1:16">
      <c r="A26" s="12"/>
      <c r="B26" s="44">
        <v>549</v>
      </c>
      <c r="C26" s="20" t="s">
        <v>71</v>
      </c>
      <c r="D26" s="46">
        <v>320744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320744</v>
      </c>
      <c r="O26" s="47">
        <f t="shared" si="1"/>
        <v>13.200428018766976</v>
      </c>
      <c r="P26" s="9"/>
    </row>
    <row r="27" spans="1:16" ht="15.75">
      <c r="A27" s="28" t="s">
        <v>41</v>
      </c>
      <c r="B27" s="29"/>
      <c r="C27" s="30"/>
      <c r="D27" s="31">
        <f t="shared" ref="D27:M27" si="7">SUM(D28:D28)</f>
        <v>0</v>
      </c>
      <c r="E27" s="31">
        <f t="shared" si="7"/>
        <v>1398417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1398417</v>
      </c>
      <c r="O27" s="43">
        <f t="shared" si="1"/>
        <v>57.552761544160013</v>
      </c>
      <c r="P27" s="10"/>
    </row>
    <row r="28" spans="1:16">
      <c r="A28" s="13"/>
      <c r="B28" s="45">
        <v>559</v>
      </c>
      <c r="C28" s="21" t="s">
        <v>44</v>
      </c>
      <c r="D28" s="46">
        <v>0</v>
      </c>
      <c r="E28" s="46">
        <v>1398417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1398417</v>
      </c>
      <c r="O28" s="47">
        <f t="shared" si="1"/>
        <v>57.552761544160013</v>
      </c>
      <c r="P28" s="9"/>
    </row>
    <row r="29" spans="1:16" ht="15.75">
      <c r="A29" s="28" t="s">
        <v>45</v>
      </c>
      <c r="B29" s="29"/>
      <c r="C29" s="30"/>
      <c r="D29" s="31">
        <f t="shared" ref="D29:M29" si="8">SUM(D30:D34)</f>
        <v>3627062</v>
      </c>
      <c r="E29" s="31">
        <f t="shared" si="8"/>
        <v>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3627062</v>
      </c>
      <c r="O29" s="43">
        <f t="shared" si="1"/>
        <v>149.27409663346776</v>
      </c>
      <c r="P29" s="9"/>
    </row>
    <row r="30" spans="1:16">
      <c r="A30" s="12"/>
      <c r="B30" s="44">
        <v>571</v>
      </c>
      <c r="C30" s="20" t="s">
        <v>46</v>
      </c>
      <c r="D30" s="46">
        <v>747319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747319</v>
      </c>
      <c r="O30" s="47">
        <f t="shared" si="1"/>
        <v>30.756399703679314</v>
      </c>
      <c r="P30" s="9"/>
    </row>
    <row r="31" spans="1:16">
      <c r="A31" s="12"/>
      <c r="B31" s="44">
        <v>572</v>
      </c>
      <c r="C31" s="20" t="s">
        <v>72</v>
      </c>
      <c r="D31" s="46">
        <v>1608113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1608113</v>
      </c>
      <c r="O31" s="47">
        <f t="shared" si="1"/>
        <v>66.182936867231874</v>
      </c>
      <c r="P31" s="9"/>
    </row>
    <row r="32" spans="1:16">
      <c r="A32" s="12"/>
      <c r="B32" s="44">
        <v>574</v>
      </c>
      <c r="C32" s="20" t="s">
        <v>48</v>
      </c>
      <c r="D32" s="46">
        <v>106242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106242</v>
      </c>
      <c r="O32" s="47">
        <f t="shared" si="1"/>
        <v>4.372458638571076</v>
      </c>
      <c r="P32" s="9"/>
    </row>
    <row r="33" spans="1:119">
      <c r="A33" s="12"/>
      <c r="B33" s="44">
        <v>575</v>
      </c>
      <c r="C33" s="20" t="s">
        <v>73</v>
      </c>
      <c r="D33" s="46">
        <v>1095328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1095328</v>
      </c>
      <c r="O33" s="47">
        <f t="shared" si="1"/>
        <v>45.078936537986664</v>
      </c>
      <c r="P33" s="9"/>
    </row>
    <row r="34" spans="1:119">
      <c r="A34" s="12"/>
      <c r="B34" s="44">
        <v>579</v>
      </c>
      <c r="C34" s="20" t="s">
        <v>50</v>
      </c>
      <c r="D34" s="46">
        <v>70060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70060</v>
      </c>
      <c r="O34" s="47">
        <f t="shared" si="1"/>
        <v>2.8833648859988474</v>
      </c>
      <c r="P34" s="9"/>
    </row>
    <row r="35" spans="1:119" ht="15.75">
      <c r="A35" s="28" t="s">
        <v>74</v>
      </c>
      <c r="B35" s="29"/>
      <c r="C35" s="30"/>
      <c r="D35" s="31">
        <f t="shared" ref="D35:M35" si="9">SUM(D36:D36)</f>
        <v>3247918</v>
      </c>
      <c r="E35" s="31">
        <f t="shared" si="9"/>
        <v>1829222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2000000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4"/>
        <v>7077140</v>
      </c>
      <c r="O35" s="43">
        <f t="shared" si="1"/>
        <v>291.26430158860813</v>
      </c>
      <c r="P35" s="9"/>
    </row>
    <row r="36" spans="1:119" ht="15.75" thickBot="1">
      <c r="A36" s="12"/>
      <c r="B36" s="44">
        <v>581</v>
      </c>
      <c r="C36" s="20" t="s">
        <v>75</v>
      </c>
      <c r="D36" s="46">
        <v>3247918</v>
      </c>
      <c r="E36" s="46">
        <v>1829222</v>
      </c>
      <c r="F36" s="46">
        <v>0</v>
      </c>
      <c r="G36" s="46">
        <v>0</v>
      </c>
      <c r="H36" s="46">
        <v>0</v>
      </c>
      <c r="I36" s="46">
        <v>2000000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7077140</v>
      </c>
      <c r="O36" s="47">
        <f t="shared" si="1"/>
        <v>291.26430158860813</v>
      </c>
      <c r="P36" s="9"/>
    </row>
    <row r="37" spans="1:119" ht="16.5" thickBot="1">
      <c r="A37" s="14" t="s">
        <v>10</v>
      </c>
      <c r="B37" s="23"/>
      <c r="C37" s="22"/>
      <c r="D37" s="15">
        <f>SUM(D5,D14,D18,D24,D27,D29,D35)</f>
        <v>25569689</v>
      </c>
      <c r="E37" s="15">
        <f t="shared" ref="E37:M37" si="10">SUM(E5,E14,E18,E24,E27,E29,E35)</f>
        <v>3227639</v>
      </c>
      <c r="F37" s="15">
        <f t="shared" si="10"/>
        <v>3364665</v>
      </c>
      <c r="G37" s="15">
        <f t="shared" si="10"/>
        <v>0</v>
      </c>
      <c r="H37" s="15">
        <f t="shared" si="10"/>
        <v>0</v>
      </c>
      <c r="I37" s="15">
        <f t="shared" si="10"/>
        <v>11799890</v>
      </c>
      <c r="J37" s="15">
        <f t="shared" si="10"/>
        <v>0</v>
      </c>
      <c r="K37" s="15">
        <f t="shared" si="10"/>
        <v>2837374</v>
      </c>
      <c r="L37" s="15">
        <f t="shared" si="10"/>
        <v>0</v>
      </c>
      <c r="M37" s="15">
        <f t="shared" si="10"/>
        <v>0</v>
      </c>
      <c r="N37" s="15">
        <f t="shared" si="4"/>
        <v>46799257</v>
      </c>
      <c r="O37" s="37">
        <f t="shared" si="1"/>
        <v>1926.0538727467281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87</v>
      </c>
      <c r="M39" s="163"/>
      <c r="N39" s="163"/>
      <c r="O39" s="41">
        <v>24298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57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3792894</v>
      </c>
      <c r="E5" s="26">
        <f t="shared" si="0"/>
        <v>0</v>
      </c>
      <c r="F5" s="26">
        <f t="shared" si="0"/>
        <v>2371693</v>
      </c>
      <c r="G5" s="26">
        <f t="shared" si="0"/>
        <v>0</v>
      </c>
      <c r="H5" s="26">
        <f t="shared" si="0"/>
        <v>0</v>
      </c>
      <c r="I5" s="26">
        <f t="shared" si="0"/>
        <v>782239</v>
      </c>
      <c r="J5" s="26">
        <f t="shared" si="0"/>
        <v>0</v>
      </c>
      <c r="K5" s="26">
        <f t="shared" si="0"/>
        <v>2672457</v>
      </c>
      <c r="L5" s="26">
        <f t="shared" si="0"/>
        <v>0</v>
      </c>
      <c r="M5" s="26">
        <f t="shared" si="0"/>
        <v>0</v>
      </c>
      <c r="N5" s="27">
        <f>SUM(D5:M5)</f>
        <v>9619283</v>
      </c>
      <c r="O5" s="32">
        <f t="shared" ref="O5:O37" si="1">(N5/O$39)</f>
        <v>403.37497379125256</v>
      </c>
      <c r="P5" s="6"/>
    </row>
    <row r="6" spans="1:133">
      <c r="A6" s="12"/>
      <c r="B6" s="44">
        <v>511</v>
      </c>
      <c r="C6" s="20" t="s">
        <v>19</v>
      </c>
      <c r="D6" s="46">
        <v>55413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55413</v>
      </c>
      <c r="O6" s="47">
        <f t="shared" si="1"/>
        <v>2.3236885142785257</v>
      </c>
      <c r="P6" s="9"/>
    </row>
    <row r="7" spans="1:133">
      <c r="A7" s="12"/>
      <c r="B7" s="44">
        <v>512</v>
      </c>
      <c r="C7" s="20" t="s">
        <v>20</v>
      </c>
      <c r="D7" s="46">
        <v>732901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732901</v>
      </c>
      <c r="O7" s="47">
        <f t="shared" si="1"/>
        <v>30.733467522120183</v>
      </c>
      <c r="P7" s="9"/>
    </row>
    <row r="8" spans="1:133">
      <c r="A8" s="12"/>
      <c r="B8" s="44">
        <v>513</v>
      </c>
      <c r="C8" s="20" t="s">
        <v>21</v>
      </c>
      <c r="D8" s="46">
        <v>1148883</v>
      </c>
      <c r="E8" s="46">
        <v>0</v>
      </c>
      <c r="F8" s="46">
        <v>0</v>
      </c>
      <c r="G8" s="46">
        <v>0</v>
      </c>
      <c r="H8" s="46">
        <v>0</v>
      </c>
      <c r="I8" s="46">
        <v>557960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1706843</v>
      </c>
      <c r="O8" s="47">
        <f t="shared" si="1"/>
        <v>71.574747347674759</v>
      </c>
      <c r="P8" s="9"/>
    </row>
    <row r="9" spans="1:133">
      <c r="A9" s="12"/>
      <c r="B9" s="44">
        <v>514</v>
      </c>
      <c r="C9" s="20" t="s">
        <v>22</v>
      </c>
      <c r="D9" s="46">
        <v>168979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168979</v>
      </c>
      <c r="O9" s="47">
        <f t="shared" si="1"/>
        <v>7.0859646915754606</v>
      </c>
      <c r="P9" s="9"/>
    </row>
    <row r="10" spans="1:133">
      <c r="A10" s="12"/>
      <c r="B10" s="44">
        <v>515</v>
      </c>
      <c r="C10" s="20" t="s">
        <v>23</v>
      </c>
      <c r="D10" s="46">
        <v>198573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198573</v>
      </c>
      <c r="O10" s="47">
        <f t="shared" si="1"/>
        <v>8.3269593659579826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2371693</v>
      </c>
      <c r="G11" s="46">
        <v>0</v>
      </c>
      <c r="H11" s="46">
        <v>0</v>
      </c>
      <c r="I11" s="46">
        <v>224279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2595972</v>
      </c>
      <c r="O11" s="47">
        <f t="shared" si="1"/>
        <v>108.85947917977104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2672457</v>
      </c>
      <c r="L12" s="46">
        <v>0</v>
      </c>
      <c r="M12" s="46">
        <v>0</v>
      </c>
      <c r="N12" s="46">
        <f t="shared" si="2"/>
        <v>2672457</v>
      </c>
      <c r="O12" s="47">
        <f t="shared" si="1"/>
        <v>112.06680085545352</v>
      </c>
      <c r="P12" s="9"/>
    </row>
    <row r="13" spans="1:133">
      <c r="A13" s="12"/>
      <c r="B13" s="44">
        <v>519</v>
      </c>
      <c r="C13" s="20" t="s">
        <v>67</v>
      </c>
      <c r="D13" s="46">
        <v>1488145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1488145</v>
      </c>
      <c r="O13" s="47">
        <f t="shared" si="1"/>
        <v>62.403866314421101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9997160</v>
      </c>
      <c r="E14" s="31">
        <f t="shared" si="3"/>
        <v>0</v>
      </c>
      <c r="F14" s="31">
        <f t="shared" si="3"/>
        <v>0</v>
      </c>
      <c r="G14" s="31">
        <f t="shared" si="3"/>
        <v>865092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7" si="4">SUM(D14:M14)</f>
        <v>10862252</v>
      </c>
      <c r="O14" s="43">
        <f t="shared" si="1"/>
        <v>455.49763072923218</v>
      </c>
      <c r="P14" s="10"/>
    </row>
    <row r="15" spans="1:133">
      <c r="A15" s="12"/>
      <c r="B15" s="44">
        <v>521</v>
      </c>
      <c r="C15" s="20" t="s">
        <v>28</v>
      </c>
      <c r="D15" s="46">
        <v>6643373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6643373</v>
      </c>
      <c r="O15" s="47">
        <f t="shared" si="1"/>
        <v>278.58317608084872</v>
      </c>
      <c r="P15" s="9"/>
    </row>
    <row r="16" spans="1:133">
      <c r="A16" s="12"/>
      <c r="B16" s="44">
        <v>522</v>
      </c>
      <c r="C16" s="20" t="s">
        <v>29</v>
      </c>
      <c r="D16" s="46">
        <v>2721500</v>
      </c>
      <c r="E16" s="46">
        <v>0</v>
      </c>
      <c r="F16" s="46">
        <v>0</v>
      </c>
      <c r="G16" s="46">
        <v>865092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3586592</v>
      </c>
      <c r="O16" s="47">
        <f t="shared" si="1"/>
        <v>150.40013418878684</v>
      </c>
      <c r="P16" s="9"/>
    </row>
    <row r="17" spans="1:16">
      <c r="A17" s="12"/>
      <c r="B17" s="44">
        <v>524</v>
      </c>
      <c r="C17" s="20" t="s">
        <v>30</v>
      </c>
      <c r="D17" s="46">
        <v>632287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632287</v>
      </c>
      <c r="O17" s="47">
        <f t="shared" si="1"/>
        <v>26.514320459596593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2446731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8191471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10638202</v>
      </c>
      <c r="O18" s="43">
        <f t="shared" si="1"/>
        <v>446.10231894997276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1190896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1190896</v>
      </c>
      <c r="O19" s="47">
        <f t="shared" si="1"/>
        <v>49.939027969975257</v>
      </c>
      <c r="P19" s="9"/>
    </row>
    <row r="20" spans="1:16">
      <c r="A20" s="12"/>
      <c r="B20" s="44">
        <v>534</v>
      </c>
      <c r="C20" s="20" t="s">
        <v>68</v>
      </c>
      <c r="D20" s="46">
        <v>2446731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2446731</v>
      </c>
      <c r="O20" s="47">
        <f t="shared" si="1"/>
        <v>102.60120769908164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4070009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4070009</v>
      </c>
      <c r="O21" s="47">
        <f t="shared" si="1"/>
        <v>170.67174068016942</v>
      </c>
      <c r="P21" s="9"/>
    </row>
    <row r="22" spans="1:16">
      <c r="A22" s="12"/>
      <c r="B22" s="44">
        <v>538</v>
      </c>
      <c r="C22" s="20" t="s">
        <v>69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505544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505544</v>
      </c>
      <c r="O22" s="47">
        <f t="shared" si="1"/>
        <v>21.199480018450959</v>
      </c>
      <c r="P22" s="9"/>
    </row>
    <row r="23" spans="1:16">
      <c r="A23" s="12"/>
      <c r="B23" s="44">
        <v>539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2425022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2425022</v>
      </c>
      <c r="O23" s="47">
        <f t="shared" si="1"/>
        <v>101.69086258229547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SUM(D25:D26)</f>
        <v>2484562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2484562</v>
      </c>
      <c r="O24" s="43">
        <f t="shared" si="1"/>
        <v>104.18761269761396</v>
      </c>
      <c r="P24" s="10"/>
    </row>
    <row r="25" spans="1:16">
      <c r="A25" s="12"/>
      <c r="B25" s="44">
        <v>541</v>
      </c>
      <c r="C25" s="20" t="s">
        <v>70</v>
      </c>
      <c r="D25" s="46">
        <v>2145195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2145195</v>
      </c>
      <c r="O25" s="47">
        <f t="shared" si="1"/>
        <v>89.95659831425337</v>
      </c>
      <c r="P25" s="9"/>
    </row>
    <row r="26" spans="1:16">
      <c r="A26" s="12"/>
      <c r="B26" s="44">
        <v>549</v>
      </c>
      <c r="C26" s="20" t="s">
        <v>71</v>
      </c>
      <c r="D26" s="46">
        <v>339367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339367</v>
      </c>
      <c r="O26" s="47">
        <f t="shared" si="1"/>
        <v>14.23101438336059</v>
      </c>
      <c r="P26" s="9"/>
    </row>
    <row r="27" spans="1:16" ht="15.75">
      <c r="A27" s="28" t="s">
        <v>41</v>
      </c>
      <c r="B27" s="29"/>
      <c r="C27" s="30"/>
      <c r="D27" s="31">
        <f t="shared" ref="D27:M27" si="7">SUM(D28:D28)</f>
        <v>0</v>
      </c>
      <c r="E27" s="31">
        <f t="shared" si="7"/>
        <v>809457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809457</v>
      </c>
      <c r="O27" s="43">
        <f t="shared" si="1"/>
        <v>33.94376651151088</v>
      </c>
      <c r="P27" s="10"/>
    </row>
    <row r="28" spans="1:16">
      <c r="A28" s="13"/>
      <c r="B28" s="45">
        <v>559</v>
      </c>
      <c r="C28" s="21" t="s">
        <v>44</v>
      </c>
      <c r="D28" s="46">
        <v>0</v>
      </c>
      <c r="E28" s="46">
        <v>809457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809457</v>
      </c>
      <c r="O28" s="47">
        <f t="shared" si="1"/>
        <v>33.94376651151088</v>
      </c>
      <c r="P28" s="9"/>
    </row>
    <row r="29" spans="1:16" ht="15.75">
      <c r="A29" s="28" t="s">
        <v>45</v>
      </c>
      <c r="B29" s="29"/>
      <c r="C29" s="30"/>
      <c r="D29" s="31">
        <f t="shared" ref="D29:M29" si="8">SUM(D30:D34)</f>
        <v>3839407</v>
      </c>
      <c r="E29" s="31">
        <f t="shared" si="8"/>
        <v>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3839407</v>
      </c>
      <c r="O29" s="43">
        <f t="shared" si="1"/>
        <v>161.00167735983561</v>
      </c>
      <c r="P29" s="9"/>
    </row>
    <row r="30" spans="1:16">
      <c r="A30" s="12"/>
      <c r="B30" s="44">
        <v>571</v>
      </c>
      <c r="C30" s="20" t="s">
        <v>46</v>
      </c>
      <c r="D30" s="46">
        <v>656267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656267</v>
      </c>
      <c r="O30" s="47">
        <f t="shared" si="1"/>
        <v>27.519897681050026</v>
      </c>
      <c r="P30" s="9"/>
    </row>
    <row r="31" spans="1:16">
      <c r="A31" s="12"/>
      <c r="B31" s="44">
        <v>572</v>
      </c>
      <c r="C31" s="20" t="s">
        <v>72</v>
      </c>
      <c r="D31" s="46">
        <v>1551758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1551758</v>
      </c>
      <c r="O31" s="47">
        <f t="shared" si="1"/>
        <v>65.071413595001474</v>
      </c>
      <c r="P31" s="9"/>
    </row>
    <row r="32" spans="1:16">
      <c r="A32" s="12"/>
      <c r="B32" s="44">
        <v>574</v>
      </c>
      <c r="C32" s="20" t="s">
        <v>48</v>
      </c>
      <c r="D32" s="46">
        <v>112058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112058</v>
      </c>
      <c r="O32" s="47">
        <f t="shared" si="1"/>
        <v>4.699039711494108</v>
      </c>
      <c r="P32" s="9"/>
    </row>
    <row r="33" spans="1:119">
      <c r="A33" s="12"/>
      <c r="B33" s="44">
        <v>575</v>
      </c>
      <c r="C33" s="20" t="s">
        <v>73</v>
      </c>
      <c r="D33" s="46">
        <v>1461077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1461077</v>
      </c>
      <c r="O33" s="47">
        <f t="shared" si="1"/>
        <v>61.268796913657901</v>
      </c>
      <c r="P33" s="9"/>
    </row>
    <row r="34" spans="1:119">
      <c r="A34" s="12"/>
      <c r="B34" s="44">
        <v>579</v>
      </c>
      <c r="C34" s="20" t="s">
        <v>50</v>
      </c>
      <c r="D34" s="46">
        <v>58247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58247</v>
      </c>
      <c r="O34" s="47">
        <f t="shared" si="1"/>
        <v>2.4425294586321131</v>
      </c>
      <c r="P34" s="9"/>
    </row>
    <row r="35" spans="1:119" ht="15.75">
      <c r="A35" s="28" t="s">
        <v>74</v>
      </c>
      <c r="B35" s="29"/>
      <c r="C35" s="30"/>
      <c r="D35" s="31">
        <f t="shared" ref="D35:M35" si="9">SUM(D36:D36)</f>
        <v>2781362</v>
      </c>
      <c r="E35" s="31">
        <f t="shared" si="9"/>
        <v>1347438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2000000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4"/>
        <v>6128800</v>
      </c>
      <c r="O35" s="43">
        <f t="shared" si="1"/>
        <v>257.00507401350274</v>
      </c>
      <c r="P35" s="9"/>
    </row>
    <row r="36" spans="1:119" ht="15.75" thickBot="1">
      <c r="A36" s="12"/>
      <c r="B36" s="44">
        <v>581</v>
      </c>
      <c r="C36" s="20" t="s">
        <v>75</v>
      </c>
      <c r="D36" s="46">
        <v>2781362</v>
      </c>
      <c r="E36" s="46">
        <v>1347438</v>
      </c>
      <c r="F36" s="46">
        <v>0</v>
      </c>
      <c r="G36" s="46">
        <v>0</v>
      </c>
      <c r="H36" s="46">
        <v>0</v>
      </c>
      <c r="I36" s="46">
        <v>2000000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6128800</v>
      </c>
      <c r="O36" s="47">
        <f t="shared" si="1"/>
        <v>257.00507401350274</v>
      </c>
      <c r="P36" s="9"/>
    </row>
    <row r="37" spans="1:119" ht="16.5" thickBot="1">
      <c r="A37" s="14" t="s">
        <v>10</v>
      </c>
      <c r="B37" s="23"/>
      <c r="C37" s="22"/>
      <c r="D37" s="15">
        <f>SUM(D5,D14,D18,D24,D27,D29,D35)</f>
        <v>25342116</v>
      </c>
      <c r="E37" s="15">
        <f t="shared" ref="E37:M37" si="10">SUM(E5,E14,E18,E24,E27,E29,E35)</f>
        <v>2156895</v>
      </c>
      <c r="F37" s="15">
        <f t="shared" si="10"/>
        <v>2371693</v>
      </c>
      <c r="G37" s="15">
        <f t="shared" si="10"/>
        <v>865092</v>
      </c>
      <c r="H37" s="15">
        <f t="shared" si="10"/>
        <v>0</v>
      </c>
      <c r="I37" s="15">
        <f t="shared" si="10"/>
        <v>10973710</v>
      </c>
      <c r="J37" s="15">
        <f t="shared" si="10"/>
        <v>0</v>
      </c>
      <c r="K37" s="15">
        <f t="shared" si="10"/>
        <v>2672457</v>
      </c>
      <c r="L37" s="15">
        <f t="shared" si="10"/>
        <v>0</v>
      </c>
      <c r="M37" s="15">
        <f t="shared" si="10"/>
        <v>0</v>
      </c>
      <c r="N37" s="15">
        <f t="shared" si="4"/>
        <v>44381963</v>
      </c>
      <c r="O37" s="37">
        <f t="shared" si="1"/>
        <v>1861.1130540529207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85</v>
      </c>
      <c r="M39" s="163"/>
      <c r="N39" s="163"/>
      <c r="O39" s="41">
        <v>23847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57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3569369</v>
      </c>
      <c r="E5" s="26">
        <f t="shared" si="0"/>
        <v>0</v>
      </c>
      <c r="F5" s="26">
        <f t="shared" si="0"/>
        <v>3737500</v>
      </c>
      <c r="G5" s="26">
        <f t="shared" si="0"/>
        <v>0</v>
      </c>
      <c r="H5" s="26">
        <f t="shared" si="0"/>
        <v>0</v>
      </c>
      <c r="I5" s="26">
        <f t="shared" si="0"/>
        <v>-423858</v>
      </c>
      <c r="J5" s="26">
        <f t="shared" si="0"/>
        <v>0</v>
      </c>
      <c r="K5" s="26">
        <f t="shared" si="0"/>
        <v>2637921</v>
      </c>
      <c r="L5" s="26">
        <f t="shared" si="0"/>
        <v>0</v>
      </c>
      <c r="M5" s="26">
        <f t="shared" si="0"/>
        <v>0</v>
      </c>
      <c r="N5" s="27">
        <f>SUM(D5:M5)</f>
        <v>9520932</v>
      </c>
      <c r="O5" s="32">
        <f t="shared" ref="O5:O38" si="1">(N5/O$40)</f>
        <v>409.46722862549456</v>
      </c>
      <c r="P5" s="6"/>
    </row>
    <row r="6" spans="1:133">
      <c r="A6" s="12"/>
      <c r="B6" s="44">
        <v>511</v>
      </c>
      <c r="C6" s="20" t="s">
        <v>19</v>
      </c>
      <c r="D6" s="46">
        <v>56643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56643</v>
      </c>
      <c r="O6" s="47">
        <f t="shared" si="1"/>
        <v>2.4360485119559607</v>
      </c>
      <c r="P6" s="9"/>
    </row>
    <row r="7" spans="1:133">
      <c r="A7" s="12"/>
      <c r="B7" s="44">
        <v>512</v>
      </c>
      <c r="C7" s="20" t="s">
        <v>20</v>
      </c>
      <c r="D7" s="46">
        <v>555639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555639</v>
      </c>
      <c r="O7" s="47">
        <f t="shared" si="1"/>
        <v>23.896396008945466</v>
      </c>
      <c r="P7" s="9"/>
    </row>
    <row r="8" spans="1:133">
      <c r="A8" s="12"/>
      <c r="B8" s="44">
        <v>513</v>
      </c>
      <c r="C8" s="20" t="s">
        <v>21</v>
      </c>
      <c r="D8" s="46">
        <v>1210000</v>
      </c>
      <c r="E8" s="46">
        <v>0</v>
      </c>
      <c r="F8" s="46">
        <v>0</v>
      </c>
      <c r="G8" s="46">
        <v>0</v>
      </c>
      <c r="H8" s="46">
        <v>0</v>
      </c>
      <c r="I8" s="46">
        <v>-669415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540585</v>
      </c>
      <c r="O8" s="47">
        <f t="shared" si="1"/>
        <v>23.24896783072424</v>
      </c>
      <c r="P8" s="9"/>
    </row>
    <row r="9" spans="1:133">
      <c r="A9" s="12"/>
      <c r="B9" s="44">
        <v>514</v>
      </c>
      <c r="C9" s="20" t="s">
        <v>22</v>
      </c>
      <c r="D9" s="46">
        <v>164527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164527</v>
      </c>
      <c r="O9" s="47">
        <f t="shared" si="1"/>
        <v>7.0758214347152935</v>
      </c>
      <c r="P9" s="9"/>
    </row>
    <row r="10" spans="1:133">
      <c r="A10" s="12"/>
      <c r="B10" s="44">
        <v>515</v>
      </c>
      <c r="C10" s="20" t="s">
        <v>23</v>
      </c>
      <c r="D10" s="46">
        <v>172896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172896</v>
      </c>
      <c r="O10" s="47">
        <f t="shared" si="1"/>
        <v>7.4357474625838638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3737500</v>
      </c>
      <c r="G11" s="46">
        <v>0</v>
      </c>
      <c r="H11" s="46">
        <v>0</v>
      </c>
      <c r="I11" s="46">
        <v>245557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3983057</v>
      </c>
      <c r="O11" s="47">
        <f t="shared" si="1"/>
        <v>171.29954412523654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2637921</v>
      </c>
      <c r="L12" s="46">
        <v>0</v>
      </c>
      <c r="M12" s="46">
        <v>0</v>
      </c>
      <c r="N12" s="46">
        <f t="shared" si="2"/>
        <v>2637921</v>
      </c>
      <c r="O12" s="47">
        <f t="shared" si="1"/>
        <v>113.44920867022192</v>
      </c>
      <c r="P12" s="9"/>
    </row>
    <row r="13" spans="1:133">
      <c r="A13" s="12"/>
      <c r="B13" s="44">
        <v>519</v>
      </c>
      <c r="C13" s="20" t="s">
        <v>67</v>
      </c>
      <c r="D13" s="46">
        <v>1409664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1409664</v>
      </c>
      <c r="O13" s="47">
        <f t="shared" si="1"/>
        <v>60.625494581111305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9773416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8" si="4">SUM(D14:M14)</f>
        <v>9773416</v>
      </c>
      <c r="O14" s="43">
        <f t="shared" si="1"/>
        <v>420.32582143471529</v>
      </c>
      <c r="P14" s="10"/>
    </row>
    <row r="15" spans="1:133">
      <c r="A15" s="12"/>
      <c r="B15" s="44">
        <v>521</v>
      </c>
      <c r="C15" s="20" t="s">
        <v>28</v>
      </c>
      <c r="D15" s="46">
        <v>6197795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6197795</v>
      </c>
      <c r="O15" s="47">
        <f t="shared" si="1"/>
        <v>266.5488990194392</v>
      </c>
      <c r="P15" s="9"/>
    </row>
    <row r="16" spans="1:133">
      <c r="A16" s="12"/>
      <c r="B16" s="44">
        <v>522</v>
      </c>
      <c r="C16" s="20" t="s">
        <v>29</v>
      </c>
      <c r="D16" s="46">
        <v>3162733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3162733</v>
      </c>
      <c r="O16" s="47">
        <f t="shared" si="1"/>
        <v>136.01982625150524</v>
      </c>
      <c r="P16" s="9"/>
    </row>
    <row r="17" spans="1:16">
      <c r="A17" s="12"/>
      <c r="B17" s="44">
        <v>524</v>
      </c>
      <c r="C17" s="20" t="s">
        <v>30</v>
      </c>
      <c r="D17" s="46">
        <v>412888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412888</v>
      </c>
      <c r="O17" s="47">
        <f t="shared" si="1"/>
        <v>17.757096163770857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1847682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7072507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8920189</v>
      </c>
      <c r="O18" s="43">
        <f t="shared" si="1"/>
        <v>383.63104249096853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1108397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1108397</v>
      </c>
      <c r="O19" s="47">
        <f t="shared" si="1"/>
        <v>47.668888697746432</v>
      </c>
      <c r="P19" s="9"/>
    </row>
    <row r="20" spans="1:16">
      <c r="A20" s="12"/>
      <c r="B20" s="44">
        <v>534</v>
      </c>
      <c r="C20" s="20" t="s">
        <v>68</v>
      </c>
      <c r="D20" s="46">
        <v>1847682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1847682</v>
      </c>
      <c r="O20" s="47">
        <f t="shared" si="1"/>
        <v>79.463357990710477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3331910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3331910</v>
      </c>
      <c r="O21" s="47">
        <f t="shared" si="1"/>
        <v>143.29563048339926</v>
      </c>
      <c r="P21" s="9"/>
    </row>
    <row r="22" spans="1:16">
      <c r="A22" s="12"/>
      <c r="B22" s="44">
        <v>538</v>
      </c>
      <c r="C22" s="20" t="s">
        <v>69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297362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297362</v>
      </c>
      <c r="O22" s="47">
        <f t="shared" si="1"/>
        <v>12.78866334078789</v>
      </c>
      <c r="P22" s="9"/>
    </row>
    <row r="23" spans="1:16">
      <c r="A23" s="12"/>
      <c r="B23" s="44">
        <v>539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2334838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2334838</v>
      </c>
      <c r="O23" s="47">
        <f t="shared" si="1"/>
        <v>100.41450197832445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SUM(D25:D26)</f>
        <v>1130295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1130295</v>
      </c>
      <c r="O24" s="43">
        <f t="shared" si="1"/>
        <v>48.610657147772237</v>
      </c>
      <c r="P24" s="10"/>
    </row>
    <row r="25" spans="1:16">
      <c r="A25" s="12"/>
      <c r="B25" s="44">
        <v>541</v>
      </c>
      <c r="C25" s="20" t="s">
        <v>70</v>
      </c>
      <c r="D25" s="46">
        <v>883095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883095</v>
      </c>
      <c r="O25" s="47">
        <f t="shared" si="1"/>
        <v>37.979313607431621</v>
      </c>
      <c r="P25" s="9"/>
    </row>
    <row r="26" spans="1:16">
      <c r="A26" s="12"/>
      <c r="B26" s="44">
        <v>549</v>
      </c>
      <c r="C26" s="20" t="s">
        <v>71</v>
      </c>
      <c r="D26" s="46">
        <v>247200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247200</v>
      </c>
      <c r="O26" s="47">
        <f t="shared" si="1"/>
        <v>10.631343540340616</v>
      </c>
      <c r="P26" s="9"/>
    </row>
    <row r="27" spans="1:16" ht="15.75">
      <c r="A27" s="28" t="s">
        <v>41</v>
      </c>
      <c r="B27" s="29"/>
      <c r="C27" s="30"/>
      <c r="D27" s="31">
        <f t="shared" ref="D27:M27" si="7">SUM(D28:D28)</f>
        <v>0</v>
      </c>
      <c r="E27" s="31">
        <f t="shared" si="7"/>
        <v>310420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310420</v>
      </c>
      <c r="O27" s="43">
        <f t="shared" si="1"/>
        <v>13.350249440908309</v>
      </c>
      <c r="P27" s="10"/>
    </row>
    <row r="28" spans="1:16">
      <c r="A28" s="13"/>
      <c r="B28" s="45">
        <v>559</v>
      </c>
      <c r="C28" s="21" t="s">
        <v>44</v>
      </c>
      <c r="D28" s="46">
        <v>0</v>
      </c>
      <c r="E28" s="46">
        <v>310420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310420</v>
      </c>
      <c r="O28" s="47">
        <f t="shared" si="1"/>
        <v>13.350249440908309</v>
      </c>
      <c r="P28" s="9"/>
    </row>
    <row r="29" spans="1:16" ht="15.75">
      <c r="A29" s="28" t="s">
        <v>45</v>
      </c>
      <c r="B29" s="29"/>
      <c r="C29" s="30"/>
      <c r="D29" s="31">
        <f t="shared" ref="D29:M29" si="8">SUM(D30:D34)</f>
        <v>3424264</v>
      </c>
      <c r="E29" s="31">
        <f t="shared" si="8"/>
        <v>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3424264</v>
      </c>
      <c r="O29" s="43">
        <f t="shared" si="1"/>
        <v>147.26750387063478</v>
      </c>
      <c r="P29" s="9"/>
    </row>
    <row r="30" spans="1:16">
      <c r="A30" s="12"/>
      <c r="B30" s="44">
        <v>571</v>
      </c>
      <c r="C30" s="20" t="s">
        <v>46</v>
      </c>
      <c r="D30" s="46">
        <v>643351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643351</v>
      </c>
      <c r="O30" s="47">
        <f t="shared" si="1"/>
        <v>27.668630655427489</v>
      </c>
      <c r="P30" s="9"/>
    </row>
    <row r="31" spans="1:16">
      <c r="A31" s="12"/>
      <c r="B31" s="44">
        <v>572</v>
      </c>
      <c r="C31" s="20" t="s">
        <v>72</v>
      </c>
      <c r="D31" s="46">
        <v>1411397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1411397</v>
      </c>
      <c r="O31" s="47">
        <f t="shared" si="1"/>
        <v>60.700025804231892</v>
      </c>
      <c r="P31" s="9"/>
    </row>
    <row r="32" spans="1:16">
      <c r="A32" s="12"/>
      <c r="B32" s="44">
        <v>574</v>
      </c>
      <c r="C32" s="20" t="s">
        <v>48</v>
      </c>
      <c r="D32" s="46">
        <v>167268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167268</v>
      </c>
      <c r="O32" s="47">
        <f t="shared" si="1"/>
        <v>7.1937037674178566</v>
      </c>
      <c r="P32" s="9"/>
    </row>
    <row r="33" spans="1:119">
      <c r="A33" s="12"/>
      <c r="B33" s="44">
        <v>575</v>
      </c>
      <c r="C33" s="20" t="s">
        <v>73</v>
      </c>
      <c r="D33" s="46">
        <v>1169328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1169328</v>
      </c>
      <c r="O33" s="47">
        <f t="shared" si="1"/>
        <v>50.289351453638396</v>
      </c>
      <c r="P33" s="9"/>
    </row>
    <row r="34" spans="1:119">
      <c r="A34" s="12"/>
      <c r="B34" s="44">
        <v>579</v>
      </c>
      <c r="C34" s="20" t="s">
        <v>50</v>
      </c>
      <c r="D34" s="46">
        <v>32920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32920</v>
      </c>
      <c r="O34" s="47">
        <f t="shared" si="1"/>
        <v>1.4157921899191468</v>
      </c>
      <c r="P34" s="9"/>
    </row>
    <row r="35" spans="1:119" ht="15.75">
      <c r="A35" s="28" t="s">
        <v>74</v>
      </c>
      <c r="B35" s="29"/>
      <c r="C35" s="30"/>
      <c r="D35" s="31">
        <f t="shared" ref="D35:M35" si="9">SUM(D36:D37)</f>
        <v>3151459</v>
      </c>
      <c r="E35" s="31">
        <f t="shared" si="9"/>
        <v>1598394</v>
      </c>
      <c r="F35" s="31">
        <f t="shared" si="9"/>
        <v>25026670</v>
      </c>
      <c r="G35" s="31">
        <f t="shared" si="9"/>
        <v>0</v>
      </c>
      <c r="H35" s="31">
        <f t="shared" si="9"/>
        <v>0</v>
      </c>
      <c r="I35" s="31">
        <f t="shared" si="9"/>
        <v>1600000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4"/>
        <v>31376523</v>
      </c>
      <c r="O35" s="43">
        <f t="shared" si="1"/>
        <v>1349.4117925339756</v>
      </c>
      <c r="P35" s="9"/>
    </row>
    <row r="36" spans="1:119">
      <c r="A36" s="12"/>
      <c r="B36" s="44">
        <v>581</v>
      </c>
      <c r="C36" s="20" t="s">
        <v>75</v>
      </c>
      <c r="D36" s="46">
        <v>3151459</v>
      </c>
      <c r="E36" s="46">
        <v>1598394</v>
      </c>
      <c r="F36" s="46">
        <v>0</v>
      </c>
      <c r="G36" s="46">
        <v>0</v>
      </c>
      <c r="H36" s="46">
        <v>0</v>
      </c>
      <c r="I36" s="46">
        <v>1600000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6349853</v>
      </c>
      <c r="O36" s="47">
        <f t="shared" si="1"/>
        <v>273.08846550834335</v>
      </c>
      <c r="P36" s="9"/>
    </row>
    <row r="37" spans="1:119" ht="15.75" thickBot="1">
      <c r="A37" s="12"/>
      <c r="B37" s="44">
        <v>585</v>
      </c>
      <c r="C37" s="20" t="s">
        <v>82</v>
      </c>
      <c r="D37" s="46">
        <v>0</v>
      </c>
      <c r="E37" s="46">
        <v>0</v>
      </c>
      <c r="F37" s="46">
        <v>25026670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25026670</v>
      </c>
      <c r="O37" s="47">
        <f t="shared" si="1"/>
        <v>1076.3233270256321</v>
      </c>
      <c r="P37" s="9"/>
    </row>
    <row r="38" spans="1:119" ht="16.5" thickBot="1">
      <c r="A38" s="14" t="s">
        <v>10</v>
      </c>
      <c r="B38" s="23"/>
      <c r="C38" s="22"/>
      <c r="D38" s="15">
        <f>SUM(D5,D14,D18,D24,D27,D29,D35)</f>
        <v>22896485</v>
      </c>
      <c r="E38" s="15">
        <f t="shared" ref="E38:M38" si="10">SUM(E5,E14,E18,E24,E27,E29,E35)</f>
        <v>1908814</v>
      </c>
      <c r="F38" s="15">
        <f t="shared" si="10"/>
        <v>28764170</v>
      </c>
      <c r="G38" s="15">
        <f t="shared" si="10"/>
        <v>0</v>
      </c>
      <c r="H38" s="15">
        <f t="shared" si="10"/>
        <v>0</v>
      </c>
      <c r="I38" s="15">
        <f t="shared" si="10"/>
        <v>8248649</v>
      </c>
      <c r="J38" s="15">
        <f t="shared" si="10"/>
        <v>0</v>
      </c>
      <c r="K38" s="15">
        <f t="shared" si="10"/>
        <v>2637921</v>
      </c>
      <c r="L38" s="15">
        <f t="shared" si="10"/>
        <v>0</v>
      </c>
      <c r="M38" s="15">
        <f t="shared" si="10"/>
        <v>0</v>
      </c>
      <c r="N38" s="15">
        <f t="shared" si="4"/>
        <v>64456039</v>
      </c>
      <c r="O38" s="37">
        <f t="shared" si="1"/>
        <v>2772.0642955444691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83</v>
      </c>
      <c r="M40" s="163"/>
      <c r="N40" s="163"/>
      <c r="O40" s="41">
        <v>23252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57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3352286</v>
      </c>
      <c r="E5" s="26">
        <f t="shared" si="0"/>
        <v>0</v>
      </c>
      <c r="F5" s="26">
        <f t="shared" si="0"/>
        <v>3653420</v>
      </c>
      <c r="G5" s="26">
        <f t="shared" si="0"/>
        <v>0</v>
      </c>
      <c r="H5" s="26">
        <f t="shared" si="0"/>
        <v>0</v>
      </c>
      <c r="I5" s="26">
        <f t="shared" si="0"/>
        <v>660768</v>
      </c>
      <c r="J5" s="26">
        <f t="shared" si="0"/>
        <v>0</v>
      </c>
      <c r="K5" s="26">
        <f t="shared" si="0"/>
        <v>2650074</v>
      </c>
      <c r="L5" s="26">
        <f t="shared" si="0"/>
        <v>0</v>
      </c>
      <c r="M5" s="26">
        <f t="shared" si="0"/>
        <v>0</v>
      </c>
      <c r="N5" s="27">
        <f>SUM(D5:M5)</f>
        <v>10316548</v>
      </c>
      <c r="O5" s="32">
        <f t="shared" ref="O5:O37" si="1">(N5/O$39)</f>
        <v>455.27572815533978</v>
      </c>
      <c r="P5" s="6"/>
    </row>
    <row r="6" spans="1:133">
      <c r="A6" s="12"/>
      <c r="B6" s="44">
        <v>511</v>
      </c>
      <c r="C6" s="20" t="s">
        <v>19</v>
      </c>
      <c r="D6" s="46">
        <v>54323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54323</v>
      </c>
      <c r="O6" s="47">
        <f t="shared" si="1"/>
        <v>2.3973080317740512</v>
      </c>
      <c r="P6" s="9"/>
    </row>
    <row r="7" spans="1:133">
      <c r="A7" s="12"/>
      <c r="B7" s="44">
        <v>512</v>
      </c>
      <c r="C7" s="20" t="s">
        <v>20</v>
      </c>
      <c r="D7" s="46">
        <v>509370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509370</v>
      </c>
      <c r="O7" s="47">
        <f t="shared" si="1"/>
        <v>22.478817299205648</v>
      </c>
      <c r="P7" s="9"/>
    </row>
    <row r="8" spans="1:133">
      <c r="A8" s="12"/>
      <c r="B8" s="44">
        <v>513</v>
      </c>
      <c r="C8" s="20" t="s">
        <v>21</v>
      </c>
      <c r="D8" s="46">
        <v>1019250</v>
      </c>
      <c r="E8" s="46">
        <v>0</v>
      </c>
      <c r="F8" s="46">
        <v>0</v>
      </c>
      <c r="G8" s="46">
        <v>0</v>
      </c>
      <c r="H8" s="46">
        <v>0</v>
      </c>
      <c r="I8" s="46">
        <v>390745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1409995</v>
      </c>
      <c r="O8" s="47">
        <f t="shared" si="1"/>
        <v>62.223962930273608</v>
      </c>
      <c r="P8" s="9"/>
    </row>
    <row r="9" spans="1:133">
      <c r="A9" s="12"/>
      <c r="B9" s="44">
        <v>514</v>
      </c>
      <c r="C9" s="20" t="s">
        <v>22</v>
      </c>
      <c r="D9" s="46">
        <v>157220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157220</v>
      </c>
      <c r="O9" s="47">
        <f t="shared" si="1"/>
        <v>6.9382171226831417</v>
      </c>
      <c r="P9" s="9"/>
    </row>
    <row r="10" spans="1:133">
      <c r="A10" s="12"/>
      <c r="B10" s="44">
        <v>515</v>
      </c>
      <c r="C10" s="20" t="s">
        <v>23</v>
      </c>
      <c r="D10" s="46">
        <v>281410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281410</v>
      </c>
      <c r="O10" s="47">
        <f t="shared" si="1"/>
        <v>12.418799646954987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3653420</v>
      </c>
      <c r="G11" s="46">
        <v>0</v>
      </c>
      <c r="H11" s="46">
        <v>0</v>
      </c>
      <c r="I11" s="46">
        <v>270023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3923443</v>
      </c>
      <c r="O11" s="47">
        <f t="shared" si="1"/>
        <v>173.14399823477493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2650074</v>
      </c>
      <c r="L12" s="46">
        <v>0</v>
      </c>
      <c r="M12" s="46">
        <v>0</v>
      </c>
      <c r="N12" s="46">
        <f t="shared" si="2"/>
        <v>2650074</v>
      </c>
      <c r="O12" s="47">
        <f t="shared" si="1"/>
        <v>116.94942630185349</v>
      </c>
      <c r="P12" s="9"/>
    </row>
    <row r="13" spans="1:133">
      <c r="A13" s="12"/>
      <c r="B13" s="44">
        <v>519</v>
      </c>
      <c r="C13" s="20" t="s">
        <v>67</v>
      </c>
      <c r="D13" s="46">
        <v>1330713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1330713</v>
      </c>
      <c r="O13" s="47">
        <f t="shared" si="1"/>
        <v>58.725198587819946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8774848</v>
      </c>
      <c r="E14" s="31">
        <f t="shared" si="3"/>
        <v>0</v>
      </c>
      <c r="F14" s="31">
        <f t="shared" si="3"/>
        <v>0</v>
      </c>
      <c r="G14" s="31">
        <f t="shared" si="3"/>
        <v>1941305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7" si="4">SUM(D14:M14)</f>
        <v>10716153</v>
      </c>
      <c r="O14" s="43">
        <f t="shared" si="1"/>
        <v>472.91054721977054</v>
      </c>
      <c r="P14" s="10"/>
    </row>
    <row r="15" spans="1:133">
      <c r="A15" s="12"/>
      <c r="B15" s="44">
        <v>521</v>
      </c>
      <c r="C15" s="20" t="s">
        <v>28</v>
      </c>
      <c r="D15" s="46">
        <v>5894520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5894520</v>
      </c>
      <c r="O15" s="47">
        <f t="shared" si="1"/>
        <v>260.12886142983228</v>
      </c>
      <c r="P15" s="9"/>
    </row>
    <row r="16" spans="1:133">
      <c r="A16" s="12"/>
      <c r="B16" s="44">
        <v>522</v>
      </c>
      <c r="C16" s="20" t="s">
        <v>29</v>
      </c>
      <c r="D16" s="46">
        <v>2451626</v>
      </c>
      <c r="E16" s="46">
        <v>0</v>
      </c>
      <c r="F16" s="46">
        <v>0</v>
      </c>
      <c r="G16" s="46">
        <v>1941305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4392931</v>
      </c>
      <c r="O16" s="47">
        <f t="shared" si="1"/>
        <v>193.86279788172993</v>
      </c>
      <c r="P16" s="9"/>
    </row>
    <row r="17" spans="1:16">
      <c r="A17" s="12"/>
      <c r="B17" s="44">
        <v>524</v>
      </c>
      <c r="C17" s="20" t="s">
        <v>30</v>
      </c>
      <c r="D17" s="46">
        <v>428702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428702</v>
      </c>
      <c r="O17" s="47">
        <f t="shared" si="1"/>
        <v>18.918887908208298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1959227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6297746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8256973</v>
      </c>
      <c r="O18" s="43">
        <f t="shared" si="1"/>
        <v>364.38539276257723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1790346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1790346</v>
      </c>
      <c r="O19" s="47">
        <f t="shared" si="1"/>
        <v>79.009090909090915</v>
      </c>
      <c r="P19" s="9"/>
    </row>
    <row r="20" spans="1:16">
      <c r="A20" s="12"/>
      <c r="B20" s="44">
        <v>534</v>
      </c>
      <c r="C20" s="20" t="s">
        <v>68</v>
      </c>
      <c r="D20" s="46">
        <v>1959227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1959227</v>
      </c>
      <c r="O20" s="47">
        <f t="shared" si="1"/>
        <v>86.461915269196822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2195251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2195251</v>
      </c>
      <c r="O21" s="47">
        <f t="shared" si="1"/>
        <v>96.877802294792588</v>
      </c>
      <c r="P21" s="9"/>
    </row>
    <row r="22" spans="1:16">
      <c r="A22" s="12"/>
      <c r="B22" s="44">
        <v>538</v>
      </c>
      <c r="C22" s="20" t="s">
        <v>69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235648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235648</v>
      </c>
      <c r="O22" s="47">
        <f t="shared" si="1"/>
        <v>10.399293909973522</v>
      </c>
      <c r="P22" s="9"/>
    </row>
    <row r="23" spans="1:16">
      <c r="A23" s="12"/>
      <c r="B23" s="44">
        <v>539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2076501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2076501</v>
      </c>
      <c r="O23" s="47">
        <f t="shared" si="1"/>
        <v>91.637290379523392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SUM(D25:D26)</f>
        <v>2560854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2560854</v>
      </c>
      <c r="O24" s="43">
        <f t="shared" si="1"/>
        <v>113.01209179170344</v>
      </c>
      <c r="P24" s="10"/>
    </row>
    <row r="25" spans="1:16">
      <c r="A25" s="12"/>
      <c r="B25" s="44">
        <v>541</v>
      </c>
      <c r="C25" s="20" t="s">
        <v>70</v>
      </c>
      <c r="D25" s="46">
        <v>2268112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2268112</v>
      </c>
      <c r="O25" s="47">
        <f t="shared" si="1"/>
        <v>100.09320388349515</v>
      </c>
      <c r="P25" s="9"/>
    </row>
    <row r="26" spans="1:16">
      <c r="A26" s="12"/>
      <c r="B26" s="44">
        <v>549</v>
      </c>
      <c r="C26" s="20" t="s">
        <v>71</v>
      </c>
      <c r="D26" s="46">
        <v>292742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292742</v>
      </c>
      <c r="O26" s="47">
        <f t="shared" si="1"/>
        <v>12.918887908208296</v>
      </c>
      <c r="P26" s="9"/>
    </row>
    <row r="27" spans="1:16" ht="15.75">
      <c r="A27" s="28" t="s">
        <v>41</v>
      </c>
      <c r="B27" s="29"/>
      <c r="C27" s="30"/>
      <c r="D27" s="31">
        <f t="shared" ref="D27:M27" si="7">SUM(D28:D28)</f>
        <v>0</v>
      </c>
      <c r="E27" s="31">
        <f t="shared" si="7"/>
        <v>19963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19963</v>
      </c>
      <c r="O27" s="43">
        <f t="shared" si="1"/>
        <v>0.88097969991173875</v>
      </c>
      <c r="P27" s="10"/>
    </row>
    <row r="28" spans="1:16">
      <c r="A28" s="13"/>
      <c r="B28" s="45">
        <v>559</v>
      </c>
      <c r="C28" s="21" t="s">
        <v>44</v>
      </c>
      <c r="D28" s="46">
        <v>0</v>
      </c>
      <c r="E28" s="46">
        <v>19963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19963</v>
      </c>
      <c r="O28" s="47">
        <f t="shared" si="1"/>
        <v>0.88097969991173875</v>
      </c>
      <c r="P28" s="9"/>
    </row>
    <row r="29" spans="1:16" ht="15.75">
      <c r="A29" s="28" t="s">
        <v>45</v>
      </c>
      <c r="B29" s="29"/>
      <c r="C29" s="30"/>
      <c r="D29" s="31">
        <f t="shared" ref="D29:M29" si="8">SUM(D30:D34)</f>
        <v>3426241</v>
      </c>
      <c r="E29" s="31">
        <f t="shared" si="8"/>
        <v>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3426241</v>
      </c>
      <c r="O29" s="43">
        <f t="shared" si="1"/>
        <v>151.2021624007061</v>
      </c>
      <c r="P29" s="9"/>
    </row>
    <row r="30" spans="1:16">
      <c r="A30" s="12"/>
      <c r="B30" s="44">
        <v>571</v>
      </c>
      <c r="C30" s="20" t="s">
        <v>46</v>
      </c>
      <c r="D30" s="46">
        <v>625591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625591</v>
      </c>
      <c r="O30" s="47">
        <f t="shared" si="1"/>
        <v>27.607722859664609</v>
      </c>
      <c r="P30" s="9"/>
    </row>
    <row r="31" spans="1:16">
      <c r="A31" s="12"/>
      <c r="B31" s="44">
        <v>572</v>
      </c>
      <c r="C31" s="20" t="s">
        <v>72</v>
      </c>
      <c r="D31" s="46">
        <v>1537436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1537436</v>
      </c>
      <c r="O31" s="47">
        <f t="shared" si="1"/>
        <v>67.848014121800531</v>
      </c>
      <c r="P31" s="9"/>
    </row>
    <row r="32" spans="1:16">
      <c r="A32" s="12"/>
      <c r="B32" s="44">
        <v>574</v>
      </c>
      <c r="C32" s="20" t="s">
        <v>48</v>
      </c>
      <c r="D32" s="46">
        <v>142674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142674</v>
      </c>
      <c r="O32" s="47">
        <f t="shared" si="1"/>
        <v>6.2962930273609885</v>
      </c>
      <c r="P32" s="9"/>
    </row>
    <row r="33" spans="1:119">
      <c r="A33" s="12"/>
      <c r="B33" s="44">
        <v>575</v>
      </c>
      <c r="C33" s="20" t="s">
        <v>73</v>
      </c>
      <c r="D33" s="46">
        <v>1094377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1094377</v>
      </c>
      <c r="O33" s="47">
        <f t="shared" si="1"/>
        <v>48.295542806707857</v>
      </c>
      <c r="P33" s="9"/>
    </row>
    <row r="34" spans="1:119">
      <c r="A34" s="12"/>
      <c r="B34" s="44">
        <v>579</v>
      </c>
      <c r="C34" s="20" t="s">
        <v>50</v>
      </c>
      <c r="D34" s="46">
        <v>26163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26163</v>
      </c>
      <c r="O34" s="47">
        <f t="shared" si="1"/>
        <v>1.1545895851721095</v>
      </c>
      <c r="P34" s="9"/>
    </row>
    <row r="35" spans="1:119" ht="15.75">
      <c r="A35" s="28" t="s">
        <v>74</v>
      </c>
      <c r="B35" s="29"/>
      <c r="C35" s="30"/>
      <c r="D35" s="31">
        <f t="shared" ref="D35:M35" si="9">SUM(D36:D36)</f>
        <v>3119301</v>
      </c>
      <c r="E35" s="31">
        <f t="shared" si="9"/>
        <v>2019326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1600000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4"/>
        <v>6738627</v>
      </c>
      <c r="O35" s="43">
        <f t="shared" si="1"/>
        <v>297.37983230361868</v>
      </c>
      <c r="P35" s="9"/>
    </row>
    <row r="36" spans="1:119" ht="15.75" thickBot="1">
      <c r="A36" s="12"/>
      <c r="B36" s="44">
        <v>581</v>
      </c>
      <c r="C36" s="20" t="s">
        <v>75</v>
      </c>
      <c r="D36" s="46">
        <v>3119301</v>
      </c>
      <c r="E36" s="46">
        <v>2019326</v>
      </c>
      <c r="F36" s="46">
        <v>0</v>
      </c>
      <c r="G36" s="46">
        <v>0</v>
      </c>
      <c r="H36" s="46">
        <v>0</v>
      </c>
      <c r="I36" s="46">
        <v>1600000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6738627</v>
      </c>
      <c r="O36" s="47">
        <f t="shared" si="1"/>
        <v>297.37983230361868</v>
      </c>
      <c r="P36" s="9"/>
    </row>
    <row r="37" spans="1:119" ht="16.5" thickBot="1">
      <c r="A37" s="14" t="s">
        <v>10</v>
      </c>
      <c r="B37" s="23"/>
      <c r="C37" s="22"/>
      <c r="D37" s="15">
        <f>SUM(D5,D14,D18,D24,D27,D29,D35)</f>
        <v>23192757</v>
      </c>
      <c r="E37" s="15">
        <f t="shared" ref="E37:M37" si="10">SUM(E5,E14,E18,E24,E27,E29,E35)</f>
        <v>2039289</v>
      </c>
      <c r="F37" s="15">
        <f t="shared" si="10"/>
        <v>3653420</v>
      </c>
      <c r="G37" s="15">
        <f t="shared" si="10"/>
        <v>1941305</v>
      </c>
      <c r="H37" s="15">
        <f t="shared" si="10"/>
        <v>0</v>
      </c>
      <c r="I37" s="15">
        <f t="shared" si="10"/>
        <v>8558514</v>
      </c>
      <c r="J37" s="15">
        <f t="shared" si="10"/>
        <v>0</v>
      </c>
      <c r="K37" s="15">
        <f t="shared" si="10"/>
        <v>2650074</v>
      </c>
      <c r="L37" s="15">
        <f t="shared" si="10"/>
        <v>0</v>
      </c>
      <c r="M37" s="15">
        <f t="shared" si="10"/>
        <v>0</v>
      </c>
      <c r="N37" s="15">
        <f t="shared" si="4"/>
        <v>42035359</v>
      </c>
      <c r="O37" s="37">
        <f t="shared" si="1"/>
        <v>1855.0467343336275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80</v>
      </c>
      <c r="M39" s="163"/>
      <c r="N39" s="163"/>
      <c r="O39" s="41">
        <v>22660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57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2024-10-22T19:47:39Z</cp:lastPrinted>
  <dcterms:created xsi:type="dcterms:W3CDTF">2000-08-31T21:26:31Z</dcterms:created>
  <dcterms:modified xsi:type="dcterms:W3CDTF">2024-10-22T19:49:08Z</dcterms:modified>
</cp:coreProperties>
</file>