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0" documentId="11_F6DE11299A8A56338F7A2D78E769B293040E98B8" xr6:coauthVersionLast="47" xr6:coauthVersionMax="47" xr10:uidLastSave="{B3781D5C-7369-4DB6-843F-7D4B831B4405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'2007'!$A$1:$O$20</definedName>
    <definedName name="_xlnm.Print_Area" localSheetId="15">'2008'!$A$1:$O$22</definedName>
    <definedName name="_xlnm.Print_Area" localSheetId="14">'2009'!$A$1:$O$24</definedName>
    <definedName name="_xlnm.Print_Area" localSheetId="13">'2010'!$A$1:$O$20</definedName>
    <definedName name="_xlnm.Print_Area" localSheetId="12">'2011'!$A$1:$O$21</definedName>
    <definedName name="_xlnm.Print_Area" localSheetId="11">'2012'!$A$1:$O$24</definedName>
    <definedName name="_xlnm.Print_Area" localSheetId="10">'2013'!$A$1:$O$21</definedName>
    <definedName name="_xlnm.Print_Area" localSheetId="9">'2014'!$A$1:$O$21</definedName>
    <definedName name="_xlnm.Print_Area" localSheetId="8">'2015'!$A$1:$O$21</definedName>
    <definedName name="_xlnm.Print_Area" localSheetId="7">'2016'!$A$1:$O$21</definedName>
    <definedName name="_xlnm.Print_Area" localSheetId="6">'2017'!$A$1:$O$23</definedName>
    <definedName name="_xlnm.Print_Area" localSheetId="5">'2018'!$A$1:$O$21</definedName>
    <definedName name="_xlnm.Print_Area" localSheetId="4">'2019'!$A$1:$O$23</definedName>
    <definedName name="_xlnm.Print_Area" localSheetId="3">'2020'!$A$1:$O$21</definedName>
    <definedName name="_xlnm.Print_Area" localSheetId="2">'2021'!$A$1:$P$21</definedName>
    <definedName name="_xlnm.Print_Area" localSheetId="1">'2022'!$A$1:$P$21</definedName>
    <definedName name="_xlnm.Print_Area" localSheetId="0">'2023'!$A$1:$P$23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49" l="1"/>
  <c r="F19" i="49"/>
  <c r="G19" i="49"/>
  <c r="H19" i="49"/>
  <c r="I19" i="49"/>
  <c r="J19" i="49"/>
  <c r="K19" i="49"/>
  <c r="L19" i="49"/>
  <c r="M19" i="49"/>
  <c r="N19" i="49"/>
  <c r="D19" i="49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N9" i="49"/>
  <c r="M9" i="49"/>
  <c r="L9" i="49"/>
  <c r="K9" i="49"/>
  <c r="J9" i="49"/>
  <c r="I9" i="49"/>
  <c r="H9" i="49"/>
  <c r="G9" i="49"/>
  <c r="F9" i="49"/>
  <c r="E9" i="49"/>
  <c r="D9" i="49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E17" i="48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D17" i="48" s="1"/>
  <c r="O10" i="48"/>
  <c r="P10" i="48" s="1"/>
  <c r="O9" i="48"/>
  <c r="P9" i="48" s="1"/>
  <c r="N8" i="48"/>
  <c r="M8" i="48"/>
  <c r="L8" i="48"/>
  <c r="K8" i="48"/>
  <c r="J8" i="48"/>
  <c r="I8" i="48"/>
  <c r="H8" i="48"/>
  <c r="G8" i="48"/>
  <c r="F8" i="48"/>
  <c r="E8" i="48"/>
  <c r="D8" i="48"/>
  <c r="O7" i="48"/>
  <c r="P7" i="48" s="1"/>
  <c r="O6" i="48"/>
  <c r="P6" i="48" s="1"/>
  <c r="N5" i="48"/>
  <c r="N17" i="48" s="1"/>
  <c r="M5" i="48"/>
  <c r="M17" i="48" s="1"/>
  <c r="L5" i="48"/>
  <c r="L17" i="48" s="1"/>
  <c r="K5" i="48"/>
  <c r="K17" i="48" s="1"/>
  <c r="J5" i="48"/>
  <c r="J17" i="48" s="1"/>
  <c r="I5" i="48"/>
  <c r="I17" i="48" s="1"/>
  <c r="H5" i="48"/>
  <c r="H17" i="48" s="1"/>
  <c r="G5" i="48"/>
  <c r="G17" i="48" s="1"/>
  <c r="F5" i="48"/>
  <c r="F17" i="48" s="1"/>
  <c r="E5" i="48"/>
  <c r="D5" i="48"/>
  <c r="O17" i="49" l="1"/>
  <c r="P17" i="49" s="1"/>
  <c r="O15" i="49"/>
  <c r="P15" i="49" s="1"/>
  <c r="O12" i="49"/>
  <c r="P12" i="49" s="1"/>
  <c r="O9" i="49"/>
  <c r="P9" i="49" s="1"/>
  <c r="O5" i="49"/>
  <c r="P5" i="49" s="1"/>
  <c r="O15" i="48"/>
  <c r="P15" i="48" s="1"/>
  <c r="O11" i="48"/>
  <c r="P11" i="48" s="1"/>
  <c r="O8" i="48"/>
  <c r="P8" i="48" s="1"/>
  <c r="O5" i="48"/>
  <c r="P5" i="48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/>
  <c r="O9" i="47"/>
  <c r="P9" i="47"/>
  <c r="N8" i="47"/>
  <c r="M8" i="47"/>
  <c r="M17" i="47" s="1"/>
  <c r="L8" i="47"/>
  <c r="K8" i="47"/>
  <c r="K17" i="47" s="1"/>
  <c r="J8" i="47"/>
  <c r="I8" i="47"/>
  <c r="H8" i="47"/>
  <c r="G8" i="47"/>
  <c r="F8" i="47"/>
  <c r="E8" i="47"/>
  <c r="D8" i="47"/>
  <c r="O7" i="47"/>
  <c r="P7" i="47" s="1"/>
  <c r="O6" i="47"/>
  <c r="P6" i="47"/>
  <c r="N5" i="47"/>
  <c r="M5" i="47"/>
  <c r="L5" i="47"/>
  <c r="K5" i="47"/>
  <c r="J5" i="47"/>
  <c r="I5" i="47"/>
  <c r="H5" i="47"/>
  <c r="G5" i="47"/>
  <c r="G17" i="47" s="1"/>
  <c r="F5" i="47"/>
  <c r="F17" i="47" s="1"/>
  <c r="E5" i="47"/>
  <c r="D5" i="47"/>
  <c r="D17" i="47" s="1"/>
  <c r="N16" i="46"/>
  <c r="O16" i="46"/>
  <c r="M15" i="46"/>
  <c r="L15" i="46"/>
  <c r="K15" i="46"/>
  <c r="J15" i="46"/>
  <c r="I15" i="46"/>
  <c r="H15" i="46"/>
  <c r="G15" i="46"/>
  <c r="F15" i="46"/>
  <c r="E15" i="46"/>
  <c r="D15" i="46"/>
  <c r="N14" i="46"/>
  <c r="O14" i="46"/>
  <c r="N13" i="46"/>
  <c r="O13" i="46" s="1"/>
  <c r="N12" i="46"/>
  <c r="O12" i="46" s="1"/>
  <c r="M11" i="46"/>
  <c r="L11" i="46"/>
  <c r="K11" i="46"/>
  <c r="J11" i="46"/>
  <c r="I11" i="46"/>
  <c r="H11" i="46"/>
  <c r="G11" i="46"/>
  <c r="F11" i="46"/>
  <c r="E11" i="46"/>
  <c r="D11" i="46"/>
  <c r="N10" i="46"/>
  <c r="O10" i="46" s="1"/>
  <c r="N9" i="46"/>
  <c r="O9" i="46" s="1"/>
  <c r="M8" i="46"/>
  <c r="L8" i="46"/>
  <c r="K8" i="46"/>
  <c r="J8" i="46"/>
  <c r="I8" i="46"/>
  <c r="H8" i="46"/>
  <c r="G8" i="46"/>
  <c r="F8" i="46"/>
  <c r="E8" i="46"/>
  <c r="D8" i="46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N13" i="45"/>
  <c r="O13" i="45"/>
  <c r="N12" i="45"/>
  <c r="O12" i="45"/>
  <c r="M11" i="45"/>
  <c r="L11" i="45"/>
  <c r="K11" i="45"/>
  <c r="J11" i="45"/>
  <c r="I11" i="45"/>
  <c r="H11" i="45"/>
  <c r="G11" i="45"/>
  <c r="F11" i="45"/>
  <c r="E11" i="45"/>
  <c r="D11" i="45"/>
  <c r="N10" i="45"/>
  <c r="O10" i="45" s="1"/>
  <c r="N9" i="45"/>
  <c r="O9" i="45"/>
  <c r="M8" i="45"/>
  <c r="L8" i="45"/>
  <c r="K8" i="45"/>
  <c r="J8" i="45"/>
  <c r="I8" i="45"/>
  <c r="H8" i="45"/>
  <c r="G8" i="45"/>
  <c r="F8" i="45"/>
  <c r="E8" i="45"/>
  <c r="D8" i="45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D5" i="45"/>
  <c r="N16" i="44"/>
  <c r="O16" i="44"/>
  <c r="M15" i="44"/>
  <c r="L15" i="44"/>
  <c r="K15" i="44"/>
  <c r="J15" i="44"/>
  <c r="I15" i="44"/>
  <c r="H15" i="44"/>
  <c r="G15" i="44"/>
  <c r="F15" i="44"/>
  <c r="E15" i="44"/>
  <c r="D15" i="44"/>
  <c r="N14" i="44"/>
  <c r="O14" i="44"/>
  <c r="N13" i="44"/>
  <c r="O13" i="44" s="1"/>
  <c r="N12" i="44"/>
  <c r="O12" i="44" s="1"/>
  <c r="M11" i="44"/>
  <c r="L11" i="44"/>
  <c r="K11" i="44"/>
  <c r="J11" i="44"/>
  <c r="I11" i="44"/>
  <c r="H11" i="44"/>
  <c r="G11" i="44"/>
  <c r="F11" i="44"/>
  <c r="E11" i="44"/>
  <c r="E17" i="44" s="1"/>
  <c r="D11" i="44"/>
  <c r="N10" i="44"/>
  <c r="O10" i="44" s="1"/>
  <c r="N9" i="44"/>
  <c r="O9" i="44" s="1"/>
  <c r="M8" i="44"/>
  <c r="L8" i="44"/>
  <c r="K8" i="44"/>
  <c r="J8" i="44"/>
  <c r="I8" i="44"/>
  <c r="H8" i="44"/>
  <c r="G8" i="44"/>
  <c r="F8" i="44"/>
  <c r="E8" i="44"/>
  <c r="D8" i="44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D5" i="44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N13" i="43"/>
  <c r="O13" i="43"/>
  <c r="N12" i="43"/>
  <c r="O12" i="43"/>
  <c r="M11" i="43"/>
  <c r="L11" i="43"/>
  <c r="K11" i="43"/>
  <c r="J11" i="43"/>
  <c r="I11" i="43"/>
  <c r="H11" i="43"/>
  <c r="G11" i="43"/>
  <c r="F11" i="43"/>
  <c r="E11" i="43"/>
  <c r="D11" i="43"/>
  <c r="N10" i="43"/>
  <c r="O10" i="43"/>
  <c r="N9" i="43"/>
  <c r="O9" i="43" s="1"/>
  <c r="M8" i="43"/>
  <c r="L8" i="43"/>
  <c r="K8" i="43"/>
  <c r="J8" i="43"/>
  <c r="I8" i="43"/>
  <c r="H8" i="43"/>
  <c r="G8" i="43"/>
  <c r="F8" i="43"/>
  <c r="E8" i="43"/>
  <c r="D8" i="43"/>
  <c r="N8" i="43" s="1"/>
  <c r="O8" i="43" s="1"/>
  <c r="N7" i="43"/>
  <c r="O7" i="43" s="1"/>
  <c r="N6" i="43"/>
  <c r="O6" i="43" s="1"/>
  <c r="M5" i="43"/>
  <c r="M19" i="43" s="1"/>
  <c r="L5" i="43"/>
  <c r="K5" i="43"/>
  <c r="J5" i="43"/>
  <c r="I5" i="43"/>
  <c r="H5" i="43"/>
  <c r="G5" i="43"/>
  <c r="F5" i="43"/>
  <c r="E5" i="43"/>
  <c r="E19" i="43" s="1"/>
  <c r="D5" i="43"/>
  <c r="N5" i="43" s="1"/>
  <c r="O5" i="43" s="1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4" i="42"/>
  <c r="O14" i="42" s="1"/>
  <c r="N13" i="42"/>
  <c r="O13" i="42" s="1"/>
  <c r="N12" i="42"/>
  <c r="O12" i="42" s="1"/>
  <c r="M11" i="42"/>
  <c r="L11" i="42"/>
  <c r="K11" i="42"/>
  <c r="J11" i="42"/>
  <c r="I11" i="42"/>
  <c r="H11" i="42"/>
  <c r="G11" i="42"/>
  <c r="F11" i="42"/>
  <c r="E11" i="42"/>
  <c r="D11" i="42"/>
  <c r="N10" i="42"/>
  <c r="O10" i="42" s="1"/>
  <c r="N9" i="42"/>
  <c r="O9" i="42" s="1"/>
  <c r="M8" i="42"/>
  <c r="L8" i="42"/>
  <c r="K8" i="42"/>
  <c r="J8" i="42"/>
  <c r="I8" i="42"/>
  <c r="H8" i="42"/>
  <c r="N8" i="42" s="1"/>
  <c r="O8" i="42" s="1"/>
  <c r="G8" i="42"/>
  <c r="F8" i="42"/>
  <c r="E8" i="42"/>
  <c r="D8" i="42"/>
  <c r="N7" i="42"/>
  <c r="O7" i="42" s="1"/>
  <c r="N6" i="42"/>
  <c r="O6" i="42"/>
  <c r="M5" i="42"/>
  <c r="M17" i="42" s="1"/>
  <c r="L5" i="42"/>
  <c r="K5" i="42"/>
  <c r="J5" i="42"/>
  <c r="I5" i="42"/>
  <c r="H5" i="42"/>
  <c r="G5" i="42"/>
  <c r="F5" i="42"/>
  <c r="E5" i="42"/>
  <c r="D5" i="42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4" i="41"/>
  <c r="O14" i="41" s="1"/>
  <c r="N13" i="41"/>
  <c r="O13" i="41"/>
  <c r="N12" i="41"/>
  <c r="O12" i="41" s="1"/>
  <c r="M11" i="41"/>
  <c r="L11" i="41"/>
  <c r="K11" i="41"/>
  <c r="J11" i="41"/>
  <c r="I11" i="41"/>
  <c r="H11" i="41"/>
  <c r="G11" i="41"/>
  <c r="F11" i="41"/>
  <c r="E11" i="41"/>
  <c r="D11" i="41"/>
  <c r="N10" i="41"/>
  <c r="O10" i="41" s="1"/>
  <c r="N9" i="41"/>
  <c r="O9" i="41" s="1"/>
  <c r="M8" i="41"/>
  <c r="L8" i="41"/>
  <c r="K8" i="41"/>
  <c r="J8" i="41"/>
  <c r="I8" i="41"/>
  <c r="H8" i="41"/>
  <c r="G8" i="41"/>
  <c r="F8" i="41"/>
  <c r="E8" i="41"/>
  <c r="D8" i="41"/>
  <c r="N8" i="41" s="1"/>
  <c r="O8" i="41" s="1"/>
  <c r="N7" i="41"/>
  <c r="O7" i="41" s="1"/>
  <c r="N6" i="41"/>
  <c r="O6" i="41" s="1"/>
  <c r="M5" i="41"/>
  <c r="L5" i="41"/>
  <c r="K5" i="41"/>
  <c r="K17" i="41" s="1"/>
  <c r="J5" i="41"/>
  <c r="I5" i="41"/>
  <c r="H5" i="41"/>
  <c r="G5" i="41"/>
  <c r="F5" i="41"/>
  <c r="E5" i="41"/>
  <c r="D5" i="41"/>
  <c r="N5" i="41" s="1"/>
  <c r="O5" i="41" s="1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D16" i="40" s="1"/>
  <c r="N13" i="40"/>
  <c r="O13" i="40" s="1"/>
  <c r="N12" i="40"/>
  <c r="O12" i="40" s="1"/>
  <c r="M11" i="40"/>
  <c r="L11" i="40"/>
  <c r="K11" i="40"/>
  <c r="J11" i="40"/>
  <c r="I11" i="40"/>
  <c r="H11" i="40"/>
  <c r="G11" i="40"/>
  <c r="F11" i="40"/>
  <c r="E11" i="40"/>
  <c r="D11" i="40"/>
  <c r="N10" i="40"/>
  <c r="O10" i="40"/>
  <c r="N9" i="40"/>
  <c r="O9" i="40" s="1"/>
  <c r="M8" i="40"/>
  <c r="L8" i="40"/>
  <c r="K8" i="40"/>
  <c r="J8" i="40"/>
  <c r="I8" i="40"/>
  <c r="H8" i="40"/>
  <c r="G8" i="40"/>
  <c r="F8" i="40"/>
  <c r="E8" i="40"/>
  <c r="D8" i="40"/>
  <c r="N7" i="40"/>
  <c r="O7" i="40" s="1"/>
  <c r="N6" i="40"/>
  <c r="O6" i="40" s="1"/>
  <c r="M5" i="40"/>
  <c r="L5" i="40"/>
  <c r="L16" i="40" s="1"/>
  <c r="K5" i="40"/>
  <c r="J5" i="40"/>
  <c r="J16" i="40" s="1"/>
  <c r="I5" i="40"/>
  <c r="H5" i="40"/>
  <c r="G5" i="40"/>
  <c r="F5" i="40"/>
  <c r="E5" i="40"/>
  <c r="D5" i="40"/>
  <c r="N16" i="39"/>
  <c r="O16" i="39" s="1"/>
  <c r="M15" i="39"/>
  <c r="M17" i="39" s="1"/>
  <c r="L15" i="39"/>
  <c r="K15" i="39"/>
  <c r="J15" i="39"/>
  <c r="J17" i="39" s="1"/>
  <c r="I15" i="39"/>
  <c r="H15" i="39"/>
  <c r="G15" i="39"/>
  <c r="F15" i="39"/>
  <c r="E15" i="39"/>
  <c r="D15" i="39"/>
  <c r="N14" i="39"/>
  <c r="O14" i="39" s="1"/>
  <c r="N13" i="39"/>
  <c r="O13" i="39" s="1"/>
  <c r="N12" i="39"/>
  <c r="O12" i="39" s="1"/>
  <c r="M11" i="39"/>
  <c r="L11" i="39"/>
  <c r="K11" i="39"/>
  <c r="J11" i="39"/>
  <c r="I11" i="39"/>
  <c r="H11" i="39"/>
  <c r="G11" i="39"/>
  <c r="F11" i="39"/>
  <c r="E11" i="39"/>
  <c r="D11" i="39"/>
  <c r="D17" i="39" s="1"/>
  <c r="N10" i="39"/>
  <c r="O10" i="39" s="1"/>
  <c r="N9" i="39"/>
  <c r="O9" i="39" s="1"/>
  <c r="M8" i="39"/>
  <c r="L8" i="39"/>
  <c r="K8" i="39"/>
  <c r="J8" i="39"/>
  <c r="I8" i="39"/>
  <c r="I17" i="39" s="1"/>
  <c r="H8" i="39"/>
  <c r="G8" i="39"/>
  <c r="F8" i="39"/>
  <c r="E8" i="39"/>
  <c r="D8" i="39"/>
  <c r="N7" i="39"/>
  <c r="O7" i="39" s="1"/>
  <c r="N6" i="39"/>
  <c r="O6" i="39" s="1"/>
  <c r="M5" i="39"/>
  <c r="L5" i="39"/>
  <c r="L17" i="39" s="1"/>
  <c r="K5" i="39"/>
  <c r="J5" i="39"/>
  <c r="I5" i="39"/>
  <c r="H5" i="39"/>
  <c r="G5" i="39"/>
  <c r="F5" i="39"/>
  <c r="F17" i="39" s="1"/>
  <c r="E5" i="39"/>
  <c r="D5" i="39"/>
  <c r="N16" i="38"/>
  <c r="O16" i="38" s="1"/>
  <c r="M15" i="38"/>
  <c r="L15" i="38"/>
  <c r="K15" i="38"/>
  <c r="J15" i="38"/>
  <c r="I15" i="38"/>
  <c r="H15" i="38"/>
  <c r="G15" i="38"/>
  <c r="F15" i="38"/>
  <c r="E15" i="38"/>
  <c r="D15" i="38"/>
  <c r="N15" i="38" s="1"/>
  <c r="O15" i="38" s="1"/>
  <c r="N14" i="38"/>
  <c r="O14" i="38" s="1"/>
  <c r="N13" i="38"/>
  <c r="O13" i="38"/>
  <c r="N12" i="38"/>
  <c r="O12" i="38"/>
  <c r="M11" i="38"/>
  <c r="L11" i="38"/>
  <c r="K11" i="38"/>
  <c r="J11" i="38"/>
  <c r="I11" i="38"/>
  <c r="H11" i="38"/>
  <c r="G11" i="38"/>
  <c r="F11" i="38"/>
  <c r="E11" i="38"/>
  <c r="D11" i="38"/>
  <c r="N10" i="38"/>
  <c r="O10" i="38" s="1"/>
  <c r="N9" i="38"/>
  <c r="O9" i="38" s="1"/>
  <c r="M8" i="38"/>
  <c r="L8" i="38"/>
  <c r="K8" i="38"/>
  <c r="J8" i="38"/>
  <c r="I8" i="38"/>
  <c r="H8" i="38"/>
  <c r="G8" i="38"/>
  <c r="F8" i="38"/>
  <c r="E8" i="38"/>
  <c r="D8" i="38"/>
  <c r="N7" i="38"/>
  <c r="O7" i="38" s="1"/>
  <c r="N6" i="38"/>
  <c r="O6" i="38"/>
  <c r="M5" i="38"/>
  <c r="L5" i="38"/>
  <c r="K5" i="38"/>
  <c r="J5" i="38"/>
  <c r="J17" i="38" s="1"/>
  <c r="I5" i="38"/>
  <c r="I17" i="38"/>
  <c r="H5" i="38"/>
  <c r="H17" i="38" s="1"/>
  <c r="G5" i="38"/>
  <c r="F5" i="38"/>
  <c r="F17" i="38" s="1"/>
  <c r="E5" i="38"/>
  <c r="D5" i="38"/>
  <c r="D17" i="38" s="1"/>
  <c r="N17" i="37"/>
  <c r="O17" i="37" s="1"/>
  <c r="M16" i="37"/>
  <c r="L16" i="37"/>
  <c r="K16" i="37"/>
  <c r="J16" i="37"/>
  <c r="I16" i="37"/>
  <c r="H16" i="37"/>
  <c r="G16" i="37"/>
  <c r="F16" i="37"/>
  <c r="E16" i="37"/>
  <c r="D16" i="37"/>
  <c r="N15" i="37"/>
  <c r="O15" i="37" s="1"/>
  <c r="M14" i="37"/>
  <c r="L14" i="37"/>
  <c r="K14" i="37"/>
  <c r="K18" i="37" s="1"/>
  <c r="J14" i="37"/>
  <c r="J18" i="37" s="1"/>
  <c r="I14" i="37"/>
  <c r="H14" i="37"/>
  <c r="G14" i="37"/>
  <c r="F14" i="37"/>
  <c r="E14" i="37"/>
  <c r="D14" i="37"/>
  <c r="N13" i="37"/>
  <c r="O13" i="37" s="1"/>
  <c r="N12" i="37"/>
  <c r="O12" i="37"/>
  <c r="M11" i="37"/>
  <c r="L11" i="37"/>
  <c r="K11" i="37"/>
  <c r="J11" i="37"/>
  <c r="I11" i="37"/>
  <c r="H11" i="37"/>
  <c r="G11" i="37"/>
  <c r="F11" i="37"/>
  <c r="E11" i="37"/>
  <c r="D11" i="37"/>
  <c r="N11" i="37" s="1"/>
  <c r="O11" i="37" s="1"/>
  <c r="N10" i="37"/>
  <c r="O10" i="37" s="1"/>
  <c r="N9" i="37"/>
  <c r="O9" i="37" s="1"/>
  <c r="M8" i="37"/>
  <c r="L8" i="37"/>
  <c r="K8" i="37"/>
  <c r="J8" i="37"/>
  <c r="I8" i="37"/>
  <c r="H8" i="37"/>
  <c r="G8" i="37"/>
  <c r="G18" i="37" s="1"/>
  <c r="F8" i="37"/>
  <c r="E8" i="37"/>
  <c r="D8" i="37"/>
  <c r="N7" i="37"/>
  <c r="O7" i="37" s="1"/>
  <c r="N6" i="37"/>
  <c r="O6" i="37" s="1"/>
  <c r="M5" i="37"/>
  <c r="L5" i="37"/>
  <c r="K5" i="37"/>
  <c r="J5" i="37"/>
  <c r="I5" i="37"/>
  <c r="H5" i="37"/>
  <c r="H18" i="37" s="1"/>
  <c r="G5" i="37"/>
  <c r="F5" i="37"/>
  <c r="E5" i="37"/>
  <c r="D5" i="37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5" i="36"/>
  <c r="O15" i="36"/>
  <c r="N14" i="36"/>
  <c r="O14" i="36" s="1"/>
  <c r="N13" i="36"/>
  <c r="O13" i="36" s="1"/>
  <c r="M12" i="36"/>
  <c r="L12" i="36"/>
  <c r="K12" i="36"/>
  <c r="J12" i="36"/>
  <c r="I12" i="36"/>
  <c r="H12" i="36"/>
  <c r="G12" i="36"/>
  <c r="F12" i="36"/>
  <c r="F20" i="36" s="1"/>
  <c r="E12" i="36"/>
  <c r="D12" i="36"/>
  <c r="N11" i="36"/>
  <c r="O11" i="36" s="1"/>
  <c r="N10" i="36"/>
  <c r="O10" i="36" s="1"/>
  <c r="M9" i="36"/>
  <c r="L9" i="36"/>
  <c r="K9" i="36"/>
  <c r="J9" i="36"/>
  <c r="I9" i="36"/>
  <c r="H9" i="36"/>
  <c r="H20" i="36" s="1"/>
  <c r="G9" i="36"/>
  <c r="F9" i="36"/>
  <c r="E9" i="36"/>
  <c r="D9" i="36"/>
  <c r="N8" i="36"/>
  <c r="O8" i="36" s="1"/>
  <c r="N7" i="36"/>
  <c r="O7" i="36"/>
  <c r="N6" i="36"/>
  <c r="O6" i="36" s="1"/>
  <c r="M5" i="36"/>
  <c r="L5" i="36"/>
  <c r="L20" i="36" s="1"/>
  <c r="K5" i="36"/>
  <c r="K20" i="36" s="1"/>
  <c r="J5" i="36"/>
  <c r="I5" i="36"/>
  <c r="H5" i="36"/>
  <c r="G5" i="36"/>
  <c r="F5" i="36"/>
  <c r="E5" i="36"/>
  <c r="D5" i="36"/>
  <c r="N16" i="35"/>
  <c r="O16" i="35" s="1"/>
  <c r="M15" i="35"/>
  <c r="L15" i="35"/>
  <c r="K15" i="35"/>
  <c r="J15" i="35"/>
  <c r="I15" i="35"/>
  <c r="H15" i="35"/>
  <c r="G15" i="35"/>
  <c r="F15" i="35"/>
  <c r="E15" i="35"/>
  <c r="D15" i="35"/>
  <c r="N14" i="35"/>
  <c r="O14" i="35" s="1"/>
  <c r="N13" i="35"/>
  <c r="O13" i="35" s="1"/>
  <c r="N12" i="35"/>
  <c r="O12" i="35" s="1"/>
  <c r="M11" i="35"/>
  <c r="L11" i="35"/>
  <c r="K11" i="35"/>
  <c r="J11" i="35"/>
  <c r="I11" i="35"/>
  <c r="H11" i="35"/>
  <c r="H17" i="35" s="1"/>
  <c r="G11" i="35"/>
  <c r="F11" i="35"/>
  <c r="E11" i="35"/>
  <c r="D11" i="35"/>
  <c r="N10" i="35"/>
  <c r="O10" i="35" s="1"/>
  <c r="N9" i="35"/>
  <c r="O9" i="35"/>
  <c r="M8" i="35"/>
  <c r="L8" i="35"/>
  <c r="K8" i="35"/>
  <c r="J8" i="35"/>
  <c r="I8" i="35"/>
  <c r="H8" i="35"/>
  <c r="G8" i="35"/>
  <c r="F8" i="35"/>
  <c r="E8" i="35"/>
  <c r="D8" i="35"/>
  <c r="N7" i="35"/>
  <c r="O7" i="35" s="1"/>
  <c r="N6" i="35"/>
  <c r="O6" i="35" s="1"/>
  <c r="M5" i="35"/>
  <c r="M17" i="35" s="1"/>
  <c r="L5" i="35"/>
  <c r="K5" i="35"/>
  <c r="J5" i="35"/>
  <c r="I5" i="35"/>
  <c r="H5" i="35"/>
  <c r="G5" i="35"/>
  <c r="G17" i="35" s="1"/>
  <c r="F5" i="35"/>
  <c r="F17" i="35" s="1"/>
  <c r="E5" i="35"/>
  <c r="E17" i="35"/>
  <c r="D5" i="35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/>
  <c r="M11" i="34"/>
  <c r="L11" i="34"/>
  <c r="K11" i="34"/>
  <c r="J11" i="34"/>
  <c r="I11" i="34"/>
  <c r="H11" i="34"/>
  <c r="G11" i="34"/>
  <c r="F11" i="34"/>
  <c r="E11" i="34"/>
  <c r="D11" i="34"/>
  <c r="N10" i="34"/>
  <c r="O10" i="34" s="1"/>
  <c r="N9" i="34"/>
  <c r="O9" i="34" s="1"/>
  <c r="M8" i="34"/>
  <c r="L8" i="34"/>
  <c r="K8" i="34"/>
  <c r="K16" i="34" s="1"/>
  <c r="J8" i="34"/>
  <c r="I8" i="34"/>
  <c r="H8" i="34"/>
  <c r="G8" i="34"/>
  <c r="F8" i="34"/>
  <c r="E8" i="34"/>
  <c r="D8" i="34"/>
  <c r="N7" i="34"/>
  <c r="O7" i="34" s="1"/>
  <c r="N6" i="34"/>
  <c r="O6" i="34" s="1"/>
  <c r="M5" i="34"/>
  <c r="M16" i="34" s="1"/>
  <c r="L5" i="34"/>
  <c r="L16" i="34" s="1"/>
  <c r="K5" i="34"/>
  <c r="J5" i="34"/>
  <c r="I5" i="34"/>
  <c r="H5" i="34"/>
  <c r="G5" i="34"/>
  <c r="F5" i="34"/>
  <c r="F16" i="34"/>
  <c r="E5" i="34"/>
  <c r="D5" i="34"/>
  <c r="E18" i="33"/>
  <c r="F18" i="33"/>
  <c r="G18" i="33"/>
  <c r="H18" i="33"/>
  <c r="I18" i="33"/>
  <c r="J18" i="33"/>
  <c r="K18" i="33"/>
  <c r="L18" i="33"/>
  <c r="M18" i="33"/>
  <c r="D18" i="33"/>
  <c r="E16" i="33"/>
  <c r="F16" i="33"/>
  <c r="G16" i="33"/>
  <c r="H16" i="33"/>
  <c r="I16" i="33"/>
  <c r="J16" i="33"/>
  <c r="K16" i="33"/>
  <c r="L16" i="33"/>
  <c r="M16" i="33"/>
  <c r="E14" i="33"/>
  <c r="F14" i="33"/>
  <c r="G14" i="33"/>
  <c r="H14" i="33"/>
  <c r="I14" i="33"/>
  <c r="J14" i="33"/>
  <c r="K14" i="33"/>
  <c r="K20" i="33" s="1"/>
  <c r="L14" i="33"/>
  <c r="M14" i="33"/>
  <c r="E11" i="33"/>
  <c r="F11" i="33"/>
  <c r="G11" i="33"/>
  <c r="H11" i="33"/>
  <c r="I11" i="33"/>
  <c r="J11" i="33"/>
  <c r="K11" i="33"/>
  <c r="L11" i="33"/>
  <c r="M11" i="33"/>
  <c r="E8" i="33"/>
  <c r="F8" i="33"/>
  <c r="G8" i="33"/>
  <c r="H8" i="33"/>
  <c r="I8" i="33"/>
  <c r="I20" i="33" s="1"/>
  <c r="J8" i="33"/>
  <c r="K8" i="33"/>
  <c r="L8" i="33"/>
  <c r="M8" i="33"/>
  <c r="E5" i="33"/>
  <c r="F5" i="33"/>
  <c r="G5" i="33"/>
  <c r="G20" i="33" s="1"/>
  <c r="H5" i="33"/>
  <c r="I5" i="33"/>
  <c r="J5" i="33"/>
  <c r="K5" i="33"/>
  <c r="L5" i="33"/>
  <c r="M5" i="33"/>
  <c r="D16" i="33"/>
  <c r="N16" i="33" s="1"/>
  <c r="O16" i="33" s="1"/>
  <c r="D14" i="33"/>
  <c r="D11" i="33"/>
  <c r="D8" i="33"/>
  <c r="D5" i="33"/>
  <c r="N19" i="33"/>
  <c r="O19" i="33"/>
  <c r="N17" i="33"/>
  <c r="O17" i="33" s="1"/>
  <c r="N15" i="33"/>
  <c r="O15" i="33" s="1"/>
  <c r="N10" i="33"/>
  <c r="O10" i="33" s="1"/>
  <c r="N6" i="33"/>
  <c r="O6" i="33" s="1"/>
  <c r="N7" i="33"/>
  <c r="O7" i="33"/>
  <c r="N12" i="33"/>
  <c r="O12" i="33"/>
  <c r="N13" i="33"/>
  <c r="O13" i="33" s="1"/>
  <c r="N9" i="33"/>
  <c r="O9" i="33" s="1"/>
  <c r="F18" i="37"/>
  <c r="N5" i="45"/>
  <c r="O5" i="45" s="1"/>
  <c r="O5" i="47"/>
  <c r="P5" i="47" s="1"/>
  <c r="O19" i="49" l="1"/>
  <c r="P19" i="49" s="1"/>
  <c r="I18" i="37"/>
  <c r="D17" i="35"/>
  <c r="J17" i="44"/>
  <c r="N5" i="44"/>
  <c r="O5" i="44" s="1"/>
  <c r="F19" i="45"/>
  <c r="K17" i="44"/>
  <c r="K17" i="39"/>
  <c r="M17" i="41"/>
  <c r="N15" i="44"/>
  <c r="O15" i="44" s="1"/>
  <c r="O8" i="47"/>
  <c r="P8" i="47" s="1"/>
  <c r="N15" i="35"/>
  <c r="O15" i="35" s="1"/>
  <c r="N11" i="39"/>
  <c r="O11" i="39" s="1"/>
  <c r="N8" i="40"/>
  <c r="O8" i="40" s="1"/>
  <c r="E16" i="40"/>
  <c r="D17" i="42"/>
  <c r="M17" i="44"/>
  <c r="O15" i="47"/>
  <c r="P15" i="47" s="1"/>
  <c r="L20" i="33"/>
  <c r="N18" i="36"/>
  <c r="O18" i="36" s="1"/>
  <c r="N11" i="38"/>
  <c r="O11" i="38" s="1"/>
  <c r="K16" i="40"/>
  <c r="N11" i="41"/>
  <c r="O11" i="41" s="1"/>
  <c r="L17" i="42"/>
  <c r="N11" i="43"/>
  <c r="O11" i="43" s="1"/>
  <c r="F17" i="46"/>
  <c r="H17" i="47"/>
  <c r="D19" i="45"/>
  <c r="N19" i="45" s="1"/>
  <c r="O19" i="45" s="1"/>
  <c r="N8" i="46"/>
  <c r="O8" i="46" s="1"/>
  <c r="I17" i="47"/>
  <c r="O17" i="47" s="1"/>
  <c r="P17" i="47" s="1"/>
  <c r="N5" i="33"/>
  <c r="O5" i="33" s="1"/>
  <c r="N8" i="34"/>
  <c r="O8" i="34" s="1"/>
  <c r="L18" i="37"/>
  <c r="N16" i="37"/>
  <c r="O16" i="37" s="1"/>
  <c r="K17" i="38"/>
  <c r="G17" i="42"/>
  <c r="F19" i="43"/>
  <c r="N17" i="43"/>
  <c r="O17" i="43" s="1"/>
  <c r="E19" i="45"/>
  <c r="L19" i="45"/>
  <c r="J17" i="47"/>
  <c r="N8" i="33"/>
  <c r="O8" i="33" s="1"/>
  <c r="I17" i="35"/>
  <c r="N11" i="35"/>
  <c r="O11" i="35" s="1"/>
  <c r="L17" i="38"/>
  <c r="F16" i="40"/>
  <c r="N16" i="40" s="1"/>
  <c r="O16" i="40" s="1"/>
  <c r="F17" i="41"/>
  <c r="H17" i="42"/>
  <c r="N8" i="45"/>
  <c r="O8" i="45" s="1"/>
  <c r="J17" i="35"/>
  <c r="N17" i="35" s="1"/>
  <c r="O17" i="35" s="1"/>
  <c r="N9" i="36"/>
  <c r="O9" i="36" s="1"/>
  <c r="M20" i="36"/>
  <c r="M17" i="38"/>
  <c r="N5" i="42"/>
  <c r="O5" i="42" s="1"/>
  <c r="G19" i="45"/>
  <c r="L17" i="47"/>
  <c r="N14" i="33"/>
  <c r="O14" i="33" s="1"/>
  <c r="N14" i="34"/>
  <c r="O14" i="34" s="1"/>
  <c r="K17" i="35"/>
  <c r="N8" i="39"/>
  <c r="O8" i="39" s="1"/>
  <c r="H16" i="40"/>
  <c r="J17" i="42"/>
  <c r="E17" i="42"/>
  <c r="F17" i="44"/>
  <c r="H19" i="45"/>
  <c r="E16" i="34"/>
  <c r="L17" i="35"/>
  <c r="I16" i="40"/>
  <c r="K17" i="42"/>
  <c r="N15" i="42"/>
  <c r="O15" i="42" s="1"/>
  <c r="N8" i="44"/>
  <c r="O8" i="44" s="1"/>
  <c r="I19" i="45"/>
  <c r="N15" i="45"/>
  <c r="O15" i="45" s="1"/>
  <c r="L17" i="46"/>
  <c r="N17" i="47"/>
  <c r="N17" i="45"/>
  <c r="O17" i="45" s="1"/>
  <c r="E20" i="33"/>
  <c r="D18" i="37"/>
  <c r="M20" i="33"/>
  <c r="N8" i="38"/>
  <c r="O8" i="38" s="1"/>
  <c r="N11" i="40"/>
  <c r="O11" i="40" s="1"/>
  <c r="D19" i="43"/>
  <c r="L19" i="43"/>
  <c r="G17" i="46"/>
  <c r="G16" i="34"/>
  <c r="E20" i="36"/>
  <c r="N16" i="36"/>
  <c r="O16" i="36" s="1"/>
  <c r="G16" i="40"/>
  <c r="D17" i="41"/>
  <c r="N17" i="41" s="1"/>
  <c r="O17" i="41" s="1"/>
  <c r="L17" i="41"/>
  <c r="H17" i="46"/>
  <c r="H16" i="34"/>
  <c r="N8" i="35"/>
  <c r="O8" i="35" s="1"/>
  <c r="N5" i="39"/>
  <c r="O5" i="39" s="1"/>
  <c r="N15" i="39"/>
  <c r="O15" i="39" s="1"/>
  <c r="M16" i="40"/>
  <c r="E17" i="41"/>
  <c r="N15" i="41"/>
  <c r="O15" i="41" s="1"/>
  <c r="M19" i="45"/>
  <c r="I17" i="46"/>
  <c r="D17" i="46"/>
  <c r="O11" i="47"/>
  <c r="P11" i="47" s="1"/>
  <c r="I16" i="34"/>
  <c r="G20" i="36"/>
  <c r="N14" i="37"/>
  <c r="O14" i="37" s="1"/>
  <c r="G17" i="38"/>
  <c r="G19" i="43"/>
  <c r="N15" i="43"/>
  <c r="O15" i="43" s="1"/>
  <c r="L17" i="44"/>
  <c r="J17" i="46"/>
  <c r="E17" i="46"/>
  <c r="E17" i="47"/>
  <c r="J20" i="33"/>
  <c r="J16" i="34"/>
  <c r="N11" i="34"/>
  <c r="O11" i="34" s="1"/>
  <c r="E18" i="37"/>
  <c r="G17" i="39"/>
  <c r="G17" i="41"/>
  <c r="H19" i="43"/>
  <c r="K17" i="46"/>
  <c r="H17" i="39"/>
  <c r="H17" i="41"/>
  <c r="I19" i="43"/>
  <c r="G17" i="44"/>
  <c r="N15" i="46"/>
  <c r="O15" i="46" s="1"/>
  <c r="I20" i="36"/>
  <c r="E17" i="38"/>
  <c r="I17" i="41"/>
  <c r="F17" i="42"/>
  <c r="N17" i="42" s="1"/>
  <c r="O17" i="42" s="1"/>
  <c r="J19" i="43"/>
  <c r="H17" i="44"/>
  <c r="J19" i="45"/>
  <c r="M17" i="46"/>
  <c r="H20" i="33"/>
  <c r="F20" i="33"/>
  <c r="N18" i="33"/>
  <c r="O18" i="33" s="1"/>
  <c r="J20" i="36"/>
  <c r="N12" i="36"/>
  <c r="O12" i="36" s="1"/>
  <c r="N8" i="37"/>
  <c r="O8" i="37" s="1"/>
  <c r="J17" i="41"/>
  <c r="I17" i="44"/>
  <c r="D17" i="44"/>
  <c r="K19" i="45"/>
  <c r="O17" i="48"/>
  <c r="P17" i="48" s="1"/>
  <c r="N17" i="38"/>
  <c r="O17" i="38" s="1"/>
  <c r="N17" i="44"/>
  <c r="O17" i="44" s="1"/>
  <c r="N5" i="34"/>
  <c r="O5" i="34" s="1"/>
  <c r="D16" i="34"/>
  <c r="K19" i="43"/>
  <c r="N5" i="46"/>
  <c r="O5" i="46" s="1"/>
  <c r="N11" i="42"/>
  <c r="O11" i="42" s="1"/>
  <c r="N5" i="37"/>
  <c r="O5" i="37" s="1"/>
  <c r="N5" i="38"/>
  <c r="O5" i="38" s="1"/>
  <c r="N14" i="40"/>
  <c r="O14" i="40" s="1"/>
  <c r="N5" i="36"/>
  <c r="O5" i="36" s="1"/>
  <c r="N11" i="46"/>
  <c r="O11" i="46" s="1"/>
  <c r="N11" i="45"/>
  <c r="O11" i="45" s="1"/>
  <c r="N11" i="44"/>
  <c r="O11" i="44" s="1"/>
  <c r="E17" i="39"/>
  <c r="M18" i="37"/>
  <c r="N18" i="37" s="1"/>
  <c r="O18" i="37" s="1"/>
  <c r="D20" i="36"/>
  <c r="N5" i="40"/>
  <c r="O5" i="40" s="1"/>
  <c r="D20" i="33"/>
  <c r="N20" i="33" s="1"/>
  <c r="O20" i="33" s="1"/>
  <c r="I17" i="42"/>
  <c r="N5" i="35"/>
  <c r="O5" i="35" s="1"/>
  <c r="N11" i="33"/>
  <c r="O11" i="33" s="1"/>
  <c r="N20" i="36" l="1"/>
  <c r="O20" i="36" s="1"/>
  <c r="N17" i="39"/>
  <c r="O17" i="39" s="1"/>
  <c r="N17" i="46"/>
  <c r="O17" i="46" s="1"/>
  <c r="N19" i="43"/>
  <c r="O19" i="43" s="1"/>
  <c r="N16" i="34"/>
  <c r="O16" i="34" s="1"/>
</calcChain>
</file>

<file path=xl/sharedStrings.xml><?xml version="1.0" encoding="utf-8"?>
<sst xmlns="http://schemas.openxmlformats.org/spreadsheetml/2006/main" count="575" uniqueCount="79">
  <si>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</si>
  <si>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</si>
  <si>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</si>
  <si>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</si>
  <si>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</si>
  <si>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</si>
  <si>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</si>
  <si>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</si>
  <si>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</si>
  <si>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</si>
  <si>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</si>
  <si>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</si>
  <si>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</si>
  <si>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</si>
  <si>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</si>
  <si>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</si>
  <si>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</si>
  <si>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</si>
  <si>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</si>
  <si>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Financial and Administrative</t>
  </si>
  <si>
    <t>Legal Counsel</t>
  </si>
  <si>
    <t>Public Safety</t>
  </si>
  <si>
    <t>Law Enforcement</t>
  </si>
  <si>
    <t>Fire Control</t>
  </si>
  <si>
    <t>Physical Environment</t>
  </si>
  <si>
    <t>Water Utility Services</t>
  </si>
  <si>
    <t>Garbage / Solid Waste Control Services</t>
  </si>
  <si>
    <t>Transportation</t>
  </si>
  <si>
    <t>Road and Street Facilities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</si>
  <si>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</si>
  <si>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</si>
  <si>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</si>
  <si>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</si>
  <si>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</si>
  <si>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Gulf Stream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</si>
  <si>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</si>
  <si>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</si>
  <si>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</si>
  <si>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</si>
  <si>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Other Physical Environment</t>
  </si>
  <si>
    <t>2011 Municipal Population:</t>
  </si>
  <si>
    <t>Local Fiscal Year Ended September 30, 2012</t>
  </si>
  <si>
    <t>Debt Service Payments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</si>
  <si>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</si>
  <si>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</si>
  <si>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</si>
  <si>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</si>
  <si>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</si>
  <si>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</si>
  <si>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Garbage / Solid Waste</t>
  </si>
  <si>
    <t>Road / Street Facilities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</si>
  <si>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</si>
  <si>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</si>
  <si>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</si>
  <si>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</si>
  <si>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</si>
  <si>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</si>
  <si>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</si>
  <si>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</si>
  <si>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Other Uses</t>
  </si>
  <si>
    <t>Interfund Transfers Out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</si>
  <si>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</si>
  <si>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</si>
  <si>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</si>
  <si>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</si>
  <si>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</si>
  <si>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</si>
  <si>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</si>
  <si>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</si>
  <si>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</si>
  <si>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</si>
  <si>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</si>
  <si>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</si>
  <si>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</si>
  <si>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2022 Municipal Population:</t>
  </si>
  <si>
    <t>Local Fiscal Year Ended September 30, 2023</t>
  </si>
  <si>
    <t>Inter-fund Group Transfers Out</t>
  </si>
  <si>
    <t>2023 Municipal Population:</t>
  </si>
  <si>
    <t xml:space="preserve"> Gulf Stream Expenditures Reported by Account Code and Fund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</si>
</sst>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DD123-5770-4C1D-B7A4-D9FD14AA57B3}">
  <sheetPr>
    <pageSetUpPr fitToPage="1"/>
  </sheetPr>
  <dimension ref="A1:ED23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78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75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69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70</v>
      </c>
      <c r="N4" s="95" t="s">
        <v>5</v>
      </c>
      <c r="O4" s="95" t="s">
        <v>71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SUM(D6:D8)</f>
        <v>2298723</v>
      </c>
      <c r="E5" s="100">
        <f>SUM(E6:E8)</f>
        <v>0</v>
      </c>
      <c r="F5" s="100">
        <f>SUM(F6:F8)</f>
        <v>0</v>
      </c>
      <c r="G5" s="100">
        <f>SUM(G6:G8)</f>
        <v>0</v>
      </c>
      <c r="H5" s="100">
        <f>SUM(H6:H8)</f>
        <v>0</v>
      </c>
      <c r="I5" s="100">
        <f>SUM(I6:I8)</f>
        <v>0</v>
      </c>
      <c r="J5" s="100">
        <f>SUM(J6:J8)</f>
        <v>0</v>
      </c>
      <c r="K5" s="100">
        <f>SUM(K6:K8)</f>
        <v>0</v>
      </c>
      <c r="L5" s="100">
        <f>SUM(L6:L8)</f>
        <v>0</v>
      </c>
      <c r="M5" s="100">
        <f>SUM(M6:M8)</f>
        <v>0</v>
      </c>
      <c r="N5" s="100">
        <f>SUM(N6:N8)</f>
        <v>0</v>
      </c>
      <c r="O5" s="101">
        <f>SUM(D5:N5)</f>
        <v>2298723</v>
      </c>
      <c r="P5" s="102">
        <f>(O5/P$21)</f>
        <v>2397</v>
      </c>
      <c r="Q5" s="103"/>
    </row>
    <row r="6" spans="1:134">
      <c r="A6" s="105"/>
      <c r="B6" s="106">
        <v>513</v>
      </c>
      <c r="C6" s="107" t="s">
        <v>19</v>
      </c>
      <c r="D6" s="108">
        <v>2033424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 t="shared" ref="O6:O8" si="0">SUM(D6:N6)</f>
        <v>2033424</v>
      </c>
      <c r="P6" s="109">
        <f>(O6/P$21)</f>
        <v>2120.3587069864443</v>
      </c>
      <c r="Q6" s="110"/>
    </row>
    <row r="7" spans="1:134">
      <c r="A7" s="105"/>
      <c r="B7" s="106">
        <v>514</v>
      </c>
      <c r="C7" s="107" t="s">
        <v>20</v>
      </c>
      <c r="D7" s="108">
        <v>254787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si="0"/>
        <v>254787</v>
      </c>
      <c r="P7" s="109">
        <f>(O7/P$21)</f>
        <v>265.67987486965592</v>
      </c>
      <c r="Q7" s="110"/>
    </row>
    <row r="8" spans="1:134">
      <c r="A8" s="105"/>
      <c r="B8" s="106">
        <v>517</v>
      </c>
      <c r="C8" s="107" t="s">
        <v>42</v>
      </c>
      <c r="D8" s="108">
        <v>10512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si="0"/>
        <v>10512</v>
      </c>
      <c r="P8" s="109">
        <f>(O8/P$21)</f>
        <v>10.961418143899897</v>
      </c>
      <c r="Q8" s="110"/>
    </row>
    <row r="9" spans="1:134" ht="15.75">
      <c r="A9" s="111" t="s">
        <v>21</v>
      </c>
      <c r="B9" s="112"/>
      <c r="C9" s="113"/>
      <c r="D9" s="114">
        <f>SUM(D10:D11)</f>
        <v>2457313</v>
      </c>
      <c r="E9" s="114">
        <f>SUM(E10:E11)</f>
        <v>0</v>
      </c>
      <c r="F9" s="114">
        <f>SUM(F10:F11)</f>
        <v>0</v>
      </c>
      <c r="G9" s="114">
        <f>SUM(G10:G11)</f>
        <v>0</v>
      </c>
      <c r="H9" s="114">
        <f>SUM(H10:H11)</f>
        <v>0</v>
      </c>
      <c r="I9" s="114">
        <f>SUM(I10:I11)</f>
        <v>0</v>
      </c>
      <c r="J9" s="114">
        <f>SUM(J10:J11)</f>
        <v>0</v>
      </c>
      <c r="K9" s="114">
        <f>SUM(K10:K11)</f>
        <v>0</v>
      </c>
      <c r="L9" s="114">
        <f>SUM(L10:L11)</f>
        <v>0</v>
      </c>
      <c r="M9" s="114">
        <f>SUM(M10:M11)</f>
        <v>0</v>
      </c>
      <c r="N9" s="114">
        <f>SUM(N10:N11)</f>
        <v>0</v>
      </c>
      <c r="O9" s="115">
        <f>SUM(D9:N9)</f>
        <v>2457313</v>
      </c>
      <c r="P9" s="116">
        <f>(O9/P$21)</f>
        <v>2562.3701772679874</v>
      </c>
      <c r="Q9" s="117"/>
    </row>
    <row r="10" spans="1:134">
      <c r="A10" s="105"/>
      <c r="B10" s="106">
        <v>521</v>
      </c>
      <c r="C10" s="107" t="s">
        <v>22</v>
      </c>
      <c r="D10" s="108">
        <v>1834023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f>SUM(D10:N10)</f>
        <v>1834023</v>
      </c>
      <c r="P10" s="109">
        <f>(O10/P$21)</f>
        <v>1912.4327424400417</v>
      </c>
      <c r="Q10" s="110"/>
    </row>
    <row r="11" spans="1:134">
      <c r="A11" s="105"/>
      <c r="B11" s="106">
        <v>522</v>
      </c>
      <c r="C11" s="107" t="s">
        <v>23</v>
      </c>
      <c r="D11" s="108">
        <v>623290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 t="shared" ref="O11" si="1">SUM(D11:N11)</f>
        <v>623290</v>
      </c>
      <c r="P11" s="109">
        <f>(O11/P$21)</f>
        <v>649.93743482794582</v>
      </c>
      <c r="Q11" s="110"/>
    </row>
    <row r="12" spans="1:134" ht="15.75">
      <c r="A12" s="111" t="s">
        <v>24</v>
      </c>
      <c r="B12" s="112"/>
      <c r="C12" s="113"/>
      <c r="D12" s="114">
        <f>SUM(D13:D14)</f>
        <v>174514</v>
      </c>
      <c r="E12" s="114">
        <f>SUM(E13:E14)</f>
        <v>0</v>
      </c>
      <c r="F12" s="114">
        <f>SUM(F13:F14)</f>
        <v>0</v>
      </c>
      <c r="G12" s="114">
        <f>SUM(G13:G14)</f>
        <v>0</v>
      </c>
      <c r="H12" s="114">
        <f>SUM(H13:H14)</f>
        <v>0</v>
      </c>
      <c r="I12" s="114">
        <f>SUM(I13:I14)</f>
        <v>981343</v>
      </c>
      <c r="J12" s="114">
        <f>SUM(J13:J14)</f>
        <v>0</v>
      </c>
      <c r="K12" s="114">
        <f>SUM(K13:K14)</f>
        <v>0</v>
      </c>
      <c r="L12" s="114">
        <f>SUM(L13:L14)</f>
        <v>0</v>
      </c>
      <c r="M12" s="114">
        <f>SUM(M13:M14)</f>
        <v>0</v>
      </c>
      <c r="N12" s="114">
        <f>SUM(N13:N14)</f>
        <v>0</v>
      </c>
      <c r="O12" s="115">
        <f>SUM(D12:N12)</f>
        <v>1155857</v>
      </c>
      <c r="P12" s="116">
        <f>(O12/P$21)</f>
        <v>1205.2732012513034</v>
      </c>
      <c r="Q12" s="117"/>
    </row>
    <row r="13" spans="1:134">
      <c r="A13" s="105"/>
      <c r="B13" s="106">
        <v>533</v>
      </c>
      <c r="C13" s="107" t="s">
        <v>25</v>
      </c>
      <c r="D13" s="108">
        <v>0</v>
      </c>
      <c r="E13" s="108">
        <v>0</v>
      </c>
      <c r="F13" s="108">
        <v>0</v>
      </c>
      <c r="G13" s="108">
        <v>0</v>
      </c>
      <c r="H13" s="108">
        <v>0</v>
      </c>
      <c r="I13" s="108">
        <v>981343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 t="shared" ref="O13:O16" si="2">SUM(D13:N13)</f>
        <v>981343</v>
      </c>
      <c r="P13" s="109">
        <f>(O13/P$21)</f>
        <v>1023.2982273201251</v>
      </c>
      <c r="Q13" s="110"/>
    </row>
    <row r="14" spans="1:134">
      <c r="A14" s="105"/>
      <c r="B14" s="106">
        <v>534</v>
      </c>
      <c r="C14" s="107" t="s">
        <v>26</v>
      </c>
      <c r="D14" s="108">
        <v>174514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 t="shared" si="2"/>
        <v>174514</v>
      </c>
      <c r="P14" s="109">
        <f>(O14/P$21)</f>
        <v>181.97497393117831</v>
      </c>
      <c r="Q14" s="110"/>
    </row>
    <row r="15" spans="1:134" ht="15.75">
      <c r="A15" s="111" t="s">
        <v>27</v>
      </c>
      <c r="B15" s="112"/>
      <c r="C15" s="113"/>
      <c r="D15" s="114">
        <f>SUM(D16:D16)</f>
        <v>457426</v>
      </c>
      <c r="E15" s="114">
        <f>SUM(E16:E16)</f>
        <v>0</v>
      </c>
      <c r="F15" s="114">
        <f>SUM(F16:F16)</f>
        <v>0</v>
      </c>
      <c r="G15" s="114">
        <f>SUM(G16:G16)</f>
        <v>0</v>
      </c>
      <c r="H15" s="114">
        <f>SUM(H16:H16)</f>
        <v>0</v>
      </c>
      <c r="I15" s="114">
        <f>SUM(I16:I16)</f>
        <v>0</v>
      </c>
      <c r="J15" s="114">
        <f>SUM(J16:J16)</f>
        <v>0</v>
      </c>
      <c r="K15" s="114">
        <f>SUM(K16:K16)</f>
        <v>0</v>
      </c>
      <c r="L15" s="114">
        <f>SUM(L16:L16)</f>
        <v>0</v>
      </c>
      <c r="M15" s="114">
        <f>SUM(M16:M16)</f>
        <v>0</v>
      </c>
      <c r="N15" s="114">
        <f>SUM(N16:N16)</f>
        <v>0</v>
      </c>
      <c r="O15" s="114">
        <f t="shared" si="2"/>
        <v>457426</v>
      </c>
      <c r="P15" s="116">
        <f>(O15/P$21)</f>
        <v>476.9822732012513</v>
      </c>
      <c r="Q15" s="117"/>
    </row>
    <row r="16" spans="1:134">
      <c r="A16" s="105"/>
      <c r="B16" s="106">
        <v>541</v>
      </c>
      <c r="C16" s="107" t="s">
        <v>28</v>
      </c>
      <c r="D16" s="108">
        <v>457426</v>
      </c>
      <c r="E16" s="108">
        <v>0</v>
      </c>
      <c r="F16" s="108">
        <v>0</v>
      </c>
      <c r="G16" s="108">
        <v>0</v>
      </c>
      <c r="H16" s="108">
        <v>0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f t="shared" si="2"/>
        <v>457426</v>
      </c>
      <c r="P16" s="109">
        <f>(O16/P$21)</f>
        <v>476.9822732012513</v>
      </c>
      <c r="Q16" s="110"/>
    </row>
    <row r="17" spans="1:120" ht="15.75">
      <c r="A17" s="111" t="s">
        <v>32</v>
      </c>
      <c r="B17" s="112"/>
      <c r="C17" s="113"/>
      <c r="D17" s="114">
        <f>SUM(D18:D18)</f>
        <v>0</v>
      </c>
      <c r="E17" s="114">
        <f>SUM(E18:E18)</f>
        <v>22985</v>
      </c>
      <c r="F17" s="114">
        <f>SUM(F18:F18)</f>
        <v>0</v>
      </c>
      <c r="G17" s="114">
        <f>SUM(G18:G18)</f>
        <v>0</v>
      </c>
      <c r="H17" s="114">
        <f>SUM(H18:H18)</f>
        <v>0</v>
      </c>
      <c r="I17" s="114">
        <f>SUM(I18:I18)</f>
        <v>0</v>
      </c>
      <c r="J17" s="114">
        <f>SUM(J18:J18)</f>
        <v>0</v>
      </c>
      <c r="K17" s="114">
        <f>SUM(K18:K18)</f>
        <v>0</v>
      </c>
      <c r="L17" s="114">
        <f>SUM(L18:L18)</f>
        <v>0</v>
      </c>
      <c r="M17" s="114">
        <f>SUM(M18:M18)</f>
        <v>0</v>
      </c>
      <c r="N17" s="114">
        <f>SUM(N18:N18)</f>
        <v>0</v>
      </c>
      <c r="O17" s="114">
        <f>SUM(D17:N17)</f>
        <v>22985</v>
      </c>
      <c r="P17" s="116">
        <f>(O17/P$21)</f>
        <v>23.967674661105317</v>
      </c>
      <c r="Q17" s="110"/>
    </row>
    <row r="18" spans="1:120" ht="15.75" thickBot="1">
      <c r="A18" s="105"/>
      <c r="B18" s="106">
        <v>581</v>
      </c>
      <c r="C18" s="107" t="s">
        <v>76</v>
      </c>
      <c r="D18" s="108">
        <v>0</v>
      </c>
      <c r="E18" s="108">
        <v>22985</v>
      </c>
      <c r="F18" s="108">
        <v>0</v>
      </c>
      <c r="G18" s="108">
        <v>0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f>SUM(D18:N18)</f>
        <v>22985</v>
      </c>
      <c r="P18" s="109">
        <f>(O18/P$21)</f>
        <v>23.967674661105317</v>
      </c>
      <c r="Q18" s="110"/>
    </row>
    <row r="19" spans="1:120" ht="16.5" thickBot="1">
      <c r="A19" s="118" t="s">
        <v>10</v>
      </c>
      <c r="B19" s="119"/>
      <c r="C19" s="120"/>
      <c r="D19" s="121">
        <f>SUM(D5,D9,D12,D15,D17)</f>
        <v>5387976</v>
      </c>
      <c r="E19" s="121">
        <f t="shared" ref="E19:N19" si="3">SUM(E5,E9,E12,E15,E17)</f>
        <v>22985</v>
      </c>
      <c r="F19" s="121">
        <f t="shared" si="3"/>
        <v>0</v>
      </c>
      <c r="G19" s="121">
        <f t="shared" si="3"/>
        <v>0</v>
      </c>
      <c r="H19" s="121">
        <f t="shared" si="3"/>
        <v>0</v>
      </c>
      <c r="I19" s="121">
        <f t="shared" si="3"/>
        <v>981343</v>
      </c>
      <c r="J19" s="121">
        <f t="shared" si="3"/>
        <v>0</v>
      </c>
      <c r="K19" s="121">
        <f t="shared" si="3"/>
        <v>0</v>
      </c>
      <c r="L19" s="121">
        <f t="shared" si="3"/>
        <v>0</v>
      </c>
      <c r="M19" s="121">
        <f t="shared" si="3"/>
        <v>0</v>
      </c>
      <c r="N19" s="121">
        <f t="shared" si="3"/>
        <v>0</v>
      </c>
      <c r="O19" s="121">
        <f>SUM(D19:N19)</f>
        <v>6392304</v>
      </c>
      <c r="P19" s="122">
        <f>(O19/P$21)</f>
        <v>6665.5933263816478</v>
      </c>
      <c r="Q19" s="103"/>
      <c r="R19" s="12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</row>
    <row r="20" spans="1:120">
      <c r="A20" s="124"/>
      <c r="B20" s="125"/>
      <c r="C20" s="125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7"/>
    </row>
    <row r="21" spans="1:120">
      <c r="A21" s="128"/>
      <c r="B21" s="129"/>
      <c r="C21" s="129"/>
      <c r="D21" s="130"/>
      <c r="E21" s="130"/>
      <c r="F21" s="130"/>
      <c r="G21" s="130"/>
      <c r="H21" s="130"/>
      <c r="I21" s="130"/>
      <c r="J21" s="130"/>
      <c r="K21" s="130"/>
      <c r="L21" s="130"/>
      <c r="M21" s="133" t="s">
        <v>77</v>
      </c>
      <c r="N21" s="133"/>
      <c r="O21" s="133"/>
      <c r="P21" s="131">
        <v>959</v>
      </c>
    </row>
    <row r="22" spans="1:120">
      <c r="A22" s="134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6"/>
    </row>
    <row r="23" spans="1:120" ht="15.75" customHeight="1" thickBot="1">
      <c r="A23" s="137" t="s">
        <v>37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9"/>
    </row>
  </sheetData>
  <mergeCells count="10">
    <mergeCell ref="M21:O21"/>
    <mergeCell ref="A22:P22"/>
    <mergeCell ref="A23:P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34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48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SUM(D6:D7)</f>
        <v>1378113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7" si="1">SUM(D5:M5)</f>
        <v>1378113</v>
      </c>
      <c r="O5" s="58">
        <f t="shared" ref="O5:O17" si="2">(N5/O$19)</f>
        <v>1407.6741573033707</v>
      </c>
      <c r="P5" s="59"/>
    </row>
    <row r="6" spans="1:133">
      <c r="A6" s="61"/>
      <c r="B6" s="62">
        <v>513</v>
      </c>
      <c r="C6" s="63" t="s">
        <v>19</v>
      </c>
      <c r="D6" s="64">
        <v>868201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868201</v>
      </c>
      <c r="O6" s="65">
        <f t="shared" si="2"/>
        <v>886.82431052093978</v>
      </c>
      <c r="P6" s="66"/>
    </row>
    <row r="7" spans="1:133">
      <c r="A7" s="61"/>
      <c r="B7" s="62">
        <v>514</v>
      </c>
      <c r="C7" s="63" t="s">
        <v>20</v>
      </c>
      <c r="D7" s="64">
        <v>509912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509912</v>
      </c>
      <c r="O7" s="65">
        <f t="shared" si="2"/>
        <v>520.84984678243109</v>
      </c>
      <c r="P7" s="66"/>
    </row>
    <row r="8" spans="1:133" ht="15.75">
      <c r="A8" s="67" t="s">
        <v>21</v>
      </c>
      <c r="B8" s="68"/>
      <c r="C8" s="69"/>
      <c r="D8" s="70">
        <f t="shared" ref="D8:M8" si="3">SUM(D9:D10)</f>
        <v>1801682</v>
      </c>
      <c r="E8" s="70">
        <f t="shared" si="3"/>
        <v>0</v>
      </c>
      <c r="F8" s="70">
        <f t="shared" si="3"/>
        <v>0</v>
      </c>
      <c r="G8" s="70">
        <f t="shared" si="3"/>
        <v>0</v>
      </c>
      <c r="H8" s="70">
        <f t="shared" si="3"/>
        <v>0</v>
      </c>
      <c r="I8" s="70">
        <f t="shared" si="3"/>
        <v>0</v>
      </c>
      <c r="J8" s="70">
        <f t="shared" si="3"/>
        <v>0</v>
      </c>
      <c r="K8" s="70">
        <f t="shared" si="3"/>
        <v>0</v>
      </c>
      <c r="L8" s="70">
        <f t="shared" si="3"/>
        <v>0</v>
      </c>
      <c r="M8" s="70">
        <f t="shared" si="3"/>
        <v>0</v>
      </c>
      <c r="N8" s="71">
        <f t="shared" si="1"/>
        <v>1801682</v>
      </c>
      <c r="O8" s="72">
        <f t="shared" si="2"/>
        <v>1840.3289070480082</v>
      </c>
      <c r="P8" s="73"/>
    </row>
    <row r="9" spans="1:133">
      <c r="A9" s="61"/>
      <c r="B9" s="62">
        <v>521</v>
      </c>
      <c r="C9" s="63" t="s">
        <v>22</v>
      </c>
      <c r="D9" s="64">
        <v>1412146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1412146</v>
      </c>
      <c r="O9" s="65">
        <f t="shared" si="2"/>
        <v>1442.4371807967314</v>
      </c>
      <c r="P9" s="66"/>
    </row>
    <row r="10" spans="1:133">
      <c r="A10" s="61"/>
      <c r="B10" s="62">
        <v>522</v>
      </c>
      <c r="C10" s="63" t="s">
        <v>23</v>
      </c>
      <c r="D10" s="64">
        <v>389536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389536</v>
      </c>
      <c r="O10" s="65">
        <f t="shared" si="2"/>
        <v>397.89172625127679</v>
      </c>
      <c r="P10" s="66"/>
    </row>
    <row r="11" spans="1:133" ht="15.75">
      <c r="A11" s="67" t="s">
        <v>24</v>
      </c>
      <c r="B11" s="68"/>
      <c r="C11" s="69"/>
      <c r="D11" s="70">
        <f t="shared" ref="D11:M11" si="4">SUM(D12:D14)</f>
        <v>134722</v>
      </c>
      <c r="E11" s="70">
        <f t="shared" si="4"/>
        <v>1909985</v>
      </c>
      <c r="F11" s="70">
        <f t="shared" si="4"/>
        <v>0</v>
      </c>
      <c r="G11" s="70">
        <f t="shared" si="4"/>
        <v>0</v>
      </c>
      <c r="H11" s="70">
        <f t="shared" si="4"/>
        <v>0</v>
      </c>
      <c r="I11" s="70">
        <f t="shared" si="4"/>
        <v>775984</v>
      </c>
      <c r="J11" s="70">
        <f t="shared" si="4"/>
        <v>0</v>
      </c>
      <c r="K11" s="70">
        <f t="shared" si="4"/>
        <v>0</v>
      </c>
      <c r="L11" s="70">
        <f t="shared" si="4"/>
        <v>0</v>
      </c>
      <c r="M11" s="70">
        <f t="shared" si="4"/>
        <v>0</v>
      </c>
      <c r="N11" s="71">
        <f t="shared" si="1"/>
        <v>2820691</v>
      </c>
      <c r="O11" s="72">
        <f t="shared" si="2"/>
        <v>2881.1961184882534</v>
      </c>
      <c r="P11" s="73"/>
    </row>
    <row r="12" spans="1:133">
      <c r="A12" s="61"/>
      <c r="B12" s="62">
        <v>533</v>
      </c>
      <c r="C12" s="63" t="s">
        <v>25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775984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775984</v>
      </c>
      <c r="O12" s="65">
        <f t="shared" si="2"/>
        <v>792.62921348314603</v>
      </c>
      <c r="P12" s="66"/>
    </row>
    <row r="13" spans="1:133">
      <c r="A13" s="61"/>
      <c r="B13" s="62">
        <v>534</v>
      </c>
      <c r="C13" s="63" t="s">
        <v>49</v>
      </c>
      <c r="D13" s="64">
        <v>134722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134722</v>
      </c>
      <c r="O13" s="65">
        <f t="shared" si="2"/>
        <v>137.61184882533198</v>
      </c>
      <c r="P13" s="66"/>
    </row>
    <row r="14" spans="1:133">
      <c r="A14" s="61"/>
      <c r="B14" s="62">
        <v>539</v>
      </c>
      <c r="C14" s="63" t="s">
        <v>39</v>
      </c>
      <c r="D14" s="64">
        <v>0</v>
      </c>
      <c r="E14" s="64">
        <v>1909985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1909985</v>
      </c>
      <c r="O14" s="65">
        <f t="shared" si="2"/>
        <v>1950.9550561797753</v>
      </c>
      <c r="P14" s="66"/>
    </row>
    <row r="15" spans="1:133" ht="15.75">
      <c r="A15" s="67" t="s">
        <v>27</v>
      </c>
      <c r="B15" s="68"/>
      <c r="C15" s="69"/>
      <c r="D15" s="70">
        <f t="shared" ref="D15:M15" si="5">SUM(D16:D16)</f>
        <v>240815</v>
      </c>
      <c r="E15" s="70">
        <f t="shared" si="5"/>
        <v>0</v>
      </c>
      <c r="F15" s="70">
        <f t="shared" si="5"/>
        <v>0</v>
      </c>
      <c r="G15" s="70">
        <f t="shared" si="5"/>
        <v>0</v>
      </c>
      <c r="H15" s="70">
        <f t="shared" si="5"/>
        <v>0</v>
      </c>
      <c r="I15" s="70">
        <f t="shared" si="5"/>
        <v>0</v>
      </c>
      <c r="J15" s="70">
        <f t="shared" si="5"/>
        <v>0</v>
      </c>
      <c r="K15" s="70">
        <f t="shared" si="5"/>
        <v>0</v>
      </c>
      <c r="L15" s="70">
        <f t="shared" si="5"/>
        <v>0</v>
      </c>
      <c r="M15" s="70">
        <f t="shared" si="5"/>
        <v>0</v>
      </c>
      <c r="N15" s="70">
        <f t="shared" si="1"/>
        <v>240815</v>
      </c>
      <c r="O15" s="72">
        <f t="shared" si="2"/>
        <v>245.98059244126659</v>
      </c>
      <c r="P15" s="73"/>
    </row>
    <row r="16" spans="1:133" ht="15.75" thickBot="1">
      <c r="A16" s="61"/>
      <c r="B16" s="62">
        <v>541</v>
      </c>
      <c r="C16" s="63" t="s">
        <v>50</v>
      </c>
      <c r="D16" s="64">
        <v>240815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240815</v>
      </c>
      <c r="O16" s="65">
        <f t="shared" si="2"/>
        <v>245.98059244126659</v>
      </c>
      <c r="P16" s="66"/>
    </row>
    <row r="17" spans="1:119" ht="16.5" thickBot="1">
      <c r="A17" s="74" t="s">
        <v>10</v>
      </c>
      <c r="B17" s="75"/>
      <c r="C17" s="76"/>
      <c r="D17" s="77">
        <f>SUM(D5,D8,D11,D15)</f>
        <v>3555332</v>
      </c>
      <c r="E17" s="77">
        <f t="shared" ref="E17:M17" si="6">SUM(E5,E8,E11,E15)</f>
        <v>1909985</v>
      </c>
      <c r="F17" s="77">
        <f t="shared" si="6"/>
        <v>0</v>
      </c>
      <c r="G17" s="77">
        <f t="shared" si="6"/>
        <v>0</v>
      </c>
      <c r="H17" s="77">
        <f t="shared" si="6"/>
        <v>0</v>
      </c>
      <c r="I17" s="77">
        <f t="shared" si="6"/>
        <v>775984</v>
      </c>
      <c r="J17" s="77">
        <f t="shared" si="6"/>
        <v>0</v>
      </c>
      <c r="K17" s="77">
        <f t="shared" si="6"/>
        <v>0</v>
      </c>
      <c r="L17" s="77">
        <f t="shared" si="6"/>
        <v>0</v>
      </c>
      <c r="M17" s="77">
        <f t="shared" si="6"/>
        <v>0</v>
      </c>
      <c r="N17" s="77">
        <f t="shared" si="1"/>
        <v>6241301</v>
      </c>
      <c r="O17" s="78">
        <f t="shared" si="2"/>
        <v>6375.1797752808989</v>
      </c>
      <c r="P17" s="59"/>
      <c r="Q17" s="79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</row>
    <row r="18" spans="1:119">
      <c r="A18" s="81"/>
      <c r="B18" s="82"/>
      <c r="C18" s="82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4"/>
    </row>
    <row r="19" spans="1:119">
      <c r="A19" s="85"/>
      <c r="B19" s="86"/>
      <c r="C19" s="86"/>
      <c r="D19" s="87"/>
      <c r="E19" s="87"/>
      <c r="F19" s="87"/>
      <c r="G19" s="87"/>
      <c r="H19" s="87"/>
      <c r="I19" s="87"/>
      <c r="J19" s="87"/>
      <c r="K19" s="87"/>
      <c r="L19" s="171" t="s">
        <v>51</v>
      </c>
      <c r="M19" s="171"/>
      <c r="N19" s="171"/>
      <c r="O19" s="88">
        <v>979</v>
      </c>
    </row>
    <row r="20" spans="1:119">
      <c r="A20" s="172"/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4"/>
    </row>
    <row r="21" spans="1:119" ht="15.75" customHeight="1" thickBot="1">
      <c r="A21" s="175" t="s">
        <v>37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7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1090743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1090743</v>
      </c>
      <c r="O5" s="30">
        <f t="shared" ref="O5:O17" si="2">(N5/O$19)</f>
        <v>1119.8593429158111</v>
      </c>
      <c r="P5" s="6"/>
    </row>
    <row r="6" spans="1:133">
      <c r="A6" s="12"/>
      <c r="B6" s="42">
        <v>513</v>
      </c>
      <c r="C6" s="19" t="s">
        <v>19</v>
      </c>
      <c r="D6" s="43">
        <v>677628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677628</v>
      </c>
      <c r="O6" s="44">
        <f t="shared" si="2"/>
        <v>695.71663244353181</v>
      </c>
      <c r="P6" s="9"/>
    </row>
    <row r="7" spans="1:133">
      <c r="A7" s="12"/>
      <c r="B7" s="42">
        <v>514</v>
      </c>
      <c r="C7" s="19" t="s">
        <v>20</v>
      </c>
      <c r="D7" s="43">
        <v>413115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413115</v>
      </c>
      <c r="O7" s="44">
        <f t="shared" si="2"/>
        <v>424.14271047227925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1853184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1853184</v>
      </c>
      <c r="O8" s="41">
        <f t="shared" si="2"/>
        <v>1902.6529774127309</v>
      </c>
      <c r="P8" s="10"/>
    </row>
    <row r="9" spans="1:133">
      <c r="A9" s="12"/>
      <c r="B9" s="42">
        <v>521</v>
      </c>
      <c r="C9" s="19" t="s">
        <v>22</v>
      </c>
      <c r="D9" s="43">
        <v>1424974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1424974</v>
      </c>
      <c r="O9" s="44">
        <f t="shared" si="2"/>
        <v>1463.012320328542</v>
      </c>
      <c r="P9" s="9"/>
    </row>
    <row r="10" spans="1:133">
      <c r="A10" s="12"/>
      <c r="B10" s="42">
        <v>522</v>
      </c>
      <c r="C10" s="19" t="s">
        <v>23</v>
      </c>
      <c r="D10" s="43">
        <v>428210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428210</v>
      </c>
      <c r="O10" s="44">
        <f t="shared" si="2"/>
        <v>439.64065708418889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SUM(D12:D14)</f>
        <v>132261</v>
      </c>
      <c r="E11" s="29">
        <f t="shared" si="4"/>
        <v>768370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733796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1634427</v>
      </c>
      <c r="O11" s="41">
        <f t="shared" si="2"/>
        <v>1678.0564681724845</v>
      </c>
      <c r="P11" s="10"/>
    </row>
    <row r="12" spans="1:133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733796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733796</v>
      </c>
      <c r="O12" s="44">
        <f t="shared" si="2"/>
        <v>753.38398357289532</v>
      </c>
      <c r="P12" s="9"/>
    </row>
    <row r="13" spans="1:133">
      <c r="A13" s="12"/>
      <c r="B13" s="42">
        <v>534</v>
      </c>
      <c r="C13" s="19" t="s">
        <v>26</v>
      </c>
      <c r="D13" s="43">
        <v>132261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132261</v>
      </c>
      <c r="O13" s="44">
        <f t="shared" si="2"/>
        <v>135.79158110882958</v>
      </c>
      <c r="P13" s="9"/>
    </row>
    <row r="14" spans="1:133">
      <c r="A14" s="12"/>
      <c r="B14" s="42">
        <v>539</v>
      </c>
      <c r="C14" s="19" t="s">
        <v>39</v>
      </c>
      <c r="D14" s="43">
        <v>0</v>
      </c>
      <c r="E14" s="43">
        <v>768370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768370</v>
      </c>
      <c r="O14" s="44">
        <f t="shared" si="2"/>
        <v>788.88090349075981</v>
      </c>
      <c r="P14" s="9"/>
    </row>
    <row r="15" spans="1:133" ht="15.75">
      <c r="A15" s="26" t="s">
        <v>27</v>
      </c>
      <c r="B15" s="27"/>
      <c r="C15" s="28"/>
      <c r="D15" s="29">
        <f t="shared" ref="D15:M15" si="5">SUM(D16:D16)</f>
        <v>208676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208676</v>
      </c>
      <c r="O15" s="41">
        <f t="shared" si="2"/>
        <v>214.24640657084188</v>
      </c>
      <c r="P15" s="10"/>
    </row>
    <row r="16" spans="1:133" ht="15.75" thickBot="1">
      <c r="A16" s="12"/>
      <c r="B16" s="42">
        <v>541</v>
      </c>
      <c r="C16" s="19" t="s">
        <v>28</v>
      </c>
      <c r="D16" s="43">
        <v>208676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208676</v>
      </c>
      <c r="O16" s="44">
        <f t="shared" si="2"/>
        <v>214.24640657084188</v>
      </c>
      <c r="P16" s="9"/>
    </row>
    <row r="17" spans="1:119" ht="16.5" thickBot="1">
      <c r="A17" s="13" t="s">
        <v>10</v>
      </c>
      <c r="B17" s="21"/>
      <c r="C17" s="20"/>
      <c r="D17" s="14">
        <f>SUM(D5,D8,D11,D15)</f>
        <v>3284864</v>
      </c>
      <c r="E17" s="14">
        <f t="shared" ref="E17:M17" si="6">SUM(E5,E8,E11,E15)</f>
        <v>768370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733796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4787030</v>
      </c>
      <c r="O17" s="35">
        <f t="shared" si="2"/>
        <v>4914.8151950718684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47</v>
      </c>
      <c r="M19" s="157"/>
      <c r="N19" s="157"/>
      <c r="O19" s="39">
        <v>974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customHeight="1" thickBot="1">
      <c r="A21" s="159" t="s">
        <v>37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766791</v>
      </c>
      <c r="E5" s="24">
        <f t="shared" si="0"/>
        <v>24232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791023</v>
      </c>
      <c r="O5" s="30">
        <f t="shared" ref="O5:O20" si="2">(N5/O$22)</f>
        <v>852.39547413793105</v>
      </c>
      <c r="P5" s="6"/>
    </row>
    <row r="6" spans="1:133">
      <c r="A6" s="12"/>
      <c r="B6" s="42">
        <v>513</v>
      </c>
      <c r="C6" s="19" t="s">
        <v>19</v>
      </c>
      <c r="D6" s="43">
        <v>705719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705719</v>
      </c>
      <c r="O6" s="44">
        <f t="shared" si="2"/>
        <v>760.47306034482756</v>
      </c>
      <c r="P6" s="9"/>
    </row>
    <row r="7" spans="1:133">
      <c r="A7" s="12"/>
      <c r="B7" s="42">
        <v>514</v>
      </c>
      <c r="C7" s="19" t="s">
        <v>20</v>
      </c>
      <c r="D7" s="43">
        <v>61072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61072</v>
      </c>
      <c r="O7" s="44">
        <f t="shared" si="2"/>
        <v>65.810344827586206</v>
      </c>
      <c r="P7" s="9"/>
    </row>
    <row r="8" spans="1:133">
      <c r="A8" s="12"/>
      <c r="B8" s="42">
        <v>517</v>
      </c>
      <c r="C8" s="19" t="s">
        <v>42</v>
      </c>
      <c r="D8" s="43">
        <v>0</v>
      </c>
      <c r="E8" s="43">
        <v>24232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24232</v>
      </c>
      <c r="O8" s="44">
        <f t="shared" si="2"/>
        <v>26.112068965517242</v>
      </c>
      <c r="P8" s="9"/>
    </row>
    <row r="9" spans="1:133" ht="15.75">
      <c r="A9" s="26" t="s">
        <v>21</v>
      </c>
      <c r="B9" s="27"/>
      <c r="C9" s="28"/>
      <c r="D9" s="29">
        <f t="shared" ref="D9:M9" si="3">SUM(D10:D11)</f>
        <v>1729552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1729552</v>
      </c>
      <c r="O9" s="41">
        <f t="shared" si="2"/>
        <v>1863.7413793103449</v>
      </c>
      <c r="P9" s="10"/>
    </row>
    <row r="10" spans="1:133">
      <c r="A10" s="12"/>
      <c r="B10" s="42">
        <v>521</v>
      </c>
      <c r="C10" s="19" t="s">
        <v>22</v>
      </c>
      <c r="D10" s="43">
        <v>1413972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1413972</v>
      </c>
      <c r="O10" s="44">
        <f t="shared" si="2"/>
        <v>1523.6767241379309</v>
      </c>
      <c r="P10" s="9"/>
    </row>
    <row r="11" spans="1:133">
      <c r="A11" s="12"/>
      <c r="B11" s="42">
        <v>522</v>
      </c>
      <c r="C11" s="19" t="s">
        <v>23</v>
      </c>
      <c r="D11" s="43">
        <v>315580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315580</v>
      </c>
      <c r="O11" s="44">
        <f t="shared" si="2"/>
        <v>340.06465517241378</v>
      </c>
      <c r="P11" s="9"/>
    </row>
    <row r="12" spans="1:133" ht="15.75">
      <c r="A12" s="26" t="s">
        <v>24</v>
      </c>
      <c r="B12" s="27"/>
      <c r="C12" s="28"/>
      <c r="D12" s="29">
        <f t="shared" ref="D12:M12" si="4">SUM(D13:D15)</f>
        <v>129801</v>
      </c>
      <c r="E12" s="29">
        <f t="shared" si="4"/>
        <v>143955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892168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1165924</v>
      </c>
      <c r="O12" s="41">
        <f t="shared" si="2"/>
        <v>1256.3836206896551</v>
      </c>
      <c r="P12" s="10"/>
    </row>
    <row r="13" spans="1:133">
      <c r="A13" s="12"/>
      <c r="B13" s="42">
        <v>533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892168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892168</v>
      </c>
      <c r="O13" s="44">
        <f t="shared" si="2"/>
        <v>961.38793103448279</v>
      </c>
      <c r="P13" s="9"/>
    </row>
    <row r="14" spans="1:133">
      <c r="A14" s="12"/>
      <c r="B14" s="42">
        <v>534</v>
      </c>
      <c r="C14" s="19" t="s">
        <v>26</v>
      </c>
      <c r="D14" s="43">
        <v>129801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129801</v>
      </c>
      <c r="O14" s="44">
        <f t="shared" si="2"/>
        <v>139.8717672413793</v>
      </c>
      <c r="P14" s="9"/>
    </row>
    <row r="15" spans="1:133">
      <c r="A15" s="12"/>
      <c r="B15" s="42">
        <v>539</v>
      </c>
      <c r="C15" s="19" t="s">
        <v>39</v>
      </c>
      <c r="D15" s="43">
        <v>0</v>
      </c>
      <c r="E15" s="43">
        <v>143955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143955</v>
      </c>
      <c r="O15" s="44">
        <f t="shared" si="2"/>
        <v>155.12392241379311</v>
      </c>
      <c r="P15" s="9"/>
    </row>
    <row r="16" spans="1:133" ht="15.75">
      <c r="A16" s="26" t="s">
        <v>27</v>
      </c>
      <c r="B16" s="27"/>
      <c r="C16" s="28"/>
      <c r="D16" s="29">
        <f t="shared" ref="D16:M16" si="5">SUM(D17:D17)</f>
        <v>250743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250743</v>
      </c>
      <c r="O16" s="41">
        <f t="shared" si="2"/>
        <v>270.19719827586209</v>
      </c>
      <c r="P16" s="10"/>
    </row>
    <row r="17" spans="1:119">
      <c r="A17" s="12"/>
      <c r="B17" s="42">
        <v>541</v>
      </c>
      <c r="C17" s="19" t="s">
        <v>28</v>
      </c>
      <c r="D17" s="43">
        <v>250743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250743</v>
      </c>
      <c r="O17" s="44">
        <f t="shared" si="2"/>
        <v>270.19719827586209</v>
      </c>
      <c r="P17" s="9"/>
    </row>
    <row r="18" spans="1:119" ht="15.75">
      <c r="A18" s="26" t="s">
        <v>32</v>
      </c>
      <c r="B18" s="27"/>
      <c r="C18" s="28"/>
      <c r="D18" s="29">
        <f t="shared" ref="D18:M18" si="6">SUM(D19:D19)</f>
        <v>323241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323241</v>
      </c>
      <c r="O18" s="41">
        <f t="shared" si="2"/>
        <v>348.32004310344826</v>
      </c>
      <c r="P18" s="9"/>
    </row>
    <row r="19" spans="1:119" ht="15.75" thickBot="1">
      <c r="A19" s="12"/>
      <c r="B19" s="42">
        <v>581</v>
      </c>
      <c r="C19" s="19" t="s">
        <v>31</v>
      </c>
      <c r="D19" s="43">
        <v>323241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323241</v>
      </c>
      <c r="O19" s="44">
        <f t="shared" si="2"/>
        <v>348.32004310344826</v>
      </c>
      <c r="P19" s="9"/>
    </row>
    <row r="20" spans="1:119" ht="16.5" thickBot="1">
      <c r="A20" s="13" t="s">
        <v>10</v>
      </c>
      <c r="B20" s="21"/>
      <c r="C20" s="20"/>
      <c r="D20" s="14">
        <f>SUM(D5,D9,D12,D16,D18)</f>
        <v>3200128</v>
      </c>
      <c r="E20" s="14">
        <f t="shared" ref="E20:M20" si="7">SUM(E5,E9,E12,E16,E18)</f>
        <v>168187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892168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4260483</v>
      </c>
      <c r="O20" s="35">
        <f t="shared" si="2"/>
        <v>4591.0377155172409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43</v>
      </c>
      <c r="M22" s="157"/>
      <c r="N22" s="157"/>
      <c r="O22" s="39">
        <v>928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37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625245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625245</v>
      </c>
      <c r="O5" s="30">
        <f t="shared" ref="O5:O17" si="2">(N5/O$19)</f>
        <v>706.49152542372883</v>
      </c>
      <c r="P5" s="6"/>
    </row>
    <row r="6" spans="1:133">
      <c r="A6" s="12"/>
      <c r="B6" s="42">
        <v>513</v>
      </c>
      <c r="C6" s="19" t="s">
        <v>19</v>
      </c>
      <c r="D6" s="43">
        <v>589606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589606</v>
      </c>
      <c r="O6" s="44">
        <f t="shared" si="2"/>
        <v>666.22146892655371</v>
      </c>
      <c r="P6" s="9"/>
    </row>
    <row r="7" spans="1:133">
      <c r="A7" s="12"/>
      <c r="B7" s="42">
        <v>514</v>
      </c>
      <c r="C7" s="19" t="s">
        <v>20</v>
      </c>
      <c r="D7" s="43">
        <v>35639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35639</v>
      </c>
      <c r="O7" s="44">
        <f t="shared" si="2"/>
        <v>40.27005649717514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1662503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1662503</v>
      </c>
      <c r="O8" s="41">
        <f t="shared" si="2"/>
        <v>1878.534463276836</v>
      </c>
      <c r="P8" s="10"/>
    </row>
    <row r="9" spans="1:133">
      <c r="A9" s="12"/>
      <c r="B9" s="42">
        <v>521</v>
      </c>
      <c r="C9" s="19" t="s">
        <v>22</v>
      </c>
      <c r="D9" s="43">
        <v>1361940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1361940</v>
      </c>
      <c r="O9" s="44">
        <f t="shared" si="2"/>
        <v>1538.9152542372881</v>
      </c>
      <c r="P9" s="9"/>
    </row>
    <row r="10" spans="1:133">
      <c r="A10" s="12"/>
      <c r="B10" s="42">
        <v>522</v>
      </c>
      <c r="C10" s="19" t="s">
        <v>23</v>
      </c>
      <c r="D10" s="43">
        <v>300563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300563</v>
      </c>
      <c r="O10" s="44">
        <f t="shared" si="2"/>
        <v>339.61920903954802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SUM(D12:D14)</f>
        <v>114887</v>
      </c>
      <c r="E11" s="29">
        <f t="shared" si="4"/>
        <v>169502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918751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1203140</v>
      </c>
      <c r="O11" s="41">
        <f t="shared" si="2"/>
        <v>1359.4802259887006</v>
      </c>
      <c r="P11" s="10"/>
    </row>
    <row r="12" spans="1:133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918751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918751</v>
      </c>
      <c r="O12" s="44">
        <f t="shared" si="2"/>
        <v>1038.1367231638419</v>
      </c>
      <c r="P12" s="9"/>
    </row>
    <row r="13" spans="1:133">
      <c r="A13" s="12"/>
      <c r="B13" s="42">
        <v>534</v>
      </c>
      <c r="C13" s="19" t="s">
        <v>26</v>
      </c>
      <c r="D13" s="43">
        <v>114887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114887</v>
      </c>
      <c r="O13" s="44">
        <f t="shared" si="2"/>
        <v>129.81581920903955</v>
      </c>
      <c r="P13" s="9"/>
    </row>
    <row r="14" spans="1:133">
      <c r="A14" s="12"/>
      <c r="B14" s="42">
        <v>539</v>
      </c>
      <c r="C14" s="19" t="s">
        <v>39</v>
      </c>
      <c r="D14" s="43">
        <v>0</v>
      </c>
      <c r="E14" s="43">
        <v>169502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169502</v>
      </c>
      <c r="O14" s="44">
        <f t="shared" si="2"/>
        <v>191.5276836158192</v>
      </c>
      <c r="P14" s="9"/>
    </row>
    <row r="15" spans="1:133" ht="15.75">
      <c r="A15" s="26" t="s">
        <v>27</v>
      </c>
      <c r="B15" s="27"/>
      <c r="C15" s="28"/>
      <c r="D15" s="29">
        <f t="shared" ref="D15:M15" si="5">SUM(D16:D16)</f>
        <v>159765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159765</v>
      </c>
      <c r="O15" s="41">
        <f t="shared" si="2"/>
        <v>180.52542372881356</v>
      </c>
      <c r="P15" s="10"/>
    </row>
    <row r="16" spans="1:133" ht="15.75" thickBot="1">
      <c r="A16" s="12"/>
      <c r="B16" s="42">
        <v>541</v>
      </c>
      <c r="C16" s="19" t="s">
        <v>28</v>
      </c>
      <c r="D16" s="43">
        <v>159765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159765</v>
      </c>
      <c r="O16" s="44">
        <f t="shared" si="2"/>
        <v>180.52542372881356</v>
      </c>
      <c r="P16" s="9"/>
    </row>
    <row r="17" spans="1:119" ht="16.5" thickBot="1">
      <c r="A17" s="13" t="s">
        <v>10</v>
      </c>
      <c r="B17" s="21"/>
      <c r="C17" s="20"/>
      <c r="D17" s="14">
        <f>SUM(D5,D8,D11,D15)</f>
        <v>2562400</v>
      </c>
      <c r="E17" s="14">
        <f t="shared" ref="E17:M17" si="6">SUM(E5,E8,E11,E15)</f>
        <v>169502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918751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3650653</v>
      </c>
      <c r="O17" s="35">
        <f t="shared" si="2"/>
        <v>4125.0316384180787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40</v>
      </c>
      <c r="M19" s="157"/>
      <c r="N19" s="157"/>
      <c r="O19" s="39">
        <v>885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customHeight="1" thickBot="1">
      <c r="A21" s="159" t="s">
        <v>37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648284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648284</v>
      </c>
      <c r="O5" s="30">
        <f t="shared" ref="O5:O16" si="2">(N5/O$18)</f>
        <v>824.78880407124677</v>
      </c>
      <c r="P5" s="6"/>
    </row>
    <row r="6" spans="1:133">
      <c r="A6" s="12"/>
      <c r="B6" s="42">
        <v>513</v>
      </c>
      <c r="C6" s="19" t="s">
        <v>19</v>
      </c>
      <c r="D6" s="43">
        <v>622671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622671</v>
      </c>
      <c r="O6" s="44">
        <f t="shared" si="2"/>
        <v>792.20229007633588</v>
      </c>
      <c r="P6" s="9"/>
    </row>
    <row r="7" spans="1:133">
      <c r="A7" s="12"/>
      <c r="B7" s="42">
        <v>514</v>
      </c>
      <c r="C7" s="19" t="s">
        <v>20</v>
      </c>
      <c r="D7" s="43">
        <v>25613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25613</v>
      </c>
      <c r="O7" s="44">
        <f t="shared" si="2"/>
        <v>32.586513994910945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1598733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1598733</v>
      </c>
      <c r="O8" s="41">
        <f t="shared" si="2"/>
        <v>2034.0114503816794</v>
      </c>
      <c r="P8" s="10"/>
    </row>
    <row r="9" spans="1:133">
      <c r="A9" s="12"/>
      <c r="B9" s="42">
        <v>521</v>
      </c>
      <c r="C9" s="19" t="s">
        <v>22</v>
      </c>
      <c r="D9" s="43">
        <v>1312483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1312483</v>
      </c>
      <c r="O9" s="44">
        <f t="shared" si="2"/>
        <v>1669.8256997455471</v>
      </c>
      <c r="P9" s="9"/>
    </row>
    <row r="10" spans="1:133">
      <c r="A10" s="12"/>
      <c r="B10" s="42">
        <v>522</v>
      </c>
      <c r="C10" s="19" t="s">
        <v>23</v>
      </c>
      <c r="D10" s="43">
        <v>286250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286250</v>
      </c>
      <c r="O10" s="44">
        <f t="shared" si="2"/>
        <v>364.1857506361323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SUM(D12:D13)</f>
        <v>111953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906552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1018505</v>
      </c>
      <c r="O11" s="41">
        <f t="shared" si="2"/>
        <v>1295.8078880407124</v>
      </c>
      <c r="P11" s="10"/>
    </row>
    <row r="12" spans="1:133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906552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906552</v>
      </c>
      <c r="O12" s="44">
        <f t="shared" si="2"/>
        <v>1153.3740458015268</v>
      </c>
      <c r="P12" s="9"/>
    </row>
    <row r="13" spans="1:133">
      <c r="A13" s="12"/>
      <c r="B13" s="42">
        <v>534</v>
      </c>
      <c r="C13" s="19" t="s">
        <v>26</v>
      </c>
      <c r="D13" s="43">
        <v>111953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111953</v>
      </c>
      <c r="O13" s="44">
        <f t="shared" si="2"/>
        <v>142.43384223918576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156730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156730</v>
      </c>
      <c r="O14" s="41">
        <f t="shared" si="2"/>
        <v>199.40203562340966</v>
      </c>
      <c r="P14" s="10"/>
    </row>
    <row r="15" spans="1:133" ht="15.75" thickBot="1">
      <c r="A15" s="12"/>
      <c r="B15" s="42">
        <v>541</v>
      </c>
      <c r="C15" s="19" t="s">
        <v>28</v>
      </c>
      <c r="D15" s="43">
        <v>156730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156730</v>
      </c>
      <c r="O15" s="44">
        <f t="shared" si="2"/>
        <v>199.40203562340966</v>
      </c>
      <c r="P15" s="9"/>
    </row>
    <row r="16" spans="1:133" ht="16.5" thickBot="1">
      <c r="A16" s="13" t="s">
        <v>10</v>
      </c>
      <c r="B16" s="21"/>
      <c r="C16" s="20"/>
      <c r="D16" s="14">
        <f>SUM(D5,D8,D11,D14)</f>
        <v>2515700</v>
      </c>
      <c r="E16" s="14">
        <f t="shared" ref="E16:M16" si="6">SUM(E5,E8,E11,E14)</f>
        <v>0</v>
      </c>
      <c r="F16" s="14">
        <f t="shared" si="6"/>
        <v>0</v>
      </c>
      <c r="G16" s="14">
        <f t="shared" si="6"/>
        <v>0</v>
      </c>
      <c r="H16" s="14">
        <f t="shared" si="6"/>
        <v>0</v>
      </c>
      <c r="I16" s="14">
        <f t="shared" si="6"/>
        <v>906552</v>
      </c>
      <c r="J16" s="14">
        <f t="shared" si="6"/>
        <v>0</v>
      </c>
      <c r="K16" s="14">
        <f t="shared" si="6"/>
        <v>0</v>
      </c>
      <c r="L16" s="14">
        <f t="shared" si="6"/>
        <v>0</v>
      </c>
      <c r="M16" s="14">
        <f t="shared" si="6"/>
        <v>0</v>
      </c>
      <c r="N16" s="14">
        <f t="shared" si="1"/>
        <v>3422252</v>
      </c>
      <c r="O16" s="35">
        <f t="shared" si="2"/>
        <v>4354.0101781170488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57" t="s">
        <v>36</v>
      </c>
      <c r="M18" s="157"/>
      <c r="N18" s="157"/>
      <c r="O18" s="39">
        <v>786</v>
      </c>
    </row>
    <row r="19" spans="1:15">
      <c r="A19" s="158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6"/>
    </row>
    <row r="20" spans="1:15" ht="15.75" thickBot="1">
      <c r="A20" s="159" t="s">
        <v>37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745100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745100</v>
      </c>
      <c r="O5" s="30">
        <f t="shared" ref="O5:O20" si="2">(N5/O$22)</f>
        <v>1058.3806818181818</v>
      </c>
      <c r="P5" s="6"/>
    </row>
    <row r="6" spans="1:133">
      <c r="A6" s="12"/>
      <c r="B6" s="42">
        <v>513</v>
      </c>
      <c r="C6" s="19" t="s">
        <v>19</v>
      </c>
      <c r="D6" s="43">
        <v>717360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717360</v>
      </c>
      <c r="O6" s="44">
        <f t="shared" si="2"/>
        <v>1018.9772727272727</v>
      </c>
      <c r="P6" s="9"/>
    </row>
    <row r="7" spans="1:133">
      <c r="A7" s="12"/>
      <c r="B7" s="42">
        <v>514</v>
      </c>
      <c r="C7" s="19" t="s">
        <v>20</v>
      </c>
      <c r="D7" s="43">
        <v>27740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27740</v>
      </c>
      <c r="O7" s="44">
        <f t="shared" si="2"/>
        <v>39.403409090909093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1465309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1465309</v>
      </c>
      <c r="O8" s="41">
        <f t="shared" si="2"/>
        <v>2081.4048295454545</v>
      </c>
      <c r="P8" s="10"/>
    </row>
    <row r="9" spans="1:133">
      <c r="A9" s="12"/>
      <c r="B9" s="42">
        <v>521</v>
      </c>
      <c r="C9" s="19" t="s">
        <v>22</v>
      </c>
      <c r="D9" s="43">
        <v>1303351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1303351</v>
      </c>
      <c r="O9" s="44">
        <f t="shared" si="2"/>
        <v>1851.3508522727273</v>
      </c>
      <c r="P9" s="9"/>
    </row>
    <row r="10" spans="1:133">
      <c r="A10" s="12"/>
      <c r="B10" s="42">
        <v>522</v>
      </c>
      <c r="C10" s="19" t="s">
        <v>23</v>
      </c>
      <c r="D10" s="43">
        <v>161958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161958</v>
      </c>
      <c r="O10" s="44">
        <f t="shared" si="2"/>
        <v>230.05397727272728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SUM(D12:D13)</f>
        <v>122836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886867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1009703</v>
      </c>
      <c r="O11" s="41">
        <f t="shared" si="2"/>
        <v>1434.237215909091</v>
      </c>
      <c r="P11" s="10"/>
    </row>
    <row r="12" spans="1:133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886867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886867</v>
      </c>
      <c r="O12" s="44">
        <f t="shared" si="2"/>
        <v>1259.7542613636363</v>
      </c>
      <c r="P12" s="9"/>
    </row>
    <row r="13" spans="1:133">
      <c r="A13" s="12"/>
      <c r="B13" s="42">
        <v>534</v>
      </c>
      <c r="C13" s="19" t="s">
        <v>26</v>
      </c>
      <c r="D13" s="43">
        <v>122836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122836</v>
      </c>
      <c r="O13" s="44">
        <f t="shared" si="2"/>
        <v>174.48295454545453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167218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167218</v>
      </c>
      <c r="O14" s="41">
        <f t="shared" si="2"/>
        <v>237.52556818181819</v>
      </c>
      <c r="P14" s="10"/>
    </row>
    <row r="15" spans="1:133">
      <c r="A15" s="12"/>
      <c r="B15" s="42">
        <v>541</v>
      </c>
      <c r="C15" s="19" t="s">
        <v>28</v>
      </c>
      <c r="D15" s="43">
        <v>167218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167218</v>
      </c>
      <c r="O15" s="44">
        <f t="shared" si="2"/>
        <v>237.52556818181819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SUM(D17:D17)</f>
        <v>0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23528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23528</v>
      </c>
      <c r="O16" s="41">
        <f t="shared" si="2"/>
        <v>33.420454545454547</v>
      </c>
      <c r="P16" s="9"/>
    </row>
    <row r="17" spans="1:119">
      <c r="A17" s="12"/>
      <c r="B17" s="42">
        <v>572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23528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23528</v>
      </c>
      <c r="O17" s="44">
        <f t="shared" si="2"/>
        <v>33.420454545454547</v>
      </c>
      <c r="P17" s="9"/>
    </row>
    <row r="18" spans="1:119" ht="15.75">
      <c r="A18" s="26" t="s">
        <v>32</v>
      </c>
      <c r="B18" s="27"/>
      <c r="C18" s="28"/>
      <c r="D18" s="29">
        <f t="shared" ref="D18:M18" si="7">SUM(D19:D19)</f>
        <v>1268567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1268567</v>
      </c>
      <c r="O18" s="41">
        <f t="shared" si="2"/>
        <v>1801.9417613636363</v>
      </c>
      <c r="P18" s="9"/>
    </row>
    <row r="19" spans="1:119" ht="15.75" thickBot="1">
      <c r="A19" s="12"/>
      <c r="B19" s="42">
        <v>581</v>
      </c>
      <c r="C19" s="19" t="s">
        <v>31</v>
      </c>
      <c r="D19" s="43">
        <v>1268567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1268567</v>
      </c>
      <c r="O19" s="44">
        <f t="shared" si="2"/>
        <v>1801.9417613636363</v>
      </c>
      <c r="P19" s="9"/>
    </row>
    <row r="20" spans="1:119" ht="16.5" thickBot="1">
      <c r="A20" s="13" t="s">
        <v>10</v>
      </c>
      <c r="B20" s="21"/>
      <c r="C20" s="20"/>
      <c r="D20" s="14">
        <f>SUM(D5,D8,D11,D14,D16,D18)</f>
        <v>3769030</v>
      </c>
      <c r="E20" s="14">
        <f t="shared" ref="E20:M20" si="8">SUM(E5,E8,E11,E14,E16,E18)</f>
        <v>0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910395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4679425</v>
      </c>
      <c r="O20" s="35">
        <f t="shared" si="2"/>
        <v>6646.910511363636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33</v>
      </c>
      <c r="M22" s="157"/>
      <c r="N22" s="157"/>
      <c r="O22" s="39">
        <v>704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thickBot="1">
      <c r="A24" s="159" t="s">
        <v>37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A24:O24"/>
    <mergeCell ref="A23:O23"/>
    <mergeCell ref="L22:N2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697574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697574</v>
      </c>
      <c r="O5" s="30">
        <f t="shared" ref="O5:O18" si="2">(N5/O$20)</f>
        <v>974.26536312849157</v>
      </c>
      <c r="P5" s="6"/>
    </row>
    <row r="6" spans="1:133">
      <c r="A6" s="12"/>
      <c r="B6" s="42">
        <v>513</v>
      </c>
      <c r="C6" s="19" t="s">
        <v>19</v>
      </c>
      <c r="D6" s="43">
        <v>671858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671858</v>
      </c>
      <c r="O6" s="44">
        <f t="shared" si="2"/>
        <v>938.34916201117323</v>
      </c>
      <c r="P6" s="9"/>
    </row>
    <row r="7" spans="1:133">
      <c r="A7" s="12"/>
      <c r="B7" s="42">
        <v>514</v>
      </c>
      <c r="C7" s="19" t="s">
        <v>20</v>
      </c>
      <c r="D7" s="43">
        <v>25716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25716</v>
      </c>
      <c r="O7" s="44">
        <f t="shared" si="2"/>
        <v>35.916201117318437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1377140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1377140</v>
      </c>
      <c r="O8" s="41">
        <f t="shared" si="2"/>
        <v>1923.3798882681565</v>
      </c>
      <c r="P8" s="10"/>
    </row>
    <row r="9" spans="1:133">
      <c r="A9" s="12"/>
      <c r="B9" s="42">
        <v>521</v>
      </c>
      <c r="C9" s="19" t="s">
        <v>22</v>
      </c>
      <c r="D9" s="43">
        <v>1224028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1224028</v>
      </c>
      <c r="O9" s="44">
        <f t="shared" si="2"/>
        <v>1709.536312849162</v>
      </c>
      <c r="P9" s="9"/>
    </row>
    <row r="10" spans="1:133">
      <c r="A10" s="12"/>
      <c r="B10" s="42">
        <v>522</v>
      </c>
      <c r="C10" s="19" t="s">
        <v>23</v>
      </c>
      <c r="D10" s="43">
        <v>153112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153112</v>
      </c>
      <c r="O10" s="44">
        <f t="shared" si="2"/>
        <v>213.84357541899442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SUM(D12:D13)</f>
        <v>144584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777693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922277</v>
      </c>
      <c r="O11" s="41">
        <f t="shared" si="2"/>
        <v>1288.0963687150838</v>
      </c>
      <c r="P11" s="10"/>
    </row>
    <row r="12" spans="1:133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777693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777693</v>
      </c>
      <c r="O12" s="44">
        <f t="shared" si="2"/>
        <v>1086.1634078212292</v>
      </c>
      <c r="P12" s="9"/>
    </row>
    <row r="13" spans="1:133">
      <c r="A13" s="12"/>
      <c r="B13" s="42">
        <v>534</v>
      </c>
      <c r="C13" s="19" t="s">
        <v>26</v>
      </c>
      <c r="D13" s="43">
        <v>144584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144584</v>
      </c>
      <c r="O13" s="44">
        <f t="shared" si="2"/>
        <v>201.93296089385476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183582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183582</v>
      </c>
      <c r="O14" s="41">
        <f t="shared" si="2"/>
        <v>256.39944134078212</v>
      </c>
      <c r="P14" s="10"/>
    </row>
    <row r="15" spans="1:133">
      <c r="A15" s="12"/>
      <c r="B15" s="42">
        <v>541</v>
      </c>
      <c r="C15" s="19" t="s">
        <v>28</v>
      </c>
      <c r="D15" s="43">
        <v>183582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183582</v>
      </c>
      <c r="O15" s="44">
        <f t="shared" si="2"/>
        <v>256.39944134078212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SUM(D17:D17)</f>
        <v>0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45244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45244</v>
      </c>
      <c r="O16" s="41">
        <f t="shared" si="2"/>
        <v>63.18994413407821</v>
      </c>
      <c r="P16" s="9"/>
    </row>
    <row r="17" spans="1:119" ht="15.75" thickBot="1">
      <c r="A17" s="12"/>
      <c r="B17" s="42">
        <v>572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45244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45244</v>
      </c>
      <c r="O17" s="44">
        <f t="shared" si="2"/>
        <v>63.18994413407821</v>
      </c>
      <c r="P17" s="9"/>
    </row>
    <row r="18" spans="1:119" ht="16.5" thickBot="1">
      <c r="A18" s="13" t="s">
        <v>10</v>
      </c>
      <c r="B18" s="21"/>
      <c r="C18" s="20"/>
      <c r="D18" s="14">
        <f>SUM(D5,D8,D11,D14,D16)</f>
        <v>2402880</v>
      </c>
      <c r="E18" s="14">
        <f t="shared" ref="E18:M18" si="7">SUM(E5,E8,E11,E14,E16)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822937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3225817</v>
      </c>
      <c r="O18" s="35">
        <f t="shared" si="2"/>
        <v>4505.3310055865923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45</v>
      </c>
      <c r="M20" s="157"/>
      <c r="N20" s="157"/>
      <c r="O20" s="39">
        <v>716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customHeight="1" thickBot="1">
      <c r="A22" s="159" t="s">
        <v>37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633080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633080</v>
      </c>
      <c r="O5" s="30">
        <f t="shared" ref="O5:O16" si="2">(N5/O$18)</f>
        <v>913.53535353535358</v>
      </c>
      <c r="P5" s="6"/>
    </row>
    <row r="6" spans="1:133">
      <c r="A6" s="12"/>
      <c r="B6" s="42">
        <v>513</v>
      </c>
      <c r="C6" s="19" t="s">
        <v>19</v>
      </c>
      <c r="D6" s="43">
        <v>585016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585016</v>
      </c>
      <c r="O6" s="44">
        <f t="shared" si="2"/>
        <v>844.1789321789322</v>
      </c>
      <c r="P6" s="9"/>
    </row>
    <row r="7" spans="1:133">
      <c r="A7" s="12"/>
      <c r="B7" s="42">
        <v>514</v>
      </c>
      <c r="C7" s="19" t="s">
        <v>20</v>
      </c>
      <c r="D7" s="43">
        <v>48064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48064</v>
      </c>
      <c r="O7" s="44">
        <f t="shared" si="2"/>
        <v>69.35642135642135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1217362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1217362</v>
      </c>
      <c r="O8" s="41">
        <f t="shared" si="2"/>
        <v>1756.6551226551226</v>
      </c>
      <c r="P8" s="10"/>
    </row>
    <row r="9" spans="1:133">
      <c r="A9" s="12"/>
      <c r="B9" s="42">
        <v>521</v>
      </c>
      <c r="C9" s="19" t="s">
        <v>22</v>
      </c>
      <c r="D9" s="43">
        <v>1068130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1068130</v>
      </c>
      <c r="O9" s="44">
        <f t="shared" si="2"/>
        <v>1541.3131313131314</v>
      </c>
      <c r="P9" s="9"/>
    </row>
    <row r="10" spans="1:133">
      <c r="A10" s="12"/>
      <c r="B10" s="42">
        <v>522</v>
      </c>
      <c r="C10" s="19" t="s">
        <v>23</v>
      </c>
      <c r="D10" s="43">
        <v>149232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149232</v>
      </c>
      <c r="O10" s="44">
        <f t="shared" si="2"/>
        <v>215.34199134199133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SUM(D12:D13)</f>
        <v>140138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716521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856659</v>
      </c>
      <c r="O11" s="41">
        <f t="shared" si="2"/>
        <v>1236.1601731601731</v>
      </c>
      <c r="P11" s="10"/>
    </row>
    <row r="12" spans="1:133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716521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716521</v>
      </c>
      <c r="O12" s="44">
        <f t="shared" si="2"/>
        <v>1033.940836940837</v>
      </c>
      <c r="P12" s="9"/>
    </row>
    <row r="13" spans="1:133">
      <c r="A13" s="12"/>
      <c r="B13" s="42">
        <v>534</v>
      </c>
      <c r="C13" s="19" t="s">
        <v>26</v>
      </c>
      <c r="D13" s="43">
        <v>140138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140138</v>
      </c>
      <c r="O13" s="44">
        <f t="shared" si="2"/>
        <v>202.21933621933621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150419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150419</v>
      </c>
      <c r="O14" s="41">
        <f t="shared" si="2"/>
        <v>217.05483405483406</v>
      </c>
      <c r="P14" s="10"/>
    </row>
    <row r="15" spans="1:133" ht="15.75" thickBot="1">
      <c r="A15" s="12"/>
      <c r="B15" s="42">
        <v>541</v>
      </c>
      <c r="C15" s="19" t="s">
        <v>28</v>
      </c>
      <c r="D15" s="43">
        <v>150419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150419</v>
      </c>
      <c r="O15" s="44">
        <f t="shared" si="2"/>
        <v>217.05483405483406</v>
      </c>
      <c r="P15" s="9"/>
    </row>
    <row r="16" spans="1:133" ht="16.5" thickBot="1">
      <c r="A16" s="13" t="s">
        <v>10</v>
      </c>
      <c r="B16" s="21"/>
      <c r="C16" s="20"/>
      <c r="D16" s="14">
        <f>SUM(D5,D8,D11,D14)</f>
        <v>2140999</v>
      </c>
      <c r="E16" s="14">
        <f t="shared" ref="E16:M16" si="6">SUM(E5,E8,E11,E14)</f>
        <v>0</v>
      </c>
      <c r="F16" s="14">
        <f t="shared" si="6"/>
        <v>0</v>
      </c>
      <c r="G16" s="14">
        <f t="shared" si="6"/>
        <v>0</v>
      </c>
      <c r="H16" s="14">
        <f t="shared" si="6"/>
        <v>0</v>
      </c>
      <c r="I16" s="14">
        <f t="shared" si="6"/>
        <v>716521</v>
      </c>
      <c r="J16" s="14">
        <f t="shared" si="6"/>
        <v>0</v>
      </c>
      <c r="K16" s="14">
        <f t="shared" si="6"/>
        <v>0</v>
      </c>
      <c r="L16" s="14">
        <f t="shared" si="6"/>
        <v>0</v>
      </c>
      <c r="M16" s="14">
        <f t="shared" si="6"/>
        <v>0</v>
      </c>
      <c r="N16" s="14">
        <f t="shared" si="1"/>
        <v>2857520</v>
      </c>
      <c r="O16" s="35">
        <f t="shared" si="2"/>
        <v>4123.4054834054832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57" t="s">
        <v>53</v>
      </c>
      <c r="M18" s="157"/>
      <c r="N18" s="157"/>
      <c r="O18" s="39">
        <v>693</v>
      </c>
    </row>
    <row r="19" spans="1:15">
      <c r="A19" s="158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6"/>
    </row>
    <row r="20" spans="1:15" ht="15.75" customHeight="1" thickBot="1">
      <c r="A20" s="159" t="s">
        <v>37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69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70</v>
      </c>
      <c r="N4" s="32" t="s">
        <v>5</v>
      </c>
      <c r="O4" s="32" t="s">
        <v>71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SUM(D6:D7)</f>
        <v>2513645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2513645</v>
      </c>
      <c r="P5" s="30">
        <f t="shared" ref="P5:P17" si="1">(O5/P$19)</f>
        <v>2626.5882967607104</v>
      </c>
      <c r="Q5" s="6"/>
    </row>
    <row r="6" spans="1:134">
      <c r="A6" s="12"/>
      <c r="B6" s="42">
        <v>513</v>
      </c>
      <c r="C6" s="19" t="s">
        <v>19</v>
      </c>
      <c r="D6" s="43">
        <v>2237260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7" si="2">SUM(D6:N6)</f>
        <v>2237260</v>
      </c>
      <c r="P6" s="44">
        <f t="shared" si="1"/>
        <v>2337.7847439916404</v>
      </c>
      <c r="Q6" s="9"/>
    </row>
    <row r="7" spans="1:134">
      <c r="A7" s="12"/>
      <c r="B7" s="42">
        <v>514</v>
      </c>
      <c r="C7" s="19" t="s">
        <v>20</v>
      </c>
      <c r="D7" s="43">
        <v>276385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2"/>
        <v>276385</v>
      </c>
      <c r="P7" s="44">
        <f t="shared" si="1"/>
        <v>288.80355276907</v>
      </c>
      <c r="Q7" s="9"/>
    </row>
    <row r="8" spans="1:134" ht="15.75">
      <c r="A8" s="26" t="s">
        <v>21</v>
      </c>
      <c r="B8" s="27"/>
      <c r="C8" s="28"/>
      <c r="D8" s="29">
        <f t="shared" ref="D8:N8" si="3">SUM(D9:D10)</f>
        <v>2213554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29">
        <f t="shared" si="3"/>
        <v>0</v>
      </c>
      <c r="O8" s="40">
        <f>SUM(D8:N8)</f>
        <v>2213554</v>
      </c>
      <c r="P8" s="41">
        <f t="shared" si="1"/>
        <v>2313.0135841170322</v>
      </c>
      <c r="Q8" s="10"/>
    </row>
    <row r="9" spans="1:134">
      <c r="A9" s="12"/>
      <c r="B9" s="42">
        <v>521</v>
      </c>
      <c r="C9" s="19" t="s">
        <v>22</v>
      </c>
      <c r="D9" s="43">
        <v>1638033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>SUM(D9:N9)</f>
        <v>1638033</v>
      </c>
      <c r="P9" s="44">
        <f t="shared" si="1"/>
        <v>1711.6332288401254</v>
      </c>
      <c r="Q9" s="9"/>
    </row>
    <row r="10" spans="1:134">
      <c r="A10" s="12"/>
      <c r="B10" s="42">
        <v>522</v>
      </c>
      <c r="C10" s="19" t="s">
        <v>23</v>
      </c>
      <c r="D10" s="43">
        <v>575521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ref="O10" si="4">SUM(D10:N10)</f>
        <v>575521</v>
      </c>
      <c r="P10" s="44">
        <f t="shared" si="1"/>
        <v>601.38035527690704</v>
      </c>
      <c r="Q10" s="9"/>
    </row>
    <row r="11" spans="1:134" ht="15.75">
      <c r="A11" s="26" t="s">
        <v>24</v>
      </c>
      <c r="B11" s="27"/>
      <c r="C11" s="28"/>
      <c r="D11" s="29">
        <f t="shared" ref="D11:N11" si="5">SUM(D12:D14)</f>
        <v>168486</v>
      </c>
      <c r="E11" s="29">
        <f t="shared" si="5"/>
        <v>279988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1202635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5"/>
        <v>0</v>
      </c>
      <c r="O11" s="40">
        <f>SUM(D11:N11)</f>
        <v>1651109</v>
      </c>
      <c r="P11" s="41">
        <f t="shared" si="1"/>
        <v>1725.2967607105538</v>
      </c>
      <c r="Q11" s="10"/>
    </row>
    <row r="12" spans="1:134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1202635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ref="O12:O16" si="6">SUM(D12:N12)</f>
        <v>1202635</v>
      </c>
      <c r="P12" s="44">
        <f t="shared" si="1"/>
        <v>1256.6718913270638</v>
      </c>
      <c r="Q12" s="9"/>
    </row>
    <row r="13" spans="1:134">
      <c r="A13" s="12"/>
      <c r="B13" s="42">
        <v>534</v>
      </c>
      <c r="C13" s="19" t="s">
        <v>26</v>
      </c>
      <c r="D13" s="43">
        <v>168486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6"/>
        <v>168486</v>
      </c>
      <c r="P13" s="44">
        <f t="shared" si="1"/>
        <v>176.0564263322884</v>
      </c>
      <c r="Q13" s="9"/>
    </row>
    <row r="14" spans="1:134">
      <c r="A14" s="12"/>
      <c r="B14" s="42">
        <v>539</v>
      </c>
      <c r="C14" s="19" t="s">
        <v>39</v>
      </c>
      <c r="D14" s="43">
        <v>0</v>
      </c>
      <c r="E14" s="43">
        <v>279988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6"/>
        <v>279988</v>
      </c>
      <c r="P14" s="44">
        <f t="shared" si="1"/>
        <v>292.56844305120165</v>
      </c>
      <c r="Q14" s="9"/>
    </row>
    <row r="15" spans="1:134" ht="15.75">
      <c r="A15" s="26" t="s">
        <v>27</v>
      </c>
      <c r="B15" s="27"/>
      <c r="C15" s="28"/>
      <c r="D15" s="29">
        <f t="shared" ref="D15:N15" si="7">SUM(D16:D16)</f>
        <v>377225</v>
      </c>
      <c r="E15" s="29">
        <f t="shared" si="7"/>
        <v>0</v>
      </c>
      <c r="F15" s="29">
        <f t="shared" si="7"/>
        <v>0</v>
      </c>
      <c r="G15" s="29">
        <f t="shared" si="7"/>
        <v>0</v>
      </c>
      <c r="H15" s="29">
        <f t="shared" si="7"/>
        <v>0</v>
      </c>
      <c r="I15" s="29">
        <f t="shared" si="7"/>
        <v>0</v>
      </c>
      <c r="J15" s="29">
        <f t="shared" si="7"/>
        <v>0</v>
      </c>
      <c r="K15" s="29">
        <f t="shared" si="7"/>
        <v>0</v>
      </c>
      <c r="L15" s="29">
        <f t="shared" si="7"/>
        <v>0</v>
      </c>
      <c r="M15" s="29">
        <f t="shared" si="7"/>
        <v>0</v>
      </c>
      <c r="N15" s="29">
        <f t="shared" si="7"/>
        <v>0</v>
      </c>
      <c r="O15" s="29">
        <f t="shared" si="6"/>
        <v>377225</v>
      </c>
      <c r="P15" s="41">
        <f t="shared" si="1"/>
        <v>394.17450365726228</v>
      </c>
      <c r="Q15" s="10"/>
    </row>
    <row r="16" spans="1:134" ht="15.75" thickBot="1">
      <c r="A16" s="12"/>
      <c r="B16" s="42">
        <v>541</v>
      </c>
      <c r="C16" s="19" t="s">
        <v>28</v>
      </c>
      <c r="D16" s="43">
        <v>377225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6"/>
        <v>377225</v>
      </c>
      <c r="P16" s="44">
        <f t="shared" si="1"/>
        <v>394.17450365726228</v>
      </c>
      <c r="Q16" s="9"/>
    </row>
    <row r="17" spans="1:120" ht="16.5" thickBot="1">
      <c r="A17" s="13" t="s">
        <v>10</v>
      </c>
      <c r="B17" s="21"/>
      <c r="C17" s="20"/>
      <c r="D17" s="14">
        <f>SUM(D5,D8,D11,D15)</f>
        <v>5272910</v>
      </c>
      <c r="E17" s="14">
        <f t="shared" ref="E17:N17" si="8">SUM(E5,E8,E11,E15)</f>
        <v>279988</v>
      </c>
      <c r="F17" s="14">
        <f t="shared" si="8"/>
        <v>0</v>
      </c>
      <c r="G17" s="14">
        <f t="shared" si="8"/>
        <v>0</v>
      </c>
      <c r="H17" s="14">
        <f t="shared" si="8"/>
        <v>0</v>
      </c>
      <c r="I17" s="14">
        <f t="shared" si="8"/>
        <v>1202635</v>
      </c>
      <c r="J17" s="14">
        <f t="shared" si="8"/>
        <v>0</v>
      </c>
      <c r="K17" s="14">
        <f t="shared" si="8"/>
        <v>0</v>
      </c>
      <c r="L17" s="14">
        <f t="shared" si="8"/>
        <v>0</v>
      </c>
      <c r="M17" s="14">
        <f t="shared" si="8"/>
        <v>0</v>
      </c>
      <c r="N17" s="14">
        <f t="shared" si="8"/>
        <v>0</v>
      </c>
      <c r="O17" s="14">
        <f>SUM(D17:N17)</f>
        <v>6755533</v>
      </c>
      <c r="P17" s="35">
        <f t="shared" si="1"/>
        <v>7059.0731452455593</v>
      </c>
      <c r="Q17" s="6"/>
      <c r="R17" s="2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</row>
    <row r="18" spans="1:120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8"/>
    </row>
    <row r="19" spans="1:120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38"/>
      <c r="M19" s="157" t="s">
        <v>74</v>
      </c>
      <c r="N19" s="157"/>
      <c r="O19" s="157"/>
      <c r="P19" s="39">
        <v>957</v>
      </c>
    </row>
    <row r="20" spans="1:120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6"/>
    </row>
    <row r="21" spans="1:120" ht="15.75" customHeight="1" thickBot="1">
      <c r="A21" s="159" t="s">
        <v>37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9"/>
    </row>
  </sheetData>
  <mergeCells count="10">
    <mergeCell ref="M19:O19"/>
    <mergeCell ref="A20:P20"/>
    <mergeCell ref="A21:P2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68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69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70</v>
      </c>
      <c r="N4" s="32" t="s">
        <v>5</v>
      </c>
      <c r="O4" s="32" t="s">
        <v>71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SUM(D6:D7)</f>
        <v>2224191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7" si="1">SUM(D5:N5)</f>
        <v>2224191</v>
      </c>
      <c r="P5" s="30">
        <f t="shared" ref="P5:P17" si="2">(O5/P$19)</f>
        <v>2343.7207586933614</v>
      </c>
      <c r="Q5" s="6"/>
    </row>
    <row r="6" spans="1:134">
      <c r="A6" s="12"/>
      <c r="B6" s="42">
        <v>513</v>
      </c>
      <c r="C6" s="19" t="s">
        <v>19</v>
      </c>
      <c r="D6" s="43">
        <v>1912125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1912125</v>
      </c>
      <c r="P6" s="44">
        <f t="shared" si="2"/>
        <v>2014.8840885142256</v>
      </c>
      <c r="Q6" s="9"/>
    </row>
    <row r="7" spans="1:134">
      <c r="A7" s="12"/>
      <c r="B7" s="42">
        <v>514</v>
      </c>
      <c r="C7" s="19" t="s">
        <v>20</v>
      </c>
      <c r="D7" s="43">
        <v>312066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312066</v>
      </c>
      <c r="P7" s="44">
        <f t="shared" si="2"/>
        <v>328.83667017913592</v>
      </c>
      <c r="Q7" s="9"/>
    </row>
    <row r="8" spans="1:134" ht="15.75">
      <c r="A8" s="26" t="s">
        <v>21</v>
      </c>
      <c r="B8" s="27"/>
      <c r="C8" s="28"/>
      <c r="D8" s="29">
        <f t="shared" ref="D8:N8" si="3">SUM(D9:D10)</f>
        <v>2091868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29">
        <f t="shared" si="3"/>
        <v>0</v>
      </c>
      <c r="O8" s="40">
        <f t="shared" si="1"/>
        <v>2091868</v>
      </c>
      <c r="P8" s="41">
        <f t="shared" si="2"/>
        <v>2204.2866174920969</v>
      </c>
      <c r="Q8" s="10"/>
    </row>
    <row r="9" spans="1:134">
      <c r="A9" s="12"/>
      <c r="B9" s="42">
        <v>521</v>
      </c>
      <c r="C9" s="19" t="s">
        <v>22</v>
      </c>
      <c r="D9" s="43">
        <v>1543257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1543257</v>
      </c>
      <c r="P9" s="44">
        <f t="shared" si="2"/>
        <v>1626.1928345626975</v>
      </c>
      <c r="Q9" s="9"/>
    </row>
    <row r="10" spans="1:134">
      <c r="A10" s="12"/>
      <c r="B10" s="42">
        <v>522</v>
      </c>
      <c r="C10" s="19" t="s">
        <v>23</v>
      </c>
      <c r="D10" s="43">
        <v>548611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548611</v>
      </c>
      <c r="P10" s="44">
        <f t="shared" si="2"/>
        <v>578.09378292939937</v>
      </c>
      <c r="Q10" s="9"/>
    </row>
    <row r="11" spans="1:134" ht="15.75">
      <c r="A11" s="26" t="s">
        <v>24</v>
      </c>
      <c r="B11" s="27"/>
      <c r="C11" s="28"/>
      <c r="D11" s="29">
        <f t="shared" ref="D11:N11" si="4">SUM(D12:D14)</f>
        <v>162738</v>
      </c>
      <c r="E11" s="29">
        <f t="shared" si="4"/>
        <v>644929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1022819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4"/>
        <v>0</v>
      </c>
      <c r="O11" s="40">
        <f t="shared" si="1"/>
        <v>1830486</v>
      </c>
      <c r="P11" s="41">
        <f t="shared" si="2"/>
        <v>1928.8577449947313</v>
      </c>
      <c r="Q11" s="10"/>
    </row>
    <row r="12" spans="1:134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1022819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1022819</v>
      </c>
      <c r="P12" s="44">
        <f t="shared" si="2"/>
        <v>1077.786090621707</v>
      </c>
      <c r="Q12" s="9"/>
    </row>
    <row r="13" spans="1:134">
      <c r="A13" s="12"/>
      <c r="B13" s="42">
        <v>534</v>
      </c>
      <c r="C13" s="19" t="s">
        <v>26</v>
      </c>
      <c r="D13" s="43">
        <v>162738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162738</v>
      </c>
      <c r="P13" s="44">
        <f t="shared" si="2"/>
        <v>171.4836670179136</v>
      </c>
      <c r="Q13" s="9"/>
    </row>
    <row r="14" spans="1:134">
      <c r="A14" s="12"/>
      <c r="B14" s="42">
        <v>539</v>
      </c>
      <c r="C14" s="19" t="s">
        <v>39</v>
      </c>
      <c r="D14" s="43">
        <v>0</v>
      </c>
      <c r="E14" s="43">
        <v>644929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644929</v>
      </c>
      <c r="P14" s="44">
        <f t="shared" si="2"/>
        <v>679.58798735511061</v>
      </c>
      <c r="Q14" s="9"/>
    </row>
    <row r="15" spans="1:134" ht="15.75">
      <c r="A15" s="26" t="s">
        <v>27</v>
      </c>
      <c r="B15" s="27"/>
      <c r="C15" s="28"/>
      <c r="D15" s="29">
        <f t="shared" ref="D15:N15" si="5">SUM(D16:D16)</f>
        <v>1216483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0</v>
      </c>
      <c r="O15" s="29">
        <f t="shared" si="1"/>
        <v>1216483</v>
      </c>
      <c r="P15" s="41">
        <f t="shared" si="2"/>
        <v>1281.8577449947313</v>
      </c>
      <c r="Q15" s="10"/>
    </row>
    <row r="16" spans="1:134" ht="15.75" thickBot="1">
      <c r="A16" s="12"/>
      <c r="B16" s="42">
        <v>541</v>
      </c>
      <c r="C16" s="19" t="s">
        <v>28</v>
      </c>
      <c r="D16" s="43">
        <v>1216483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1216483</v>
      </c>
      <c r="P16" s="44">
        <f t="shared" si="2"/>
        <v>1281.8577449947313</v>
      </c>
      <c r="Q16" s="9"/>
    </row>
    <row r="17" spans="1:120" ht="16.5" thickBot="1">
      <c r="A17" s="13" t="s">
        <v>10</v>
      </c>
      <c r="B17" s="21"/>
      <c r="C17" s="20"/>
      <c r="D17" s="14">
        <f>SUM(D5,D8,D11,D15)</f>
        <v>5695280</v>
      </c>
      <c r="E17" s="14">
        <f t="shared" ref="E17:N17" si="6">SUM(E5,E8,E11,E15)</f>
        <v>644929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1022819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6"/>
        <v>0</v>
      </c>
      <c r="O17" s="14">
        <f t="shared" si="1"/>
        <v>7363028</v>
      </c>
      <c r="P17" s="35">
        <f t="shared" si="2"/>
        <v>7758.7228661749214</v>
      </c>
      <c r="Q17" s="6"/>
      <c r="R17" s="2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</row>
    <row r="18" spans="1:120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8"/>
    </row>
    <row r="19" spans="1:120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38"/>
      <c r="M19" s="157" t="s">
        <v>72</v>
      </c>
      <c r="N19" s="157"/>
      <c r="O19" s="157"/>
      <c r="P19" s="39">
        <v>949</v>
      </c>
    </row>
    <row r="20" spans="1:120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6"/>
    </row>
    <row r="21" spans="1:120" ht="15.75" customHeight="1" thickBot="1">
      <c r="A21" s="159" t="s">
        <v>37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9"/>
    </row>
  </sheetData>
  <mergeCells count="10">
    <mergeCell ref="M19:O19"/>
    <mergeCell ref="A20:P20"/>
    <mergeCell ref="A21:P2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2301996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2301996</v>
      </c>
      <c r="O5" s="30">
        <f t="shared" ref="O5:O17" si="2">(N5/O$19)</f>
        <v>2230.6162790697676</v>
      </c>
      <c r="P5" s="6"/>
    </row>
    <row r="6" spans="1:133">
      <c r="A6" s="12"/>
      <c r="B6" s="42">
        <v>513</v>
      </c>
      <c r="C6" s="19" t="s">
        <v>19</v>
      </c>
      <c r="D6" s="43">
        <v>1716809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1716809</v>
      </c>
      <c r="O6" s="44">
        <f t="shared" si="2"/>
        <v>1663.5746124031007</v>
      </c>
      <c r="P6" s="9"/>
    </row>
    <row r="7" spans="1:133">
      <c r="A7" s="12"/>
      <c r="B7" s="42">
        <v>514</v>
      </c>
      <c r="C7" s="19" t="s">
        <v>20</v>
      </c>
      <c r="D7" s="43">
        <v>585187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585187</v>
      </c>
      <c r="O7" s="44">
        <f t="shared" si="2"/>
        <v>567.04166666666663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2082761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2082761</v>
      </c>
      <c r="O8" s="41">
        <f t="shared" si="2"/>
        <v>2018.1792635658915</v>
      </c>
      <c r="P8" s="10"/>
    </row>
    <row r="9" spans="1:133">
      <c r="A9" s="12"/>
      <c r="B9" s="42">
        <v>521</v>
      </c>
      <c r="C9" s="19" t="s">
        <v>22</v>
      </c>
      <c r="D9" s="43">
        <v>1560746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1560746</v>
      </c>
      <c r="O9" s="44">
        <f t="shared" si="2"/>
        <v>1512.3507751937984</v>
      </c>
      <c r="P9" s="9"/>
    </row>
    <row r="10" spans="1:133">
      <c r="A10" s="12"/>
      <c r="B10" s="42">
        <v>522</v>
      </c>
      <c r="C10" s="19" t="s">
        <v>23</v>
      </c>
      <c r="D10" s="43">
        <v>522015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522015</v>
      </c>
      <c r="O10" s="44">
        <f t="shared" si="2"/>
        <v>505.82848837209303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SUM(D12:D14)</f>
        <v>157745</v>
      </c>
      <c r="E11" s="29">
        <f t="shared" si="4"/>
        <v>284264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810892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1252901</v>
      </c>
      <c r="O11" s="41">
        <f t="shared" si="2"/>
        <v>1214.0513565891472</v>
      </c>
      <c r="P11" s="10"/>
    </row>
    <row r="12" spans="1:133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810892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810892</v>
      </c>
      <c r="O12" s="44">
        <f t="shared" si="2"/>
        <v>785.74806201550382</v>
      </c>
      <c r="P12" s="9"/>
    </row>
    <row r="13" spans="1:133">
      <c r="A13" s="12"/>
      <c r="B13" s="42">
        <v>534</v>
      </c>
      <c r="C13" s="19" t="s">
        <v>49</v>
      </c>
      <c r="D13" s="43">
        <v>157745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157745</v>
      </c>
      <c r="O13" s="44">
        <f t="shared" si="2"/>
        <v>152.85368217054264</v>
      </c>
      <c r="P13" s="9"/>
    </row>
    <row r="14" spans="1:133">
      <c r="A14" s="12"/>
      <c r="B14" s="42">
        <v>539</v>
      </c>
      <c r="C14" s="19" t="s">
        <v>39</v>
      </c>
      <c r="D14" s="43">
        <v>0</v>
      </c>
      <c r="E14" s="43">
        <v>284264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284264</v>
      </c>
      <c r="O14" s="44">
        <f t="shared" si="2"/>
        <v>275.44961240310079</v>
      </c>
      <c r="P14" s="9"/>
    </row>
    <row r="15" spans="1:133" ht="15.75">
      <c r="A15" s="26" t="s">
        <v>27</v>
      </c>
      <c r="B15" s="27"/>
      <c r="C15" s="28"/>
      <c r="D15" s="29">
        <f t="shared" ref="D15:M15" si="5">SUM(D16:D16)</f>
        <v>797473</v>
      </c>
      <c r="E15" s="29">
        <f t="shared" si="5"/>
        <v>160400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957873</v>
      </c>
      <c r="O15" s="41">
        <f t="shared" si="2"/>
        <v>928.17151162790697</v>
      </c>
      <c r="P15" s="10"/>
    </row>
    <row r="16" spans="1:133" ht="15.75" thickBot="1">
      <c r="A16" s="12"/>
      <c r="B16" s="42">
        <v>541</v>
      </c>
      <c r="C16" s="19" t="s">
        <v>50</v>
      </c>
      <c r="D16" s="43">
        <v>797473</v>
      </c>
      <c r="E16" s="43">
        <v>160400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957873</v>
      </c>
      <c r="O16" s="44">
        <f t="shared" si="2"/>
        <v>928.17151162790697</v>
      </c>
      <c r="P16" s="9"/>
    </row>
    <row r="17" spans="1:119" ht="16.5" thickBot="1">
      <c r="A17" s="13" t="s">
        <v>10</v>
      </c>
      <c r="B17" s="21"/>
      <c r="C17" s="20"/>
      <c r="D17" s="14">
        <f>SUM(D5,D8,D11,D15)</f>
        <v>5339975</v>
      </c>
      <c r="E17" s="14">
        <f t="shared" ref="E17:M17" si="6">SUM(E5,E8,E11,E15)</f>
        <v>444664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810892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6595531</v>
      </c>
      <c r="O17" s="35">
        <f t="shared" si="2"/>
        <v>6391.0184108527128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67</v>
      </c>
      <c r="M19" s="157"/>
      <c r="N19" s="157"/>
      <c r="O19" s="39">
        <v>1032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customHeight="1" thickBot="1">
      <c r="A21" s="159" t="s">
        <v>37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2076608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2076608</v>
      </c>
      <c r="O5" s="30">
        <f t="shared" ref="O5:O19" si="2">(N5/O$21)</f>
        <v>2012.2170542635658</v>
      </c>
      <c r="P5" s="6"/>
    </row>
    <row r="6" spans="1:133">
      <c r="A6" s="12"/>
      <c r="B6" s="42">
        <v>513</v>
      </c>
      <c r="C6" s="19" t="s">
        <v>19</v>
      </c>
      <c r="D6" s="43">
        <v>1666952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1666952</v>
      </c>
      <c r="O6" s="44">
        <f t="shared" si="2"/>
        <v>1615.2635658914728</v>
      </c>
      <c r="P6" s="9"/>
    </row>
    <row r="7" spans="1:133">
      <c r="A7" s="12"/>
      <c r="B7" s="42">
        <v>514</v>
      </c>
      <c r="C7" s="19" t="s">
        <v>20</v>
      </c>
      <c r="D7" s="43">
        <v>409656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409656</v>
      </c>
      <c r="O7" s="44">
        <f t="shared" si="2"/>
        <v>396.95348837209303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2001608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2001608</v>
      </c>
      <c r="O8" s="41">
        <f t="shared" si="2"/>
        <v>1939.5426356589148</v>
      </c>
      <c r="P8" s="10"/>
    </row>
    <row r="9" spans="1:133">
      <c r="A9" s="12"/>
      <c r="B9" s="42">
        <v>521</v>
      </c>
      <c r="C9" s="19" t="s">
        <v>22</v>
      </c>
      <c r="D9" s="43">
        <v>1504450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1504450</v>
      </c>
      <c r="O9" s="44">
        <f t="shared" si="2"/>
        <v>1457.8003875968993</v>
      </c>
      <c r="P9" s="9"/>
    </row>
    <row r="10" spans="1:133">
      <c r="A10" s="12"/>
      <c r="B10" s="42">
        <v>522</v>
      </c>
      <c r="C10" s="19" t="s">
        <v>23</v>
      </c>
      <c r="D10" s="43">
        <v>497158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497158</v>
      </c>
      <c r="O10" s="44">
        <f t="shared" si="2"/>
        <v>481.74224806201551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SUM(D12:D14)</f>
        <v>150945</v>
      </c>
      <c r="E11" s="29">
        <f t="shared" si="4"/>
        <v>539567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949769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1640281</v>
      </c>
      <c r="O11" s="41">
        <f t="shared" si="2"/>
        <v>1589.4195736434108</v>
      </c>
      <c r="P11" s="10"/>
    </row>
    <row r="12" spans="1:133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949769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949769</v>
      </c>
      <c r="O12" s="44">
        <f t="shared" si="2"/>
        <v>920.31879844961236</v>
      </c>
      <c r="P12" s="9"/>
    </row>
    <row r="13" spans="1:133">
      <c r="A13" s="12"/>
      <c r="B13" s="42">
        <v>534</v>
      </c>
      <c r="C13" s="19" t="s">
        <v>49</v>
      </c>
      <c r="D13" s="43">
        <v>150945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150945</v>
      </c>
      <c r="O13" s="44">
        <f t="shared" si="2"/>
        <v>146.26453488372093</v>
      </c>
      <c r="P13" s="9"/>
    </row>
    <row r="14" spans="1:133">
      <c r="A14" s="12"/>
      <c r="B14" s="42">
        <v>539</v>
      </c>
      <c r="C14" s="19" t="s">
        <v>39</v>
      </c>
      <c r="D14" s="43">
        <v>0</v>
      </c>
      <c r="E14" s="43">
        <v>539567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539567</v>
      </c>
      <c r="O14" s="44">
        <f t="shared" si="2"/>
        <v>522.83624031007753</v>
      </c>
      <c r="P14" s="9"/>
    </row>
    <row r="15" spans="1:133" ht="15.75">
      <c r="A15" s="26" t="s">
        <v>27</v>
      </c>
      <c r="B15" s="27"/>
      <c r="C15" s="28"/>
      <c r="D15" s="29">
        <f t="shared" ref="D15:M15" si="5">SUM(D16:D16)</f>
        <v>281237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281237</v>
      </c>
      <c r="O15" s="41">
        <f t="shared" si="2"/>
        <v>272.51647286821708</v>
      </c>
      <c r="P15" s="10"/>
    </row>
    <row r="16" spans="1:133">
      <c r="A16" s="12"/>
      <c r="B16" s="42">
        <v>541</v>
      </c>
      <c r="C16" s="19" t="s">
        <v>50</v>
      </c>
      <c r="D16" s="43">
        <v>281237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281237</v>
      </c>
      <c r="O16" s="44">
        <f t="shared" si="2"/>
        <v>272.51647286821708</v>
      </c>
      <c r="P16" s="9"/>
    </row>
    <row r="17" spans="1:119" ht="15.75">
      <c r="A17" s="26" t="s">
        <v>59</v>
      </c>
      <c r="B17" s="27"/>
      <c r="C17" s="28"/>
      <c r="D17" s="29">
        <f t="shared" ref="D17:M17" si="6">SUM(D18:D18)</f>
        <v>112066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112066</v>
      </c>
      <c r="O17" s="41">
        <f t="shared" si="2"/>
        <v>108.59108527131782</v>
      </c>
      <c r="P17" s="9"/>
    </row>
    <row r="18" spans="1:119" ht="15.75" thickBot="1">
      <c r="A18" s="12"/>
      <c r="B18" s="42">
        <v>581</v>
      </c>
      <c r="C18" s="19" t="s">
        <v>60</v>
      </c>
      <c r="D18" s="43">
        <v>112066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112066</v>
      </c>
      <c r="O18" s="44">
        <f t="shared" si="2"/>
        <v>108.59108527131782</v>
      </c>
      <c r="P18" s="9"/>
    </row>
    <row r="19" spans="1:119" ht="16.5" thickBot="1">
      <c r="A19" s="13" t="s">
        <v>10</v>
      </c>
      <c r="B19" s="21"/>
      <c r="C19" s="20"/>
      <c r="D19" s="14">
        <f>SUM(D5,D8,D11,D15,D17)</f>
        <v>4622464</v>
      </c>
      <c r="E19" s="14">
        <f t="shared" ref="E19:M19" si="7">SUM(E5,E8,E11,E15,E17)</f>
        <v>539567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949769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6111800</v>
      </c>
      <c r="O19" s="35">
        <f t="shared" si="2"/>
        <v>5922.2868217054265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65</v>
      </c>
      <c r="M21" s="157"/>
      <c r="N21" s="157"/>
      <c r="O21" s="39">
        <v>1032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37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2361601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2361601</v>
      </c>
      <c r="O5" s="30">
        <f t="shared" ref="O5:O17" si="2">(N5/O$19)</f>
        <v>2349.8517412935325</v>
      </c>
      <c r="P5" s="6"/>
    </row>
    <row r="6" spans="1:133">
      <c r="A6" s="12"/>
      <c r="B6" s="42">
        <v>513</v>
      </c>
      <c r="C6" s="19" t="s">
        <v>19</v>
      </c>
      <c r="D6" s="43">
        <v>1919103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1919103</v>
      </c>
      <c r="O6" s="44">
        <f t="shared" si="2"/>
        <v>1909.5552238805969</v>
      </c>
      <c r="P6" s="9"/>
    </row>
    <row r="7" spans="1:133">
      <c r="A7" s="12"/>
      <c r="B7" s="42">
        <v>514</v>
      </c>
      <c r="C7" s="19" t="s">
        <v>20</v>
      </c>
      <c r="D7" s="43">
        <v>442498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442498</v>
      </c>
      <c r="O7" s="44">
        <f t="shared" si="2"/>
        <v>440.29651741293532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1925610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1925610</v>
      </c>
      <c r="O8" s="41">
        <f t="shared" si="2"/>
        <v>1916.0298507462687</v>
      </c>
      <c r="P8" s="10"/>
    </row>
    <row r="9" spans="1:133">
      <c r="A9" s="12"/>
      <c r="B9" s="42">
        <v>521</v>
      </c>
      <c r="C9" s="19" t="s">
        <v>22</v>
      </c>
      <c r="D9" s="43">
        <v>1452126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1452126</v>
      </c>
      <c r="O9" s="44">
        <f t="shared" si="2"/>
        <v>1444.9014925373135</v>
      </c>
      <c r="P9" s="9"/>
    </row>
    <row r="10" spans="1:133">
      <c r="A10" s="12"/>
      <c r="B10" s="42">
        <v>522</v>
      </c>
      <c r="C10" s="19" t="s">
        <v>23</v>
      </c>
      <c r="D10" s="43">
        <v>473484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473484</v>
      </c>
      <c r="O10" s="44">
        <f t="shared" si="2"/>
        <v>471.12835820895521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SUM(D12:D14)</f>
        <v>140865</v>
      </c>
      <c r="E11" s="29">
        <f t="shared" si="4"/>
        <v>701225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931513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1773603</v>
      </c>
      <c r="O11" s="41">
        <f t="shared" si="2"/>
        <v>1764.779104477612</v>
      </c>
      <c r="P11" s="10"/>
    </row>
    <row r="12" spans="1:133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931513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931513</v>
      </c>
      <c r="O12" s="44">
        <f t="shared" si="2"/>
        <v>926.87860696517419</v>
      </c>
      <c r="P12" s="9"/>
    </row>
    <row r="13" spans="1:133">
      <c r="A13" s="12"/>
      <c r="B13" s="42">
        <v>534</v>
      </c>
      <c r="C13" s="19" t="s">
        <v>49</v>
      </c>
      <c r="D13" s="43">
        <v>140865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140865</v>
      </c>
      <c r="O13" s="44">
        <f t="shared" si="2"/>
        <v>140.16417910447763</v>
      </c>
      <c r="P13" s="9"/>
    </row>
    <row r="14" spans="1:133">
      <c r="A14" s="12"/>
      <c r="B14" s="42">
        <v>539</v>
      </c>
      <c r="C14" s="19" t="s">
        <v>39</v>
      </c>
      <c r="D14" s="43">
        <v>0</v>
      </c>
      <c r="E14" s="43">
        <v>701225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701225</v>
      </c>
      <c r="O14" s="44">
        <f t="shared" si="2"/>
        <v>697.7363184079602</v>
      </c>
      <c r="P14" s="9"/>
    </row>
    <row r="15" spans="1:133" ht="15.75">
      <c r="A15" s="26" t="s">
        <v>27</v>
      </c>
      <c r="B15" s="27"/>
      <c r="C15" s="28"/>
      <c r="D15" s="29">
        <f t="shared" ref="D15:M15" si="5">SUM(D16:D16)</f>
        <v>384213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384213</v>
      </c>
      <c r="O15" s="41">
        <f t="shared" si="2"/>
        <v>382.30149253731344</v>
      </c>
      <c r="P15" s="10"/>
    </row>
    <row r="16" spans="1:133" ht="15.75" thickBot="1">
      <c r="A16" s="12"/>
      <c r="B16" s="42">
        <v>541</v>
      </c>
      <c r="C16" s="19" t="s">
        <v>50</v>
      </c>
      <c r="D16" s="43">
        <v>384213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384213</v>
      </c>
      <c r="O16" s="44">
        <f t="shared" si="2"/>
        <v>382.30149253731344</v>
      </c>
      <c r="P16" s="9"/>
    </row>
    <row r="17" spans="1:119" ht="16.5" thickBot="1">
      <c r="A17" s="13" t="s">
        <v>10</v>
      </c>
      <c r="B17" s="21"/>
      <c r="C17" s="20"/>
      <c r="D17" s="14">
        <f>SUM(D5,D8,D11,D15)</f>
        <v>4812289</v>
      </c>
      <c r="E17" s="14">
        <f t="shared" ref="E17:M17" si="6">SUM(E5,E8,E11,E15)</f>
        <v>701225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931513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6445027</v>
      </c>
      <c r="O17" s="35">
        <f t="shared" si="2"/>
        <v>6412.962189054726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63</v>
      </c>
      <c r="M19" s="157"/>
      <c r="N19" s="157"/>
      <c r="O19" s="39">
        <v>1005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customHeight="1" thickBot="1">
      <c r="A21" s="159" t="s">
        <v>37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2111460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2111460</v>
      </c>
      <c r="O5" s="30">
        <f t="shared" ref="O5:O19" si="2">(N5/O$21)</f>
        <v>2109.3506493506493</v>
      </c>
      <c r="P5" s="6"/>
    </row>
    <row r="6" spans="1:133">
      <c r="A6" s="12"/>
      <c r="B6" s="42">
        <v>513</v>
      </c>
      <c r="C6" s="19" t="s">
        <v>19</v>
      </c>
      <c r="D6" s="43">
        <v>1536160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1536160</v>
      </c>
      <c r="O6" s="44">
        <f t="shared" si="2"/>
        <v>1534.6253746253747</v>
      </c>
      <c r="P6" s="9"/>
    </row>
    <row r="7" spans="1:133">
      <c r="A7" s="12"/>
      <c r="B7" s="42">
        <v>514</v>
      </c>
      <c r="C7" s="19" t="s">
        <v>20</v>
      </c>
      <c r="D7" s="43">
        <v>575300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575300</v>
      </c>
      <c r="O7" s="44">
        <f t="shared" si="2"/>
        <v>574.72527472527474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1902401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1902401</v>
      </c>
      <c r="O8" s="41">
        <f t="shared" si="2"/>
        <v>1900.5004995004995</v>
      </c>
      <c r="P8" s="10"/>
    </row>
    <row r="9" spans="1:133">
      <c r="A9" s="12"/>
      <c r="B9" s="42">
        <v>521</v>
      </c>
      <c r="C9" s="19" t="s">
        <v>22</v>
      </c>
      <c r="D9" s="43">
        <v>1451464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1451464</v>
      </c>
      <c r="O9" s="44">
        <f t="shared" si="2"/>
        <v>1450.0139860139859</v>
      </c>
      <c r="P9" s="9"/>
    </row>
    <row r="10" spans="1:133">
      <c r="A10" s="12"/>
      <c r="B10" s="42">
        <v>522</v>
      </c>
      <c r="C10" s="19" t="s">
        <v>23</v>
      </c>
      <c r="D10" s="43">
        <v>450937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450937</v>
      </c>
      <c r="O10" s="44">
        <f t="shared" si="2"/>
        <v>450.4865134865135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SUM(D12:D14)</f>
        <v>138670</v>
      </c>
      <c r="E11" s="29">
        <f t="shared" si="4"/>
        <v>2266033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954596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3359299</v>
      </c>
      <c r="O11" s="41">
        <f t="shared" si="2"/>
        <v>3355.9430569430569</v>
      </c>
      <c r="P11" s="10"/>
    </row>
    <row r="12" spans="1:133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954596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954596</v>
      </c>
      <c r="O12" s="44">
        <f t="shared" si="2"/>
        <v>953.64235764235764</v>
      </c>
      <c r="P12" s="9"/>
    </row>
    <row r="13" spans="1:133">
      <c r="A13" s="12"/>
      <c r="B13" s="42">
        <v>534</v>
      </c>
      <c r="C13" s="19" t="s">
        <v>49</v>
      </c>
      <c r="D13" s="43">
        <v>138670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138670</v>
      </c>
      <c r="O13" s="44">
        <f t="shared" si="2"/>
        <v>138.53146853146853</v>
      </c>
      <c r="P13" s="9"/>
    </row>
    <row r="14" spans="1:133">
      <c r="A14" s="12"/>
      <c r="B14" s="42">
        <v>539</v>
      </c>
      <c r="C14" s="19" t="s">
        <v>39</v>
      </c>
      <c r="D14" s="43">
        <v>0</v>
      </c>
      <c r="E14" s="43">
        <v>2266033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2266033</v>
      </c>
      <c r="O14" s="44">
        <f t="shared" si="2"/>
        <v>2263.7692307692309</v>
      </c>
      <c r="P14" s="9"/>
    </row>
    <row r="15" spans="1:133" ht="15.75">
      <c r="A15" s="26" t="s">
        <v>27</v>
      </c>
      <c r="B15" s="27"/>
      <c r="C15" s="28"/>
      <c r="D15" s="29">
        <f t="shared" ref="D15:M15" si="5">SUM(D16:D16)</f>
        <v>514181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514181</v>
      </c>
      <c r="O15" s="41">
        <f t="shared" si="2"/>
        <v>513.66733266733263</v>
      </c>
      <c r="P15" s="10"/>
    </row>
    <row r="16" spans="1:133">
      <c r="A16" s="12"/>
      <c r="B16" s="42">
        <v>541</v>
      </c>
      <c r="C16" s="19" t="s">
        <v>50</v>
      </c>
      <c r="D16" s="43">
        <v>514181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514181</v>
      </c>
      <c r="O16" s="44">
        <f t="shared" si="2"/>
        <v>513.66733266733263</v>
      </c>
      <c r="P16" s="9"/>
    </row>
    <row r="17" spans="1:119" ht="15.75">
      <c r="A17" s="26" t="s">
        <v>59</v>
      </c>
      <c r="B17" s="27"/>
      <c r="C17" s="28"/>
      <c r="D17" s="29">
        <f t="shared" ref="D17:M17" si="6">SUM(D18:D18)</f>
        <v>671000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671000</v>
      </c>
      <c r="O17" s="41">
        <f t="shared" si="2"/>
        <v>670.32967032967031</v>
      </c>
      <c r="P17" s="9"/>
    </row>
    <row r="18" spans="1:119" ht="15.75" thickBot="1">
      <c r="A18" s="12"/>
      <c r="B18" s="42">
        <v>581</v>
      </c>
      <c r="C18" s="19" t="s">
        <v>60</v>
      </c>
      <c r="D18" s="43">
        <v>671000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671000</v>
      </c>
      <c r="O18" s="44">
        <f t="shared" si="2"/>
        <v>670.32967032967031</v>
      </c>
      <c r="P18" s="9"/>
    </row>
    <row r="19" spans="1:119" ht="16.5" thickBot="1">
      <c r="A19" s="13" t="s">
        <v>10</v>
      </c>
      <c r="B19" s="21"/>
      <c r="C19" s="20"/>
      <c r="D19" s="14">
        <f>SUM(D5,D8,D11,D15,D17)</f>
        <v>5337712</v>
      </c>
      <c r="E19" s="14">
        <f t="shared" ref="E19:M19" si="7">SUM(E5,E8,E11,E15,E17)</f>
        <v>2266033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954596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8558341</v>
      </c>
      <c r="O19" s="35">
        <f t="shared" si="2"/>
        <v>8549.7912087912082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61</v>
      </c>
      <c r="M21" s="157"/>
      <c r="N21" s="157"/>
      <c r="O21" s="39">
        <v>1001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37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1901765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1901765</v>
      </c>
      <c r="O5" s="30">
        <f t="shared" ref="O5:O17" si="2">(N5/O$19)</f>
        <v>1905.5761523046092</v>
      </c>
      <c r="P5" s="6"/>
    </row>
    <row r="6" spans="1:133">
      <c r="A6" s="12"/>
      <c r="B6" s="42">
        <v>513</v>
      </c>
      <c r="C6" s="19" t="s">
        <v>19</v>
      </c>
      <c r="D6" s="43">
        <v>1322241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1322241</v>
      </c>
      <c r="O6" s="44">
        <f t="shared" si="2"/>
        <v>1324.8907815631262</v>
      </c>
      <c r="P6" s="9"/>
    </row>
    <row r="7" spans="1:133">
      <c r="A7" s="12"/>
      <c r="B7" s="42">
        <v>514</v>
      </c>
      <c r="C7" s="19" t="s">
        <v>20</v>
      </c>
      <c r="D7" s="43">
        <v>579524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579524</v>
      </c>
      <c r="O7" s="44">
        <f t="shared" si="2"/>
        <v>580.68537074148298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1941521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1941521</v>
      </c>
      <c r="O8" s="41">
        <f t="shared" si="2"/>
        <v>1945.4118236472946</v>
      </c>
      <c r="P8" s="10"/>
    </row>
    <row r="9" spans="1:133">
      <c r="A9" s="12"/>
      <c r="B9" s="42">
        <v>521</v>
      </c>
      <c r="C9" s="19" t="s">
        <v>22</v>
      </c>
      <c r="D9" s="43">
        <v>1512057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1512057</v>
      </c>
      <c r="O9" s="44">
        <f t="shared" si="2"/>
        <v>1515.0871743486973</v>
      </c>
      <c r="P9" s="9"/>
    </row>
    <row r="10" spans="1:133">
      <c r="A10" s="12"/>
      <c r="B10" s="42">
        <v>522</v>
      </c>
      <c r="C10" s="19" t="s">
        <v>23</v>
      </c>
      <c r="D10" s="43">
        <v>429464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429464</v>
      </c>
      <c r="O10" s="44">
        <f t="shared" si="2"/>
        <v>430.32464929859719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SUM(D12:D14)</f>
        <v>137602</v>
      </c>
      <c r="E11" s="29">
        <f t="shared" si="4"/>
        <v>356242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901751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1395595</v>
      </c>
      <c r="O11" s="41">
        <f t="shared" si="2"/>
        <v>1398.3917835671343</v>
      </c>
      <c r="P11" s="10"/>
    </row>
    <row r="12" spans="1:133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901751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901751</v>
      </c>
      <c r="O12" s="44">
        <f t="shared" si="2"/>
        <v>903.55811623246495</v>
      </c>
      <c r="P12" s="9"/>
    </row>
    <row r="13" spans="1:133">
      <c r="A13" s="12"/>
      <c r="B13" s="42">
        <v>534</v>
      </c>
      <c r="C13" s="19" t="s">
        <v>49</v>
      </c>
      <c r="D13" s="43">
        <v>137602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137602</v>
      </c>
      <c r="O13" s="44">
        <f t="shared" si="2"/>
        <v>137.87775551102203</v>
      </c>
      <c r="P13" s="9"/>
    </row>
    <row r="14" spans="1:133">
      <c r="A14" s="12"/>
      <c r="B14" s="42">
        <v>539</v>
      </c>
      <c r="C14" s="19" t="s">
        <v>39</v>
      </c>
      <c r="D14" s="43">
        <v>0</v>
      </c>
      <c r="E14" s="43">
        <v>356242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356242</v>
      </c>
      <c r="O14" s="44">
        <f t="shared" si="2"/>
        <v>356.95591182364728</v>
      </c>
      <c r="P14" s="9"/>
    </row>
    <row r="15" spans="1:133" ht="15.75">
      <c r="A15" s="26" t="s">
        <v>27</v>
      </c>
      <c r="B15" s="27"/>
      <c r="C15" s="28"/>
      <c r="D15" s="29">
        <f t="shared" ref="D15:M15" si="5">SUM(D16:D16)</f>
        <v>220444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220444</v>
      </c>
      <c r="O15" s="41">
        <f t="shared" si="2"/>
        <v>220.88577154308618</v>
      </c>
      <c r="P15" s="10"/>
    </row>
    <row r="16" spans="1:133" ht="15.75" thickBot="1">
      <c r="A16" s="12"/>
      <c r="B16" s="42">
        <v>541</v>
      </c>
      <c r="C16" s="19" t="s">
        <v>50</v>
      </c>
      <c r="D16" s="43">
        <v>220444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220444</v>
      </c>
      <c r="O16" s="44">
        <f t="shared" si="2"/>
        <v>220.88577154308618</v>
      </c>
      <c r="P16" s="9"/>
    </row>
    <row r="17" spans="1:119" ht="16.5" thickBot="1">
      <c r="A17" s="13" t="s">
        <v>10</v>
      </c>
      <c r="B17" s="21"/>
      <c r="C17" s="20"/>
      <c r="D17" s="14">
        <f>SUM(D5,D8,D11,D15)</f>
        <v>4201332</v>
      </c>
      <c r="E17" s="14">
        <f t="shared" ref="E17:M17" si="6">SUM(E5,E8,E11,E15)</f>
        <v>356242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901751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5459325</v>
      </c>
      <c r="O17" s="35">
        <f t="shared" si="2"/>
        <v>5470.265531062124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57</v>
      </c>
      <c r="M19" s="157"/>
      <c r="N19" s="157"/>
      <c r="O19" s="39">
        <v>998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customHeight="1" thickBot="1">
      <c r="A21" s="159" t="s">
        <v>37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1560006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1560006</v>
      </c>
      <c r="O5" s="30">
        <f t="shared" ref="O5:O17" si="2">(N5/O$19)</f>
        <v>1563.1322645290581</v>
      </c>
      <c r="P5" s="6"/>
    </row>
    <row r="6" spans="1:133">
      <c r="A6" s="12"/>
      <c r="B6" s="42">
        <v>513</v>
      </c>
      <c r="C6" s="19" t="s">
        <v>19</v>
      </c>
      <c r="D6" s="43">
        <v>753544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753544</v>
      </c>
      <c r="O6" s="44">
        <f t="shared" si="2"/>
        <v>755.05410821643284</v>
      </c>
      <c r="P6" s="9"/>
    </row>
    <row r="7" spans="1:133">
      <c r="A7" s="12"/>
      <c r="B7" s="42">
        <v>514</v>
      </c>
      <c r="C7" s="19" t="s">
        <v>20</v>
      </c>
      <c r="D7" s="43">
        <v>806462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806462</v>
      </c>
      <c r="O7" s="44">
        <f t="shared" si="2"/>
        <v>808.0781563126252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1815466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1815466</v>
      </c>
      <c r="O8" s="41">
        <f t="shared" si="2"/>
        <v>1819.1042084168337</v>
      </c>
      <c r="P8" s="10"/>
    </row>
    <row r="9" spans="1:133">
      <c r="A9" s="12"/>
      <c r="B9" s="42">
        <v>521</v>
      </c>
      <c r="C9" s="19" t="s">
        <v>22</v>
      </c>
      <c r="D9" s="43">
        <v>1406453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1406453</v>
      </c>
      <c r="O9" s="44">
        <f t="shared" si="2"/>
        <v>1409.2715430861724</v>
      </c>
      <c r="P9" s="9"/>
    </row>
    <row r="10" spans="1:133">
      <c r="A10" s="12"/>
      <c r="B10" s="42">
        <v>522</v>
      </c>
      <c r="C10" s="19" t="s">
        <v>23</v>
      </c>
      <c r="D10" s="43">
        <v>409013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409013</v>
      </c>
      <c r="O10" s="44">
        <f t="shared" si="2"/>
        <v>409.83266533066131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SUM(D12:D14)</f>
        <v>138341</v>
      </c>
      <c r="E11" s="29">
        <f t="shared" si="4"/>
        <v>1006819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872361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2017521</v>
      </c>
      <c r="O11" s="41">
        <f t="shared" si="2"/>
        <v>2021.564128256513</v>
      </c>
      <c r="P11" s="10"/>
    </row>
    <row r="12" spans="1:133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872361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872361</v>
      </c>
      <c r="O12" s="44">
        <f t="shared" si="2"/>
        <v>874.10921843687379</v>
      </c>
      <c r="P12" s="9"/>
    </row>
    <row r="13" spans="1:133">
      <c r="A13" s="12"/>
      <c r="B13" s="42">
        <v>534</v>
      </c>
      <c r="C13" s="19" t="s">
        <v>49</v>
      </c>
      <c r="D13" s="43">
        <v>138341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138341</v>
      </c>
      <c r="O13" s="44">
        <f t="shared" si="2"/>
        <v>138.61823647294588</v>
      </c>
      <c r="P13" s="9"/>
    </row>
    <row r="14" spans="1:133">
      <c r="A14" s="12"/>
      <c r="B14" s="42">
        <v>539</v>
      </c>
      <c r="C14" s="19" t="s">
        <v>39</v>
      </c>
      <c r="D14" s="43">
        <v>0</v>
      </c>
      <c r="E14" s="43">
        <v>1006819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1006819</v>
      </c>
      <c r="O14" s="44">
        <f t="shared" si="2"/>
        <v>1008.8366733466934</v>
      </c>
      <c r="P14" s="9"/>
    </row>
    <row r="15" spans="1:133" ht="15.75">
      <c r="A15" s="26" t="s">
        <v>27</v>
      </c>
      <c r="B15" s="27"/>
      <c r="C15" s="28"/>
      <c r="D15" s="29">
        <f t="shared" ref="D15:M15" si="5">SUM(D16:D16)</f>
        <v>170087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170087</v>
      </c>
      <c r="O15" s="41">
        <f t="shared" si="2"/>
        <v>170.42785571142284</v>
      </c>
      <c r="P15" s="10"/>
    </row>
    <row r="16" spans="1:133" ht="15.75" thickBot="1">
      <c r="A16" s="12"/>
      <c r="B16" s="42">
        <v>541</v>
      </c>
      <c r="C16" s="19" t="s">
        <v>50</v>
      </c>
      <c r="D16" s="43">
        <v>170087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170087</v>
      </c>
      <c r="O16" s="44">
        <f t="shared" si="2"/>
        <v>170.42785571142284</v>
      </c>
      <c r="P16" s="9"/>
    </row>
    <row r="17" spans="1:119" ht="16.5" thickBot="1">
      <c r="A17" s="13" t="s">
        <v>10</v>
      </c>
      <c r="B17" s="21"/>
      <c r="C17" s="20"/>
      <c r="D17" s="14">
        <f>SUM(D5,D8,D11,D15)</f>
        <v>3683900</v>
      </c>
      <c r="E17" s="14">
        <f t="shared" ref="E17:M17" si="6">SUM(E5,E8,E11,E15)</f>
        <v>1006819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872361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5563080</v>
      </c>
      <c r="O17" s="35">
        <f t="shared" si="2"/>
        <v>5574.2284569138274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55</v>
      </c>
      <c r="M19" s="157"/>
      <c r="N19" s="157"/>
      <c r="O19" s="39">
        <v>998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customHeight="1" thickBot="1">
      <c r="A21" s="159" t="s">
        <v>37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2024-11-16T17:45:56Z</cp:lastPrinted>
  <dcterms:created xsi:type="dcterms:W3CDTF">2000-08-31T21:26:31Z</dcterms:created>
  <dcterms:modified xsi:type="dcterms:W3CDTF">2024-12-02T21:07:04Z</dcterms:modified>
</cp:coreProperties>
</file>