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loridalegislature-my.sharepoint.com/personal/ocain_steve_leg_state_fl_us/Documents/Documents/EDR/AFR Data/EDR Municipal Revenues/"/>
    </mc:Choice>
  </mc:AlternateContent>
  <xr:revisionPtr revIDLastSave="182" documentId="11_37378CEC6B5209CA321FFC67FA6516D5F7A9085D" xr6:coauthVersionLast="47" xr6:coauthVersionMax="47" xr10:uidLastSave="{AE6AC919-87A4-4D4B-A064-72222A7ADA24}"/>
  <bookViews>
    <workbookView xWindow="-120" yWindow="-120" windowWidth="29040" windowHeight="15720" tabRatio="786" xr2:uid="{00000000-000D-0000-FFFF-FFFF00000000}"/>
  </bookViews>
  <sheets>
    <sheet name="2023" sheetId="48" r:id="rId1"/>
    <sheet name="2022" sheetId="47" r:id="rId2"/>
    <sheet name="2021" sheetId="46" r:id="rId3"/>
    <sheet name="2020" sheetId="45" r:id="rId4"/>
    <sheet name="2019" sheetId="44" r:id="rId5"/>
    <sheet name="2018" sheetId="43" r:id="rId6"/>
    <sheet name="2017" sheetId="42" r:id="rId7"/>
    <sheet name="2016" sheetId="41" r:id="rId8"/>
    <sheet name="2015" sheetId="40" r:id="rId9"/>
    <sheet name="2014" sheetId="39" r:id="rId10"/>
    <sheet name="2013" sheetId="38" r:id="rId11"/>
    <sheet name="2012" sheetId="36" r:id="rId12"/>
    <sheet name="2011" sheetId="35" r:id="rId13"/>
    <sheet name="2010" sheetId="34" r:id="rId14"/>
    <sheet name="2009" sheetId="33" r:id="rId15"/>
    <sheet name="2008" sheetId="37" r:id="rId16"/>
  </sheets>
  <definedNames>
    <definedName name="_xlnm.Print_Area" localSheetId="15">'2008'!$A$1:$O$61</definedName>
    <definedName name="_xlnm.Print_Area" localSheetId="14">'2009'!$A$1:$O$60</definedName>
    <definedName name="_xlnm.Print_Area" localSheetId="13">'2010'!$A$1:$O$61</definedName>
    <definedName name="_xlnm.Print_Area" localSheetId="12">'2011'!$A$1:$O$60</definedName>
    <definedName name="_xlnm.Print_Area" localSheetId="11">'2012'!$A$1:$O$61</definedName>
    <definedName name="_xlnm.Print_Area" localSheetId="10">'2013'!$A$1:$O$65</definedName>
    <definedName name="_xlnm.Print_Area" localSheetId="9">'2014'!$A$1:$O$62</definedName>
    <definedName name="_xlnm.Print_Area" localSheetId="8">'2015'!$A$1:$O$67</definedName>
    <definedName name="_xlnm.Print_Area" localSheetId="7">'2016'!$A$1:$O$65</definedName>
    <definedName name="_xlnm.Print_Area" localSheetId="6">'2017'!$A$1:$O$61</definedName>
    <definedName name="_xlnm.Print_Area" localSheetId="5">'2018'!$A$1:$O$59</definedName>
    <definedName name="_xlnm.Print_Area" localSheetId="4">'2019'!$A$1:$O$55</definedName>
    <definedName name="_xlnm.Print_Area" localSheetId="3">'2020'!$A$1:$O$56</definedName>
    <definedName name="_xlnm.Print_Area" localSheetId="2">'2021'!$A$1:$P$56</definedName>
    <definedName name="_xlnm.Print_Area" localSheetId="1">'2022'!$A$1:$P$61</definedName>
    <definedName name="_xlnm.Print_Area" localSheetId="0">'2023'!$A$1:$P$59</definedName>
    <definedName name="_xlnm.Print_Titles" localSheetId="15">'2008'!$1:$4</definedName>
    <definedName name="_xlnm.Print_Titles" localSheetId="14">'2009'!$1:$4</definedName>
    <definedName name="_xlnm.Print_Titles" localSheetId="13">'2010'!$1:$4</definedName>
    <definedName name="_xlnm.Print_Titles" localSheetId="12">'2011'!$1:$4</definedName>
    <definedName name="_xlnm.Print_Titles" localSheetId="11">'2012'!$1:$4</definedName>
    <definedName name="_xlnm.Print_Titles" localSheetId="10">'2013'!$1:$4</definedName>
    <definedName name="_xlnm.Print_Titles" localSheetId="9">'2014'!$1:$4</definedName>
    <definedName name="_xlnm.Print_Titles" localSheetId="8">'2015'!$1:$4</definedName>
    <definedName name="_xlnm.Print_Titles" localSheetId="7">'2016'!$1:$4</definedName>
    <definedName name="_xlnm.Print_Titles" localSheetId="6">'2017'!$1:$4</definedName>
    <definedName name="_xlnm.Print_Titles" localSheetId="5">'2018'!$1:$4</definedName>
    <definedName name="_xlnm.Print_Titles" localSheetId="4">'2019'!$1:$4</definedName>
    <definedName name="_xlnm.Print_Titles" localSheetId="3">'2020'!$1:$4</definedName>
    <definedName name="_xlnm.Print_Titles" localSheetId="2">'2021'!$1:$4</definedName>
    <definedName name="_xlnm.Print_Titles" localSheetId="1">'2022'!$1:$4</definedName>
    <definedName name="_xlnm.Print_Titles" localSheetId="0">'2023'!$1:$4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4" i="48" l="1"/>
  <c r="P54" i="48" s="1"/>
  <c r="O53" i="48"/>
  <c r="P53" i="48" s="1"/>
  <c r="O52" i="48"/>
  <c r="P52" i="48" s="1"/>
  <c r="N51" i="48"/>
  <c r="M51" i="48"/>
  <c r="L51" i="48"/>
  <c r="K51" i="48"/>
  <c r="J51" i="48"/>
  <c r="I51" i="48"/>
  <c r="H51" i="48"/>
  <c r="G51" i="48"/>
  <c r="F51" i="48"/>
  <c r="E51" i="48"/>
  <c r="D51" i="48"/>
  <c r="O50" i="48"/>
  <c r="P50" i="48" s="1"/>
  <c r="O49" i="48"/>
  <c r="P49" i="48" s="1"/>
  <c r="O48" i="48"/>
  <c r="P48" i="48" s="1"/>
  <c r="O47" i="48"/>
  <c r="P47" i="48" s="1"/>
  <c r="O46" i="48"/>
  <c r="P46" i="48" s="1"/>
  <c r="O45" i="48"/>
  <c r="P45" i="48" s="1"/>
  <c r="O44" i="48"/>
  <c r="P44" i="48" s="1"/>
  <c r="N43" i="48"/>
  <c r="M43" i="48"/>
  <c r="L43" i="48"/>
  <c r="K43" i="48"/>
  <c r="J43" i="48"/>
  <c r="I43" i="48"/>
  <c r="H43" i="48"/>
  <c r="G43" i="48"/>
  <c r="F43" i="48"/>
  <c r="E43" i="48"/>
  <c r="D43" i="48"/>
  <c r="O42" i="48"/>
  <c r="P42" i="48" s="1"/>
  <c r="O41" i="48"/>
  <c r="P41" i="48" s="1"/>
  <c r="O40" i="48"/>
  <c r="P40" i="48" s="1"/>
  <c r="O39" i="48"/>
  <c r="P39" i="48" s="1"/>
  <c r="N38" i="48"/>
  <c r="M38" i="48"/>
  <c r="L38" i="48"/>
  <c r="K38" i="48"/>
  <c r="J38" i="48"/>
  <c r="I38" i="48"/>
  <c r="H38" i="48"/>
  <c r="G38" i="48"/>
  <c r="F38" i="48"/>
  <c r="E38" i="48"/>
  <c r="D38" i="48"/>
  <c r="O37" i="48"/>
  <c r="P37" i="48" s="1"/>
  <c r="O36" i="48"/>
  <c r="P36" i="48" s="1"/>
  <c r="O35" i="48"/>
  <c r="P35" i="48" s="1"/>
  <c r="O34" i="48"/>
  <c r="P34" i="48" s="1"/>
  <c r="O33" i="48"/>
  <c r="P33" i="48" s="1"/>
  <c r="O32" i="48"/>
  <c r="P32" i="48" s="1"/>
  <c r="O31" i="48"/>
  <c r="P31" i="48" s="1"/>
  <c r="O30" i="48"/>
  <c r="P30" i="48" s="1"/>
  <c r="O29" i="48"/>
  <c r="P29" i="48" s="1"/>
  <c r="N28" i="48"/>
  <c r="M28" i="48"/>
  <c r="L28" i="48"/>
  <c r="K28" i="48"/>
  <c r="J28" i="48"/>
  <c r="I28" i="48"/>
  <c r="H28" i="48"/>
  <c r="G28" i="48"/>
  <c r="F28" i="48"/>
  <c r="E28" i="48"/>
  <c r="D28" i="48"/>
  <c r="O27" i="48"/>
  <c r="P27" i="48" s="1"/>
  <c r="O26" i="48"/>
  <c r="P26" i="48" s="1"/>
  <c r="O25" i="48"/>
  <c r="P25" i="48" s="1"/>
  <c r="O24" i="48"/>
  <c r="P24" i="48" s="1"/>
  <c r="O23" i="48"/>
  <c r="P23" i="48" s="1"/>
  <c r="O22" i="48"/>
  <c r="P22" i="48" s="1"/>
  <c r="O21" i="48"/>
  <c r="P21" i="48" s="1"/>
  <c r="O20" i="48"/>
  <c r="P20" i="48" s="1"/>
  <c r="O19" i="48"/>
  <c r="P19" i="48" s="1"/>
  <c r="O18" i="48"/>
  <c r="P18" i="48" s="1"/>
  <c r="N17" i="48"/>
  <c r="M17" i="48"/>
  <c r="L17" i="48"/>
  <c r="K17" i="48"/>
  <c r="J17" i="48"/>
  <c r="I17" i="48"/>
  <c r="H17" i="48"/>
  <c r="G17" i="48"/>
  <c r="F17" i="48"/>
  <c r="E17" i="48"/>
  <c r="D17" i="48"/>
  <c r="O16" i="48"/>
  <c r="P16" i="48" s="1"/>
  <c r="O15" i="48"/>
  <c r="P15" i="48" s="1"/>
  <c r="O14" i="48"/>
  <c r="P14" i="48" s="1"/>
  <c r="N13" i="48"/>
  <c r="M13" i="48"/>
  <c r="L13" i="48"/>
  <c r="K13" i="48"/>
  <c r="J13" i="48"/>
  <c r="I13" i="48"/>
  <c r="H13" i="48"/>
  <c r="G13" i="48"/>
  <c r="F13" i="48"/>
  <c r="E13" i="48"/>
  <c r="D13" i="48"/>
  <c r="O12" i="48"/>
  <c r="P12" i="48" s="1"/>
  <c r="O11" i="48"/>
  <c r="P11" i="48" s="1"/>
  <c r="O10" i="48"/>
  <c r="P10" i="48" s="1"/>
  <c r="O9" i="48"/>
  <c r="P9" i="48" s="1"/>
  <c r="O8" i="48"/>
  <c r="P8" i="48" s="1"/>
  <c r="O7" i="48"/>
  <c r="P7" i="48" s="1"/>
  <c r="O6" i="48"/>
  <c r="P6" i="48" s="1"/>
  <c r="N5" i="48"/>
  <c r="M5" i="48"/>
  <c r="L5" i="48"/>
  <c r="K5" i="48"/>
  <c r="J5" i="48"/>
  <c r="I5" i="48"/>
  <c r="H5" i="48"/>
  <c r="G5" i="48"/>
  <c r="F5" i="48"/>
  <c r="E5" i="48"/>
  <c r="D5" i="48"/>
  <c r="O56" i="47"/>
  <c r="P56" i="47" s="1"/>
  <c r="O55" i="47"/>
  <c r="P55" i="47" s="1"/>
  <c r="O54" i="47"/>
  <c r="P54" i="47" s="1"/>
  <c r="N53" i="47"/>
  <c r="M53" i="47"/>
  <c r="L53" i="47"/>
  <c r="K53" i="47"/>
  <c r="J53" i="47"/>
  <c r="I53" i="47"/>
  <c r="H53" i="47"/>
  <c r="G53" i="47"/>
  <c r="F53" i="47"/>
  <c r="E53" i="47"/>
  <c r="D53" i="47"/>
  <c r="O52" i="47"/>
  <c r="P52" i="47" s="1"/>
  <c r="O51" i="47"/>
  <c r="P51" i="47" s="1"/>
  <c r="O50" i="47"/>
  <c r="P50" i="47" s="1"/>
  <c r="O49" i="47"/>
  <c r="P49" i="47" s="1"/>
  <c r="O48" i="47"/>
  <c r="P48" i="47" s="1"/>
  <c r="O47" i="47"/>
  <c r="P47" i="47" s="1"/>
  <c r="O46" i="47"/>
  <c r="P46" i="47" s="1"/>
  <c r="O45" i="47"/>
  <c r="P45" i="47" s="1"/>
  <c r="N44" i="47"/>
  <c r="M44" i="47"/>
  <c r="L44" i="47"/>
  <c r="K44" i="47"/>
  <c r="J44" i="47"/>
  <c r="I44" i="47"/>
  <c r="H44" i="47"/>
  <c r="G44" i="47"/>
  <c r="F44" i="47"/>
  <c r="E44" i="47"/>
  <c r="D44" i="47"/>
  <c r="O43" i="47"/>
  <c r="P43" i="47" s="1"/>
  <c r="O42" i="47"/>
  <c r="P42" i="47" s="1"/>
  <c r="O41" i="47"/>
  <c r="P41" i="47" s="1"/>
  <c r="O40" i="47"/>
  <c r="P40" i="47" s="1"/>
  <c r="N39" i="47"/>
  <c r="M39" i="47"/>
  <c r="L39" i="47"/>
  <c r="K39" i="47"/>
  <c r="J39" i="47"/>
  <c r="I39" i="47"/>
  <c r="H39" i="47"/>
  <c r="G39" i="47"/>
  <c r="F39" i="47"/>
  <c r="E39" i="47"/>
  <c r="D39" i="47"/>
  <c r="O38" i="47"/>
  <c r="P38" i="47" s="1"/>
  <c r="O37" i="47"/>
  <c r="P37" i="47" s="1"/>
  <c r="O36" i="47"/>
  <c r="P36" i="47" s="1"/>
  <c r="O35" i="47"/>
  <c r="P35" i="47" s="1"/>
  <c r="O34" i="47"/>
  <c r="P34" i="47" s="1"/>
  <c r="O33" i="47"/>
  <c r="P33" i="47" s="1"/>
  <c r="O32" i="47"/>
  <c r="P32" i="47" s="1"/>
  <c r="O31" i="47"/>
  <c r="P31" i="47" s="1"/>
  <c r="O30" i="47"/>
  <c r="P30" i="47" s="1"/>
  <c r="N29" i="47"/>
  <c r="M29" i="47"/>
  <c r="L29" i="47"/>
  <c r="K29" i="47"/>
  <c r="J29" i="47"/>
  <c r="I29" i="47"/>
  <c r="H29" i="47"/>
  <c r="G29" i="47"/>
  <c r="F29" i="47"/>
  <c r="E29" i="47"/>
  <c r="D29" i="47"/>
  <c r="O28" i="47"/>
  <c r="P28" i="47" s="1"/>
  <c r="O27" i="47"/>
  <c r="P27" i="47" s="1"/>
  <c r="O26" i="47"/>
  <c r="P26" i="47" s="1"/>
  <c r="O25" i="47"/>
  <c r="P25" i="47" s="1"/>
  <c r="O24" i="47"/>
  <c r="P24" i="47" s="1"/>
  <c r="O23" i="47"/>
  <c r="P23" i="47" s="1"/>
  <c r="O22" i="47"/>
  <c r="P22" i="47" s="1"/>
  <c r="O21" i="47"/>
  <c r="P21" i="47" s="1"/>
  <c r="O20" i="47"/>
  <c r="P20" i="47" s="1"/>
  <c r="O19" i="47"/>
  <c r="P19" i="47" s="1"/>
  <c r="O18" i="47"/>
  <c r="P18" i="47" s="1"/>
  <c r="O17" i="47"/>
  <c r="P17" i="47" s="1"/>
  <c r="N16" i="47"/>
  <c r="M16" i="47"/>
  <c r="L16" i="47"/>
  <c r="K16" i="47"/>
  <c r="J16" i="47"/>
  <c r="I16" i="47"/>
  <c r="H16" i="47"/>
  <c r="G16" i="47"/>
  <c r="F16" i="47"/>
  <c r="E16" i="47"/>
  <c r="D16" i="47"/>
  <c r="O15" i="47"/>
  <c r="P15" i="47" s="1"/>
  <c r="O14" i="47"/>
  <c r="P14" i="47" s="1"/>
  <c r="N13" i="47"/>
  <c r="M13" i="47"/>
  <c r="L13" i="47"/>
  <c r="K13" i="47"/>
  <c r="J13" i="47"/>
  <c r="I13" i="47"/>
  <c r="H13" i="47"/>
  <c r="G13" i="47"/>
  <c r="F13" i="47"/>
  <c r="E13" i="47"/>
  <c r="D13" i="47"/>
  <c r="O12" i="47"/>
  <c r="P12" i="47" s="1"/>
  <c r="O11" i="47"/>
  <c r="P11" i="47" s="1"/>
  <c r="O10" i="47"/>
  <c r="P10" i="47" s="1"/>
  <c r="O9" i="47"/>
  <c r="P9" i="47" s="1"/>
  <c r="O8" i="47"/>
  <c r="P8" i="47" s="1"/>
  <c r="O7" i="47"/>
  <c r="P7" i="47" s="1"/>
  <c r="O6" i="47"/>
  <c r="P6" i="47" s="1"/>
  <c r="N5" i="47"/>
  <c r="M5" i="47"/>
  <c r="L5" i="47"/>
  <c r="K5" i="47"/>
  <c r="J5" i="47"/>
  <c r="I5" i="47"/>
  <c r="H5" i="47"/>
  <c r="G5" i="47"/>
  <c r="F5" i="47"/>
  <c r="E5" i="47"/>
  <c r="D5" i="47"/>
  <c r="O51" i="46"/>
  <c r="P51" i="46" s="1"/>
  <c r="O50" i="46"/>
  <c r="P50" i="46"/>
  <c r="O49" i="46"/>
  <c r="P49" i="46"/>
  <c r="O48" i="46"/>
  <c r="P48" i="46"/>
  <c r="N47" i="46"/>
  <c r="M47" i="46"/>
  <c r="L47" i="46"/>
  <c r="K47" i="46"/>
  <c r="J47" i="46"/>
  <c r="I47" i="46"/>
  <c r="H47" i="46"/>
  <c r="G47" i="46"/>
  <c r="F47" i="46"/>
  <c r="E47" i="46"/>
  <c r="D47" i="46"/>
  <c r="O47" i="46" s="1"/>
  <c r="P47" i="46" s="1"/>
  <c r="O46" i="46"/>
  <c r="P46" i="46" s="1"/>
  <c r="O45" i="46"/>
  <c r="P45" i="46" s="1"/>
  <c r="O44" i="46"/>
  <c r="P44" i="46"/>
  <c r="O43" i="46"/>
  <c r="P43" i="46" s="1"/>
  <c r="O42" i="46"/>
  <c r="P42" i="46"/>
  <c r="O41" i="46"/>
  <c r="P41" i="46"/>
  <c r="N40" i="46"/>
  <c r="M40" i="46"/>
  <c r="L40" i="46"/>
  <c r="K40" i="46"/>
  <c r="K52" i="46" s="1"/>
  <c r="J40" i="46"/>
  <c r="I40" i="46"/>
  <c r="H40" i="46"/>
  <c r="H52" i="46" s="1"/>
  <c r="G40" i="46"/>
  <c r="F40" i="46"/>
  <c r="O40" i="46" s="1"/>
  <c r="P40" i="46" s="1"/>
  <c r="E40" i="46"/>
  <c r="D40" i="46"/>
  <c r="O39" i="46"/>
  <c r="P39" i="46"/>
  <c r="O38" i="46"/>
  <c r="P38" i="46"/>
  <c r="O37" i="46"/>
  <c r="P37" i="46"/>
  <c r="N36" i="46"/>
  <c r="M36" i="46"/>
  <c r="L36" i="46"/>
  <c r="K36" i="46"/>
  <c r="J36" i="46"/>
  <c r="I36" i="46"/>
  <c r="H36" i="46"/>
  <c r="G36" i="46"/>
  <c r="G52" i="46" s="1"/>
  <c r="F36" i="46"/>
  <c r="F52" i="46" s="1"/>
  <c r="E36" i="46"/>
  <c r="E52" i="46" s="1"/>
  <c r="D36" i="46"/>
  <c r="O36" i="46" s="1"/>
  <c r="P36" i="46" s="1"/>
  <c r="O35" i="46"/>
  <c r="P35" i="46" s="1"/>
  <c r="O34" i="46"/>
  <c r="P34" i="46"/>
  <c r="O33" i="46"/>
  <c r="P33" i="46"/>
  <c r="O32" i="46"/>
  <c r="P32" i="46" s="1"/>
  <c r="O31" i="46"/>
  <c r="P31" i="46"/>
  <c r="O30" i="46"/>
  <c r="P30" i="46"/>
  <c r="O29" i="46"/>
  <c r="P29" i="46"/>
  <c r="O28" i="46"/>
  <c r="P28" i="46"/>
  <c r="O27" i="46"/>
  <c r="P27" i="46"/>
  <c r="N26" i="46"/>
  <c r="N52" i="46" s="1"/>
  <c r="M26" i="46"/>
  <c r="M52" i="46" s="1"/>
  <c r="L26" i="46"/>
  <c r="O26" i="46" s="1"/>
  <c r="P26" i="46" s="1"/>
  <c r="K26" i="46"/>
  <c r="J26" i="46"/>
  <c r="I26" i="46"/>
  <c r="H26" i="46"/>
  <c r="G26" i="46"/>
  <c r="F26" i="46"/>
  <c r="E26" i="46"/>
  <c r="D26" i="46"/>
  <c r="O25" i="46"/>
  <c r="P25" i="46" s="1"/>
  <c r="O24" i="46"/>
  <c r="P24" i="46"/>
  <c r="O23" i="46"/>
  <c r="P23" i="46"/>
  <c r="O22" i="46"/>
  <c r="P22" i="46"/>
  <c r="O21" i="46"/>
  <c r="P21" i="46"/>
  <c r="O20" i="46"/>
  <c r="P20" i="46"/>
  <c r="O19" i="46"/>
  <c r="P19" i="46" s="1"/>
  <c r="O18" i="46"/>
  <c r="P18" i="46"/>
  <c r="O17" i="46"/>
  <c r="P17" i="46"/>
  <c r="N16" i="46"/>
  <c r="M16" i="46"/>
  <c r="L16" i="46"/>
  <c r="K16" i="46"/>
  <c r="J16" i="46"/>
  <c r="I16" i="46"/>
  <c r="H16" i="46"/>
  <c r="G16" i="46"/>
  <c r="F16" i="46"/>
  <c r="E16" i="46"/>
  <c r="D16" i="46"/>
  <c r="O16" i="46" s="1"/>
  <c r="P16" i="46" s="1"/>
  <c r="O15" i="46"/>
  <c r="P15" i="46"/>
  <c r="O14" i="46"/>
  <c r="P14" i="46" s="1"/>
  <c r="N13" i="46"/>
  <c r="M13" i="46"/>
  <c r="L13" i="46"/>
  <c r="K13" i="46"/>
  <c r="J13" i="46"/>
  <c r="I13" i="46"/>
  <c r="H13" i="46"/>
  <c r="G13" i="46"/>
  <c r="F13" i="46"/>
  <c r="E13" i="46"/>
  <c r="D13" i="46"/>
  <c r="O12" i="46"/>
  <c r="P12" i="46"/>
  <c r="O11" i="46"/>
  <c r="P11" i="46"/>
  <c r="O10" i="46"/>
  <c r="P10" i="46"/>
  <c r="O9" i="46"/>
  <c r="P9" i="46"/>
  <c r="O8" i="46"/>
  <c r="P8" i="46" s="1"/>
  <c r="O7" i="46"/>
  <c r="P7" i="46"/>
  <c r="O6" i="46"/>
  <c r="P6" i="46"/>
  <c r="N5" i="46"/>
  <c r="M5" i="46"/>
  <c r="L5" i="46"/>
  <c r="L52" i="46" s="1"/>
  <c r="K5" i="46"/>
  <c r="J5" i="46"/>
  <c r="I5" i="46"/>
  <c r="H5" i="46"/>
  <c r="G5" i="46"/>
  <c r="F5" i="46"/>
  <c r="E5" i="46"/>
  <c r="D5" i="46"/>
  <c r="N51" i="45"/>
  <c r="O51" i="45"/>
  <c r="N50" i="45"/>
  <c r="O50" i="45" s="1"/>
  <c r="N49" i="45"/>
  <c r="O49" i="45" s="1"/>
  <c r="M48" i="45"/>
  <c r="L48" i="45"/>
  <c r="K48" i="45"/>
  <c r="J48" i="45"/>
  <c r="I48" i="45"/>
  <c r="H48" i="45"/>
  <c r="G48" i="45"/>
  <c r="F48" i="45"/>
  <c r="E48" i="45"/>
  <c r="D48" i="45"/>
  <c r="N48" i="45" s="1"/>
  <c r="O48" i="45" s="1"/>
  <c r="N47" i="45"/>
  <c r="O47" i="45"/>
  <c r="N46" i="45"/>
  <c r="O46" i="45"/>
  <c r="N45" i="45"/>
  <c r="O45" i="45"/>
  <c r="N44" i="45"/>
  <c r="O44" i="45" s="1"/>
  <c r="N43" i="45"/>
  <c r="O43" i="45" s="1"/>
  <c r="N42" i="45"/>
  <c r="O42" i="45"/>
  <c r="M41" i="45"/>
  <c r="L41" i="45"/>
  <c r="K41" i="45"/>
  <c r="J41" i="45"/>
  <c r="I41" i="45"/>
  <c r="H41" i="45"/>
  <c r="G41" i="45"/>
  <c r="F41" i="45"/>
  <c r="E41" i="45"/>
  <c r="D41" i="45"/>
  <c r="N40" i="45"/>
  <c r="O40" i="45"/>
  <c r="N39" i="45"/>
  <c r="O39" i="45"/>
  <c r="M38" i="45"/>
  <c r="N38" i="45" s="1"/>
  <c r="O38" i="45" s="1"/>
  <c r="L38" i="45"/>
  <c r="K38" i="45"/>
  <c r="J38" i="45"/>
  <c r="I38" i="45"/>
  <c r="H38" i="45"/>
  <c r="G38" i="45"/>
  <c r="F38" i="45"/>
  <c r="E38" i="45"/>
  <c r="D38" i="45"/>
  <c r="N37" i="45"/>
  <c r="O37" i="45"/>
  <c r="N36" i="45"/>
  <c r="O36" i="45"/>
  <c r="N35" i="45"/>
  <c r="O35" i="45" s="1"/>
  <c r="N34" i="45"/>
  <c r="O34" i="45"/>
  <c r="N33" i="45"/>
  <c r="O33" i="45"/>
  <c r="N32" i="45"/>
  <c r="O32" i="45" s="1"/>
  <c r="N31" i="45"/>
  <c r="O31" i="45"/>
  <c r="N30" i="45"/>
  <c r="O30" i="45"/>
  <c r="N29" i="45"/>
  <c r="O29" i="45" s="1"/>
  <c r="M28" i="45"/>
  <c r="L28" i="45"/>
  <c r="K28" i="45"/>
  <c r="J28" i="45"/>
  <c r="I28" i="45"/>
  <c r="H28" i="45"/>
  <c r="G28" i="45"/>
  <c r="F28" i="45"/>
  <c r="F52" i="45" s="1"/>
  <c r="E28" i="45"/>
  <c r="E52" i="45" s="1"/>
  <c r="D28" i="45"/>
  <c r="N27" i="45"/>
  <c r="O27" i="45"/>
  <c r="N26" i="45"/>
  <c r="O26" i="45" s="1"/>
  <c r="N25" i="45"/>
  <c r="O25" i="45" s="1"/>
  <c r="N24" i="45"/>
  <c r="O24" i="45"/>
  <c r="N23" i="45"/>
  <c r="O23" i="45" s="1"/>
  <c r="N22" i="45"/>
  <c r="O22" i="45"/>
  <c r="N21" i="45"/>
  <c r="O21" i="45"/>
  <c r="N20" i="45"/>
  <c r="O20" i="45"/>
  <c r="N19" i="45"/>
  <c r="O19" i="45"/>
  <c r="N18" i="45"/>
  <c r="O18" i="45"/>
  <c r="N17" i="45"/>
  <c r="O17" i="45" s="1"/>
  <c r="M16" i="45"/>
  <c r="L16" i="45"/>
  <c r="K16" i="45"/>
  <c r="J16" i="45"/>
  <c r="I16" i="45"/>
  <c r="H16" i="45"/>
  <c r="G16" i="45"/>
  <c r="F16" i="45"/>
  <c r="E16" i="45"/>
  <c r="D16" i="45"/>
  <c r="N15" i="45"/>
  <c r="O15" i="45"/>
  <c r="N14" i="45"/>
  <c r="O14" i="45"/>
  <c r="M13" i="45"/>
  <c r="L13" i="45"/>
  <c r="K13" i="45"/>
  <c r="K52" i="45" s="1"/>
  <c r="J13" i="45"/>
  <c r="J52" i="45" s="1"/>
  <c r="I13" i="45"/>
  <c r="I52" i="45" s="1"/>
  <c r="H13" i="45"/>
  <c r="H52" i="45" s="1"/>
  <c r="G13" i="45"/>
  <c r="F13" i="45"/>
  <c r="E13" i="45"/>
  <c r="D13" i="45"/>
  <c r="N12" i="45"/>
  <c r="O12" i="45"/>
  <c r="N11" i="45"/>
  <c r="O11" i="45" s="1"/>
  <c r="N10" i="45"/>
  <c r="O10" i="45"/>
  <c r="N9" i="45"/>
  <c r="O9" i="45"/>
  <c r="N8" i="45"/>
  <c r="O8" i="45"/>
  <c r="N7" i="45"/>
  <c r="O7" i="45"/>
  <c r="N6" i="45"/>
  <c r="O6" i="45"/>
  <c r="M5" i="45"/>
  <c r="M52" i="45" s="1"/>
  <c r="L5" i="45"/>
  <c r="L52" i="45" s="1"/>
  <c r="K5" i="45"/>
  <c r="J5" i="45"/>
  <c r="I5" i="45"/>
  <c r="H5" i="45"/>
  <c r="G5" i="45"/>
  <c r="F5" i="45"/>
  <c r="E5" i="45"/>
  <c r="D5" i="45"/>
  <c r="N50" i="44"/>
  <c r="O50" i="44"/>
  <c r="N49" i="44"/>
  <c r="O49" i="44"/>
  <c r="N48" i="44"/>
  <c r="O48" i="44"/>
  <c r="M47" i="44"/>
  <c r="L47" i="44"/>
  <c r="K47" i="44"/>
  <c r="J47" i="44"/>
  <c r="I47" i="44"/>
  <c r="H47" i="44"/>
  <c r="G47" i="44"/>
  <c r="F47" i="44"/>
  <c r="E47" i="44"/>
  <c r="D47" i="44"/>
  <c r="N46" i="44"/>
  <c r="O46" i="44"/>
  <c r="N45" i="44"/>
  <c r="O45" i="44" s="1"/>
  <c r="N44" i="44"/>
  <c r="O44" i="44"/>
  <c r="N43" i="44"/>
  <c r="O43" i="44"/>
  <c r="N42" i="44"/>
  <c r="O42" i="44"/>
  <c r="N41" i="44"/>
  <c r="O41" i="44"/>
  <c r="M40" i="44"/>
  <c r="M51" i="44" s="1"/>
  <c r="L40" i="44"/>
  <c r="K40" i="44"/>
  <c r="J40" i="44"/>
  <c r="I40" i="44"/>
  <c r="N40" i="44" s="1"/>
  <c r="O40" i="44" s="1"/>
  <c r="H40" i="44"/>
  <c r="G40" i="44"/>
  <c r="F40" i="44"/>
  <c r="E40" i="44"/>
  <c r="D40" i="44"/>
  <c r="N39" i="44"/>
  <c r="O39" i="44" s="1"/>
  <c r="M38" i="44"/>
  <c r="L38" i="44"/>
  <c r="K38" i="44"/>
  <c r="J38" i="44"/>
  <c r="I38" i="44"/>
  <c r="H38" i="44"/>
  <c r="G38" i="44"/>
  <c r="F38" i="44"/>
  <c r="F51" i="44" s="1"/>
  <c r="E38" i="44"/>
  <c r="D38" i="44"/>
  <c r="N38" i="44" s="1"/>
  <c r="O38" i="44" s="1"/>
  <c r="N37" i="44"/>
  <c r="O37" i="44"/>
  <c r="N36" i="44"/>
  <c r="O36" i="44" s="1"/>
  <c r="N35" i="44"/>
  <c r="O35" i="44" s="1"/>
  <c r="N34" i="44"/>
  <c r="O34" i="44"/>
  <c r="N33" i="44"/>
  <c r="O33" i="44" s="1"/>
  <c r="N32" i="44"/>
  <c r="O32" i="44"/>
  <c r="N31" i="44"/>
  <c r="O31" i="44"/>
  <c r="N30" i="44"/>
  <c r="O30" i="44"/>
  <c r="N29" i="44"/>
  <c r="O29" i="44" s="1"/>
  <c r="M28" i="44"/>
  <c r="L28" i="44"/>
  <c r="L51" i="44" s="1"/>
  <c r="K28" i="44"/>
  <c r="K51" i="44" s="1"/>
  <c r="J28" i="44"/>
  <c r="J51" i="44" s="1"/>
  <c r="I28" i="44"/>
  <c r="N28" i="44" s="1"/>
  <c r="O28" i="44" s="1"/>
  <c r="H28" i="44"/>
  <c r="G28" i="44"/>
  <c r="F28" i="44"/>
  <c r="E28" i="44"/>
  <c r="D28" i="44"/>
  <c r="N27" i="44"/>
  <c r="O27" i="44" s="1"/>
  <c r="N26" i="44"/>
  <c r="O26" i="44"/>
  <c r="N25" i="44"/>
  <c r="O25" i="44"/>
  <c r="N24" i="44"/>
  <c r="O24" i="44"/>
  <c r="N23" i="44"/>
  <c r="O23" i="44"/>
  <c r="N22" i="44"/>
  <c r="O22" i="44"/>
  <c r="N21" i="44"/>
  <c r="O21" i="44"/>
  <c r="N20" i="44"/>
  <c r="O20" i="44" s="1"/>
  <c r="N19" i="44"/>
  <c r="O19" i="44" s="1"/>
  <c r="N18" i="44"/>
  <c r="O18" i="44"/>
  <c r="M17" i="44"/>
  <c r="L17" i="44"/>
  <c r="K17" i="44"/>
  <c r="J17" i="44"/>
  <c r="I17" i="44"/>
  <c r="H17" i="44"/>
  <c r="G17" i="44"/>
  <c r="F17" i="44"/>
  <c r="E17" i="44"/>
  <c r="D17" i="44"/>
  <c r="N17" i="44" s="1"/>
  <c r="O17" i="44" s="1"/>
  <c r="N16" i="44"/>
  <c r="O16" i="44"/>
  <c r="N15" i="44"/>
  <c r="O15" i="44"/>
  <c r="N14" i="44"/>
  <c r="O14" i="44" s="1"/>
  <c r="M13" i="44"/>
  <c r="L13" i="44"/>
  <c r="K13" i="44"/>
  <c r="J13" i="44"/>
  <c r="I13" i="44"/>
  <c r="H13" i="44"/>
  <c r="G13" i="44"/>
  <c r="F13" i="44"/>
  <c r="E13" i="44"/>
  <c r="D13" i="44"/>
  <c r="N13" i="44" s="1"/>
  <c r="O13" i="44" s="1"/>
  <c r="N12" i="44"/>
  <c r="O12" i="44"/>
  <c r="N11" i="44"/>
  <c r="O11" i="44"/>
  <c r="N10" i="44"/>
  <c r="O10" i="44"/>
  <c r="N9" i="44"/>
  <c r="O9" i="44" s="1"/>
  <c r="N8" i="44"/>
  <c r="O8" i="44" s="1"/>
  <c r="N7" i="44"/>
  <c r="O7" i="44" s="1"/>
  <c r="N6" i="44"/>
  <c r="O6" i="44"/>
  <c r="M5" i="44"/>
  <c r="L5" i="44"/>
  <c r="K5" i="44"/>
  <c r="J5" i="44"/>
  <c r="I5" i="44"/>
  <c r="I51" i="44" s="1"/>
  <c r="H5" i="44"/>
  <c r="G5" i="44"/>
  <c r="F5" i="44"/>
  <c r="E5" i="44"/>
  <c r="D5" i="44"/>
  <c r="N54" i="43"/>
  <c r="O54" i="43"/>
  <c r="N53" i="43"/>
  <c r="O53" i="43"/>
  <c r="M52" i="43"/>
  <c r="L52" i="43"/>
  <c r="K52" i="43"/>
  <c r="J52" i="43"/>
  <c r="I52" i="43"/>
  <c r="H52" i="43"/>
  <c r="G52" i="43"/>
  <c r="F52" i="43"/>
  <c r="E52" i="43"/>
  <c r="D52" i="43"/>
  <c r="N51" i="43"/>
  <c r="O51" i="43"/>
  <c r="N50" i="43"/>
  <c r="O50" i="43"/>
  <c r="N49" i="43"/>
  <c r="O49" i="43" s="1"/>
  <c r="N48" i="43"/>
  <c r="O48" i="43"/>
  <c r="N47" i="43"/>
  <c r="O47" i="43"/>
  <c r="N46" i="43"/>
  <c r="O46" i="43" s="1"/>
  <c r="M45" i="43"/>
  <c r="L45" i="43"/>
  <c r="K45" i="43"/>
  <c r="J45" i="43"/>
  <c r="I45" i="43"/>
  <c r="H45" i="43"/>
  <c r="G45" i="43"/>
  <c r="F45" i="43"/>
  <c r="E45" i="43"/>
  <c r="D45" i="43"/>
  <c r="N45" i="43" s="1"/>
  <c r="O45" i="43" s="1"/>
  <c r="N44" i="43"/>
  <c r="O44" i="43"/>
  <c r="N43" i="43"/>
  <c r="O43" i="43"/>
  <c r="M42" i="43"/>
  <c r="L42" i="43"/>
  <c r="K42" i="43"/>
  <c r="J42" i="43"/>
  <c r="J55" i="43" s="1"/>
  <c r="I42" i="43"/>
  <c r="I55" i="43" s="1"/>
  <c r="H42" i="43"/>
  <c r="G42" i="43"/>
  <c r="F42" i="43"/>
  <c r="E42" i="43"/>
  <c r="D42" i="43"/>
  <c r="N41" i="43"/>
  <c r="O41" i="43" s="1"/>
  <c r="N40" i="43"/>
  <c r="O40" i="43"/>
  <c r="N39" i="43"/>
  <c r="O39" i="43"/>
  <c r="N38" i="43"/>
  <c r="O38" i="43"/>
  <c r="N37" i="43"/>
  <c r="O37" i="43"/>
  <c r="N36" i="43"/>
  <c r="O36" i="43" s="1"/>
  <c r="N35" i="43"/>
  <c r="O35" i="43"/>
  <c r="N34" i="43"/>
  <c r="O34" i="43" s="1"/>
  <c r="N33" i="43"/>
  <c r="O33" i="43" s="1"/>
  <c r="M32" i="43"/>
  <c r="L32" i="43"/>
  <c r="K32" i="43"/>
  <c r="J32" i="43"/>
  <c r="I32" i="43"/>
  <c r="H32" i="43"/>
  <c r="G32" i="43"/>
  <c r="F32" i="43"/>
  <c r="E32" i="43"/>
  <c r="D32" i="43"/>
  <c r="N32" i="43" s="1"/>
  <c r="N31" i="43"/>
  <c r="O31" i="43" s="1"/>
  <c r="N30" i="43"/>
  <c r="O30" i="43"/>
  <c r="N29" i="43"/>
  <c r="O29" i="43" s="1"/>
  <c r="N28" i="43"/>
  <c r="O28" i="43" s="1"/>
  <c r="N27" i="43"/>
  <c r="O27" i="43" s="1"/>
  <c r="N26" i="43"/>
  <c r="O26" i="43"/>
  <c r="N25" i="43"/>
  <c r="O25" i="43" s="1"/>
  <c r="N24" i="43"/>
  <c r="O24" i="43"/>
  <c r="N23" i="43"/>
  <c r="O23" i="43"/>
  <c r="N22" i="43"/>
  <c r="O22" i="43"/>
  <c r="N21" i="43"/>
  <c r="O21" i="43"/>
  <c r="N20" i="43"/>
  <c r="O20" i="43"/>
  <c r="N19" i="43"/>
  <c r="O19" i="43" s="1"/>
  <c r="N18" i="43"/>
  <c r="O18" i="43" s="1"/>
  <c r="M17" i="43"/>
  <c r="L17" i="43"/>
  <c r="K17" i="43"/>
  <c r="J17" i="43"/>
  <c r="I17" i="43"/>
  <c r="H17" i="43"/>
  <c r="G17" i="43"/>
  <c r="F17" i="43"/>
  <c r="E17" i="43"/>
  <c r="D17" i="43"/>
  <c r="N16" i="43"/>
  <c r="O16" i="43"/>
  <c r="N15" i="43"/>
  <c r="O15" i="43"/>
  <c r="N14" i="43"/>
  <c r="O14" i="43"/>
  <c r="M13" i="43"/>
  <c r="M55" i="43" s="1"/>
  <c r="L13" i="43"/>
  <c r="L55" i="43" s="1"/>
  <c r="K13" i="43"/>
  <c r="J13" i="43"/>
  <c r="I13" i="43"/>
  <c r="H13" i="43"/>
  <c r="G13" i="43"/>
  <c r="F13" i="43"/>
  <c r="E13" i="43"/>
  <c r="D13" i="43"/>
  <c r="N12" i="43"/>
  <c r="O12" i="43"/>
  <c r="N11" i="43"/>
  <c r="O11" i="43"/>
  <c r="N10" i="43"/>
  <c r="O10" i="43"/>
  <c r="N9" i="43"/>
  <c r="O9" i="43"/>
  <c r="N8" i="43"/>
  <c r="O8" i="43"/>
  <c r="N7" i="43"/>
  <c r="O7" i="43" s="1"/>
  <c r="N6" i="43"/>
  <c r="O6" i="43" s="1"/>
  <c r="M5" i="43"/>
  <c r="L5" i="43"/>
  <c r="K5" i="43"/>
  <c r="J5" i="43"/>
  <c r="I5" i="43"/>
  <c r="H5" i="43"/>
  <c r="G5" i="43"/>
  <c r="F5" i="43"/>
  <c r="E5" i="43"/>
  <c r="D5" i="43"/>
  <c r="D55" i="43" s="1"/>
  <c r="N56" i="42"/>
  <c r="O56" i="42"/>
  <c r="N55" i="42"/>
  <c r="O55" i="42"/>
  <c r="M54" i="42"/>
  <c r="L54" i="42"/>
  <c r="K54" i="42"/>
  <c r="J54" i="42"/>
  <c r="I54" i="42"/>
  <c r="H54" i="42"/>
  <c r="G54" i="42"/>
  <c r="F54" i="42"/>
  <c r="E54" i="42"/>
  <c r="D54" i="42"/>
  <c r="N53" i="42"/>
  <c r="O53" i="42" s="1"/>
  <c r="N52" i="42"/>
  <c r="O52" i="42"/>
  <c r="N51" i="42"/>
  <c r="O51" i="42"/>
  <c r="N50" i="42"/>
  <c r="O50" i="42"/>
  <c r="N49" i="42"/>
  <c r="O49" i="42"/>
  <c r="N48" i="42"/>
  <c r="O48" i="42"/>
  <c r="N47" i="42"/>
  <c r="O47" i="42"/>
  <c r="M46" i="42"/>
  <c r="L46" i="42"/>
  <c r="K46" i="42"/>
  <c r="J46" i="42"/>
  <c r="I46" i="42"/>
  <c r="H46" i="42"/>
  <c r="G46" i="42"/>
  <c r="F46" i="42"/>
  <c r="E46" i="42"/>
  <c r="D46" i="42"/>
  <c r="N45" i="42"/>
  <c r="O45" i="42"/>
  <c r="M44" i="42"/>
  <c r="L44" i="42"/>
  <c r="K44" i="42"/>
  <c r="J44" i="42"/>
  <c r="I44" i="42"/>
  <c r="H44" i="42"/>
  <c r="G44" i="42"/>
  <c r="F44" i="42"/>
  <c r="E44" i="42"/>
  <c r="N44" i="42" s="1"/>
  <c r="O44" i="42" s="1"/>
  <c r="D44" i="42"/>
  <c r="N43" i="42"/>
  <c r="O43" i="42" s="1"/>
  <c r="N42" i="42"/>
  <c r="O42" i="42"/>
  <c r="N41" i="42"/>
  <c r="O41" i="42" s="1"/>
  <c r="N40" i="42"/>
  <c r="O40" i="42"/>
  <c r="N39" i="42"/>
  <c r="O39" i="42"/>
  <c r="N38" i="42"/>
  <c r="O38" i="42"/>
  <c r="N37" i="42"/>
  <c r="O37" i="42"/>
  <c r="N36" i="42"/>
  <c r="O36" i="42"/>
  <c r="N35" i="42"/>
  <c r="O35" i="42"/>
  <c r="N34" i="42"/>
  <c r="O34" i="42" s="1"/>
  <c r="N33" i="42"/>
  <c r="O33" i="42" s="1"/>
  <c r="N32" i="42"/>
  <c r="O32" i="42"/>
  <c r="N31" i="42"/>
  <c r="O31" i="42" s="1"/>
  <c r="N30" i="42"/>
  <c r="O30" i="42"/>
  <c r="M29" i="42"/>
  <c r="L29" i="42"/>
  <c r="K29" i="42"/>
  <c r="J29" i="42"/>
  <c r="I29" i="42"/>
  <c r="H29" i="42"/>
  <c r="G29" i="42"/>
  <c r="F29" i="42"/>
  <c r="E29" i="42"/>
  <c r="E57" i="42" s="1"/>
  <c r="D29" i="42"/>
  <c r="N29" i="42" s="1"/>
  <c r="O29" i="42" s="1"/>
  <c r="N28" i="42"/>
  <c r="O28" i="42" s="1"/>
  <c r="N27" i="42"/>
  <c r="O27" i="42" s="1"/>
  <c r="N26" i="42"/>
  <c r="O26" i="42"/>
  <c r="N25" i="42"/>
  <c r="O25" i="42" s="1"/>
  <c r="N24" i="42"/>
  <c r="O24" i="42"/>
  <c r="N23" i="42"/>
  <c r="O23" i="42"/>
  <c r="N22" i="42"/>
  <c r="O22" i="42"/>
  <c r="N21" i="42"/>
  <c r="O21" i="42"/>
  <c r="N20" i="42"/>
  <c r="O20" i="42"/>
  <c r="N19" i="42"/>
  <c r="O19" i="42" s="1"/>
  <c r="N18" i="42"/>
  <c r="O18" i="42" s="1"/>
  <c r="M17" i="42"/>
  <c r="L17" i="42"/>
  <c r="K17" i="42"/>
  <c r="J17" i="42"/>
  <c r="I17" i="42"/>
  <c r="H17" i="42"/>
  <c r="G17" i="42"/>
  <c r="F17" i="42"/>
  <c r="E17" i="42"/>
  <c r="D17" i="42"/>
  <c r="N16" i="42"/>
  <c r="O16" i="42"/>
  <c r="N15" i="42"/>
  <c r="O15" i="42"/>
  <c r="N14" i="42"/>
  <c r="O14" i="42"/>
  <c r="M13" i="42"/>
  <c r="M57" i="42" s="1"/>
  <c r="L13" i="42"/>
  <c r="L57" i="42" s="1"/>
  <c r="K13" i="42"/>
  <c r="J13" i="42"/>
  <c r="I13" i="42"/>
  <c r="H13" i="42"/>
  <c r="G13" i="42"/>
  <c r="F13" i="42"/>
  <c r="E13" i="42"/>
  <c r="D13" i="42"/>
  <c r="N12" i="42"/>
  <c r="O12" i="42"/>
  <c r="N11" i="42"/>
  <c r="O11" i="42"/>
  <c r="N10" i="42"/>
  <c r="O10" i="42"/>
  <c r="N9" i="42"/>
  <c r="O9" i="42"/>
  <c r="N8" i="42"/>
  <c r="O8" i="42"/>
  <c r="N7" i="42"/>
  <c r="O7" i="42"/>
  <c r="N6" i="42"/>
  <c r="O6" i="42" s="1"/>
  <c r="M5" i="42"/>
  <c r="L5" i="42"/>
  <c r="K5" i="42"/>
  <c r="J5" i="42"/>
  <c r="I5" i="42"/>
  <c r="H5" i="42"/>
  <c r="G5" i="42"/>
  <c r="F5" i="42"/>
  <c r="F57" i="42" s="1"/>
  <c r="E5" i="42"/>
  <c r="D5" i="42"/>
  <c r="N60" i="41"/>
  <c r="O60" i="41"/>
  <c r="N59" i="41"/>
  <c r="O59" i="41" s="1"/>
  <c r="M58" i="41"/>
  <c r="L58" i="41"/>
  <c r="K58" i="41"/>
  <c r="J58" i="41"/>
  <c r="I58" i="41"/>
  <c r="N58" i="41" s="1"/>
  <c r="O58" i="41" s="1"/>
  <c r="H58" i="41"/>
  <c r="G58" i="41"/>
  <c r="F58" i="41"/>
  <c r="E58" i="41"/>
  <c r="D58" i="41"/>
  <c r="N57" i="41"/>
  <c r="O57" i="41" s="1"/>
  <c r="N56" i="41"/>
  <c r="O56" i="41"/>
  <c r="N55" i="41"/>
  <c r="O55" i="41"/>
  <c r="N54" i="41"/>
  <c r="O54" i="41"/>
  <c r="N53" i="41"/>
  <c r="O53" i="41"/>
  <c r="N52" i="41"/>
  <c r="O52" i="41"/>
  <c r="N51" i="41"/>
  <c r="O51" i="41"/>
  <c r="N50" i="41"/>
  <c r="O50" i="41" s="1"/>
  <c r="M49" i="41"/>
  <c r="L49" i="41"/>
  <c r="K49" i="41"/>
  <c r="J49" i="41"/>
  <c r="I49" i="41"/>
  <c r="H49" i="41"/>
  <c r="G49" i="41"/>
  <c r="F49" i="41"/>
  <c r="E49" i="41"/>
  <c r="D49" i="41"/>
  <c r="N48" i="41"/>
  <c r="O48" i="41"/>
  <c r="N47" i="41"/>
  <c r="O47" i="41"/>
  <c r="N46" i="41"/>
  <c r="O46" i="41" s="1"/>
  <c r="N45" i="41"/>
  <c r="O45" i="41"/>
  <c r="N44" i="41"/>
  <c r="O44" i="41" s="1"/>
  <c r="N43" i="41"/>
  <c r="O43" i="41"/>
  <c r="M42" i="41"/>
  <c r="L42" i="41"/>
  <c r="K42" i="41"/>
  <c r="J42" i="41"/>
  <c r="I42" i="41"/>
  <c r="H42" i="41"/>
  <c r="G42" i="41"/>
  <c r="F42" i="41"/>
  <c r="E42" i="41"/>
  <c r="D42" i="41"/>
  <c r="N41" i="41"/>
  <c r="O41" i="41" s="1"/>
  <c r="N40" i="41"/>
  <c r="O40" i="41"/>
  <c r="N39" i="41"/>
  <c r="O39" i="41"/>
  <c r="N38" i="41"/>
  <c r="O38" i="41" s="1"/>
  <c r="N37" i="41"/>
  <c r="O37" i="41"/>
  <c r="N36" i="41"/>
  <c r="O36" i="41"/>
  <c r="N35" i="41"/>
  <c r="O35" i="41" s="1"/>
  <c r="N34" i="41"/>
  <c r="O34" i="41"/>
  <c r="N33" i="41"/>
  <c r="O33" i="41"/>
  <c r="N32" i="41"/>
  <c r="O32" i="41"/>
  <c r="N31" i="41"/>
  <c r="O31" i="41"/>
  <c r="M30" i="41"/>
  <c r="L30" i="41"/>
  <c r="K30" i="41"/>
  <c r="J30" i="41"/>
  <c r="I30" i="41"/>
  <c r="H30" i="41"/>
  <c r="G30" i="41"/>
  <c r="F30" i="41"/>
  <c r="E30" i="41"/>
  <c r="D30" i="41"/>
  <c r="N29" i="41"/>
  <c r="O29" i="41" s="1"/>
  <c r="N28" i="41"/>
  <c r="O28" i="41"/>
  <c r="N27" i="41"/>
  <c r="O27" i="41"/>
  <c r="N26" i="41"/>
  <c r="O26" i="41"/>
  <c r="N25" i="41"/>
  <c r="O25" i="41"/>
  <c r="N24" i="41"/>
  <c r="O24" i="41" s="1"/>
  <c r="N23" i="41"/>
  <c r="O23" i="41"/>
  <c r="N22" i="41"/>
  <c r="O22" i="41" s="1"/>
  <c r="N21" i="41"/>
  <c r="O21" i="41"/>
  <c r="N20" i="41"/>
  <c r="O20" i="41"/>
  <c r="N19" i="41"/>
  <c r="O19" i="41" s="1"/>
  <c r="M18" i="41"/>
  <c r="L18" i="41"/>
  <c r="K18" i="41"/>
  <c r="J18" i="41"/>
  <c r="I18" i="41"/>
  <c r="H18" i="41"/>
  <c r="G18" i="41"/>
  <c r="F18" i="41"/>
  <c r="E18" i="41"/>
  <c r="D18" i="41"/>
  <c r="N18" i="41" s="1"/>
  <c r="O18" i="41" s="1"/>
  <c r="N17" i="41"/>
  <c r="O17" i="41" s="1"/>
  <c r="N16" i="41"/>
  <c r="O16" i="41" s="1"/>
  <c r="N15" i="41"/>
  <c r="O15" i="41"/>
  <c r="N14" i="41"/>
  <c r="O14" i="41"/>
  <c r="M13" i="41"/>
  <c r="L13" i="41"/>
  <c r="K13" i="41"/>
  <c r="J13" i="41"/>
  <c r="I13" i="41"/>
  <c r="H13" i="41"/>
  <c r="G13" i="41"/>
  <c r="F13" i="41"/>
  <c r="E13" i="41"/>
  <c r="D13" i="41"/>
  <c r="N13" i="41" s="1"/>
  <c r="O13" i="41" s="1"/>
  <c r="N12" i="41"/>
  <c r="O12" i="41"/>
  <c r="N11" i="41"/>
  <c r="O11" i="41"/>
  <c r="N10" i="41"/>
  <c r="O10" i="41" s="1"/>
  <c r="N9" i="41"/>
  <c r="O9" i="41"/>
  <c r="N8" i="41"/>
  <c r="O8" i="41"/>
  <c r="N7" i="41"/>
  <c r="O7" i="41" s="1"/>
  <c r="N6" i="41"/>
  <c r="O6" i="41"/>
  <c r="M5" i="41"/>
  <c r="M61" i="41" s="1"/>
  <c r="L5" i="41"/>
  <c r="K5" i="41"/>
  <c r="J5" i="41"/>
  <c r="J61" i="41" s="1"/>
  <c r="I5" i="41"/>
  <c r="I61" i="41" s="1"/>
  <c r="H5" i="41"/>
  <c r="G5" i="41"/>
  <c r="F5" i="41"/>
  <c r="F61" i="41" s="1"/>
  <c r="E5" i="41"/>
  <c r="D5" i="41"/>
  <c r="N62" i="40"/>
  <c r="O62" i="40" s="1"/>
  <c r="N61" i="40"/>
  <c r="O61" i="40" s="1"/>
  <c r="M60" i="40"/>
  <c r="L60" i="40"/>
  <c r="K60" i="40"/>
  <c r="J60" i="40"/>
  <c r="I60" i="40"/>
  <c r="H60" i="40"/>
  <c r="G60" i="40"/>
  <c r="F60" i="40"/>
  <c r="E60" i="40"/>
  <c r="D60" i="40"/>
  <c r="N60" i="40" s="1"/>
  <c r="O60" i="40" s="1"/>
  <c r="N59" i="40"/>
  <c r="O59" i="40"/>
  <c r="N58" i="40"/>
  <c r="O58" i="40"/>
  <c r="N57" i="40"/>
  <c r="O57" i="40"/>
  <c r="N56" i="40"/>
  <c r="O56" i="40" s="1"/>
  <c r="N55" i="40"/>
  <c r="O55" i="40" s="1"/>
  <c r="N54" i="40"/>
  <c r="O54" i="40"/>
  <c r="N53" i="40"/>
  <c r="O53" i="40" s="1"/>
  <c r="N52" i="40"/>
  <c r="O52" i="40"/>
  <c r="N51" i="40"/>
  <c r="O51" i="40"/>
  <c r="M50" i="40"/>
  <c r="L50" i="40"/>
  <c r="K50" i="40"/>
  <c r="J50" i="40"/>
  <c r="I50" i="40"/>
  <c r="H50" i="40"/>
  <c r="G50" i="40"/>
  <c r="F50" i="40"/>
  <c r="E50" i="40"/>
  <c r="N50" i="40" s="1"/>
  <c r="O50" i="40" s="1"/>
  <c r="D50" i="40"/>
  <c r="N49" i="40"/>
  <c r="O49" i="40"/>
  <c r="N48" i="40"/>
  <c r="O48" i="40" s="1"/>
  <c r="N47" i="40"/>
  <c r="O47" i="40"/>
  <c r="N46" i="40"/>
  <c r="O46" i="40"/>
  <c r="N45" i="40"/>
  <c r="O45" i="40"/>
  <c r="N44" i="40"/>
  <c r="O44" i="40"/>
  <c r="M43" i="40"/>
  <c r="L43" i="40"/>
  <c r="K43" i="40"/>
  <c r="J43" i="40"/>
  <c r="J63" i="40" s="1"/>
  <c r="I43" i="40"/>
  <c r="H43" i="40"/>
  <c r="G43" i="40"/>
  <c r="F43" i="40"/>
  <c r="E43" i="40"/>
  <c r="D43" i="40"/>
  <c r="N42" i="40"/>
  <c r="O42" i="40"/>
  <c r="N41" i="40"/>
  <c r="O41" i="40"/>
  <c r="N40" i="40"/>
  <c r="O40" i="40"/>
  <c r="N39" i="40"/>
  <c r="O39" i="40"/>
  <c r="N38" i="40"/>
  <c r="O38" i="40"/>
  <c r="N37" i="40"/>
  <c r="O37" i="40"/>
  <c r="N36" i="40"/>
  <c r="O36" i="40" s="1"/>
  <c r="N35" i="40"/>
  <c r="O35" i="40"/>
  <c r="N34" i="40"/>
  <c r="O34" i="40"/>
  <c r="N33" i="40"/>
  <c r="O33" i="40" s="1"/>
  <c r="N32" i="40"/>
  <c r="O32" i="40"/>
  <c r="M31" i="40"/>
  <c r="L31" i="40"/>
  <c r="K31" i="40"/>
  <c r="K63" i="40" s="1"/>
  <c r="J31" i="40"/>
  <c r="I31" i="40"/>
  <c r="I63" i="40" s="1"/>
  <c r="H31" i="40"/>
  <c r="G31" i="40"/>
  <c r="F31" i="40"/>
  <c r="E31" i="40"/>
  <c r="D31" i="40"/>
  <c r="N30" i="40"/>
  <c r="O30" i="40" s="1"/>
  <c r="N29" i="40"/>
  <c r="O29" i="40"/>
  <c r="N28" i="40"/>
  <c r="O28" i="40"/>
  <c r="N27" i="40"/>
  <c r="O27" i="40" s="1"/>
  <c r="N26" i="40"/>
  <c r="O26" i="40"/>
  <c r="N25" i="40"/>
  <c r="O25" i="40"/>
  <c r="N24" i="40"/>
  <c r="O24" i="40"/>
  <c r="N23" i="40"/>
  <c r="O23" i="40"/>
  <c r="N22" i="40"/>
  <c r="O22" i="40" s="1"/>
  <c r="N21" i="40"/>
  <c r="O21" i="40"/>
  <c r="N20" i="40"/>
  <c r="O20" i="40" s="1"/>
  <c r="N19" i="40"/>
  <c r="O19" i="40"/>
  <c r="M18" i="40"/>
  <c r="L18" i="40"/>
  <c r="K18" i="40"/>
  <c r="J18" i="40"/>
  <c r="I18" i="40"/>
  <c r="H18" i="40"/>
  <c r="G18" i="40"/>
  <c r="F18" i="40"/>
  <c r="E18" i="40"/>
  <c r="D18" i="40"/>
  <c r="N17" i="40"/>
  <c r="O17" i="40"/>
  <c r="N16" i="40"/>
  <c r="O16" i="40" s="1"/>
  <c r="N15" i="40"/>
  <c r="O15" i="40"/>
  <c r="N14" i="40"/>
  <c r="O14" i="40" s="1"/>
  <c r="M13" i="40"/>
  <c r="L13" i="40"/>
  <c r="K13" i="40"/>
  <c r="J13" i="40"/>
  <c r="I13" i="40"/>
  <c r="H13" i="40"/>
  <c r="G13" i="40"/>
  <c r="F13" i="40"/>
  <c r="E13" i="40"/>
  <c r="D13" i="40"/>
  <c r="N13" i="40" s="1"/>
  <c r="O13" i="40" s="1"/>
  <c r="N12" i="40"/>
  <c r="O12" i="40"/>
  <c r="N11" i="40"/>
  <c r="O11" i="40"/>
  <c r="N10" i="40"/>
  <c r="O10" i="40"/>
  <c r="N9" i="40"/>
  <c r="O9" i="40" s="1"/>
  <c r="N8" i="40"/>
  <c r="O8" i="40" s="1"/>
  <c r="N7" i="40"/>
  <c r="O7" i="40"/>
  <c r="N6" i="40"/>
  <c r="O6" i="40"/>
  <c r="M5" i="40"/>
  <c r="M63" i="40" s="1"/>
  <c r="L5" i="40"/>
  <c r="L63" i="40" s="1"/>
  <c r="K5" i="40"/>
  <c r="J5" i="40"/>
  <c r="I5" i="40"/>
  <c r="H5" i="40"/>
  <c r="H63" i="40" s="1"/>
  <c r="G5" i="40"/>
  <c r="G63" i="40"/>
  <c r="F5" i="40"/>
  <c r="F63" i="40" s="1"/>
  <c r="E5" i="40"/>
  <c r="D5" i="40"/>
  <c r="D63" i="40" s="1"/>
  <c r="N57" i="39"/>
  <c r="O57" i="39" s="1"/>
  <c r="N56" i="39"/>
  <c r="O56" i="39"/>
  <c r="M55" i="39"/>
  <c r="L55" i="39"/>
  <c r="K55" i="39"/>
  <c r="J55" i="39"/>
  <c r="I55" i="39"/>
  <c r="H55" i="39"/>
  <c r="G55" i="39"/>
  <c r="F55" i="39"/>
  <c r="E55" i="39"/>
  <c r="D55" i="39"/>
  <c r="N55" i="39" s="1"/>
  <c r="O55" i="39" s="1"/>
  <c r="N54" i="39"/>
  <c r="O54" i="39"/>
  <c r="N53" i="39"/>
  <c r="O53" i="39"/>
  <c r="N52" i="39"/>
  <c r="O52" i="39" s="1"/>
  <c r="N51" i="39"/>
  <c r="O51" i="39"/>
  <c r="N50" i="39"/>
  <c r="O50" i="39"/>
  <c r="N49" i="39"/>
  <c r="O49" i="39"/>
  <c r="N48" i="39"/>
  <c r="O48" i="39"/>
  <c r="N47" i="39"/>
  <c r="O47" i="39"/>
  <c r="M46" i="39"/>
  <c r="L46" i="39"/>
  <c r="K46" i="39"/>
  <c r="J46" i="39"/>
  <c r="I46" i="39"/>
  <c r="H46" i="39"/>
  <c r="G46" i="39"/>
  <c r="F46" i="39"/>
  <c r="N46" i="39" s="1"/>
  <c r="O46" i="39" s="1"/>
  <c r="E46" i="39"/>
  <c r="D46" i="39"/>
  <c r="N45" i="39"/>
  <c r="O45" i="39"/>
  <c r="N44" i="39"/>
  <c r="O44" i="39"/>
  <c r="N43" i="39"/>
  <c r="O43" i="39"/>
  <c r="N42" i="39"/>
  <c r="O42" i="39"/>
  <c r="N41" i="39"/>
  <c r="O41" i="39"/>
  <c r="M40" i="39"/>
  <c r="L40" i="39"/>
  <c r="K40" i="39"/>
  <c r="J40" i="39"/>
  <c r="I40" i="39"/>
  <c r="H40" i="39"/>
  <c r="G40" i="39"/>
  <c r="F40" i="39"/>
  <c r="N40" i="39" s="1"/>
  <c r="O40" i="39" s="1"/>
  <c r="E40" i="39"/>
  <c r="D40" i="39"/>
  <c r="N39" i="39"/>
  <c r="O39" i="39"/>
  <c r="N38" i="39"/>
  <c r="O38" i="39"/>
  <c r="N37" i="39"/>
  <c r="O37" i="39"/>
  <c r="N36" i="39"/>
  <c r="O36" i="39"/>
  <c r="N35" i="39"/>
  <c r="O35" i="39"/>
  <c r="N34" i="39"/>
  <c r="O34" i="39"/>
  <c r="N33" i="39"/>
  <c r="O33" i="39"/>
  <c r="N32" i="39"/>
  <c r="O32" i="39"/>
  <c r="N31" i="39"/>
  <c r="O31" i="39"/>
  <c r="M30" i="39"/>
  <c r="L30" i="39"/>
  <c r="K30" i="39"/>
  <c r="J30" i="39"/>
  <c r="I30" i="39"/>
  <c r="H30" i="39"/>
  <c r="G30" i="39"/>
  <c r="F30" i="39"/>
  <c r="E30" i="39"/>
  <c r="D30" i="39"/>
  <c r="N30" i="39" s="1"/>
  <c r="O30" i="39" s="1"/>
  <c r="N29" i="39"/>
  <c r="O29" i="39"/>
  <c r="N28" i="39"/>
  <c r="O28" i="39"/>
  <c r="N27" i="39"/>
  <c r="O27" i="39"/>
  <c r="N26" i="39"/>
  <c r="O26" i="39"/>
  <c r="N25" i="39"/>
  <c r="O25" i="39"/>
  <c r="N24" i="39"/>
  <c r="O24" i="39" s="1"/>
  <c r="N23" i="39"/>
  <c r="O23" i="39"/>
  <c r="N22" i="39"/>
  <c r="O22" i="39"/>
  <c r="N21" i="39"/>
  <c r="O21" i="39"/>
  <c r="N20" i="39"/>
  <c r="O20" i="39"/>
  <c r="N19" i="39"/>
  <c r="O19" i="39"/>
  <c r="M18" i="39"/>
  <c r="L18" i="39"/>
  <c r="K18" i="39"/>
  <c r="J18" i="39"/>
  <c r="I18" i="39"/>
  <c r="H18" i="39"/>
  <c r="G18" i="39"/>
  <c r="F18" i="39"/>
  <c r="N18" i="39" s="1"/>
  <c r="O18" i="39" s="1"/>
  <c r="E18" i="39"/>
  <c r="D18" i="39"/>
  <c r="N17" i="39"/>
  <c r="O17" i="39"/>
  <c r="N16" i="39"/>
  <c r="O16" i="39"/>
  <c r="N15" i="39"/>
  <c r="O15" i="39"/>
  <c r="N14" i="39"/>
  <c r="O14" i="39"/>
  <c r="M13" i="39"/>
  <c r="L13" i="39"/>
  <c r="K13" i="39"/>
  <c r="J13" i="39"/>
  <c r="I13" i="39"/>
  <c r="H13" i="39"/>
  <c r="G13" i="39"/>
  <c r="F13" i="39"/>
  <c r="E13" i="39"/>
  <c r="E58" i="39" s="1"/>
  <c r="D13" i="39"/>
  <c r="D58" i="39" s="1"/>
  <c r="N12" i="39"/>
  <c r="O12" i="39" s="1"/>
  <c r="N11" i="39"/>
  <c r="O11" i="39"/>
  <c r="N10" i="39"/>
  <c r="O10" i="39"/>
  <c r="N9" i="39"/>
  <c r="O9" i="39"/>
  <c r="N8" i="39"/>
  <c r="O8" i="39"/>
  <c r="N7" i="39"/>
  <c r="O7" i="39"/>
  <c r="N6" i="39"/>
  <c r="O6" i="39"/>
  <c r="M5" i="39"/>
  <c r="M58" i="39" s="1"/>
  <c r="L5" i="39"/>
  <c r="L58" i="39" s="1"/>
  <c r="K5" i="39"/>
  <c r="J5" i="39"/>
  <c r="J58" i="39" s="1"/>
  <c r="I5" i="39"/>
  <c r="I58" i="39"/>
  <c r="H5" i="39"/>
  <c r="N5" i="39" s="1"/>
  <c r="O5" i="39" s="1"/>
  <c r="G5" i="39"/>
  <c r="F5" i="39"/>
  <c r="E5" i="39"/>
  <c r="D5" i="39"/>
  <c r="N60" i="38"/>
  <c r="O60" i="38"/>
  <c r="N59" i="38"/>
  <c r="O59" i="38"/>
  <c r="M58" i="38"/>
  <c r="L58" i="38"/>
  <c r="K58" i="38"/>
  <c r="J58" i="38"/>
  <c r="I58" i="38"/>
  <c r="H58" i="38"/>
  <c r="G58" i="38"/>
  <c r="F58" i="38"/>
  <c r="E58" i="38"/>
  <c r="N58" i="38" s="1"/>
  <c r="O58" i="38" s="1"/>
  <c r="D58" i="38"/>
  <c r="N57" i="38"/>
  <c r="O57" i="38"/>
  <c r="N56" i="38"/>
  <c r="O56" i="38" s="1"/>
  <c r="N55" i="38"/>
  <c r="O55" i="38"/>
  <c r="N54" i="38"/>
  <c r="O54" i="38"/>
  <c r="N53" i="38"/>
  <c r="O53" i="38"/>
  <c r="N52" i="38"/>
  <c r="O52" i="38"/>
  <c r="N51" i="38"/>
  <c r="O51" i="38"/>
  <c r="M50" i="38"/>
  <c r="L50" i="38"/>
  <c r="K50" i="38"/>
  <c r="J50" i="38"/>
  <c r="I50" i="38"/>
  <c r="H50" i="38"/>
  <c r="G50" i="38"/>
  <c r="F50" i="38"/>
  <c r="E50" i="38"/>
  <c r="D50" i="38"/>
  <c r="N49" i="38"/>
  <c r="O49" i="38"/>
  <c r="N48" i="38"/>
  <c r="O48" i="38"/>
  <c r="N47" i="38"/>
  <c r="O47" i="38"/>
  <c r="N46" i="38"/>
  <c r="O46" i="38"/>
  <c r="N45" i="38"/>
  <c r="O45" i="38"/>
  <c r="N44" i="38"/>
  <c r="O44" i="38"/>
  <c r="M43" i="38"/>
  <c r="N43" i="38" s="1"/>
  <c r="O43" i="38" s="1"/>
  <c r="L43" i="38"/>
  <c r="K43" i="38"/>
  <c r="J43" i="38"/>
  <c r="I43" i="38"/>
  <c r="H43" i="38"/>
  <c r="G43" i="38"/>
  <c r="F43" i="38"/>
  <c r="E43" i="38"/>
  <c r="D43" i="38"/>
  <c r="N42" i="38"/>
  <c r="O42" i="38"/>
  <c r="N41" i="38"/>
  <c r="O41" i="38"/>
  <c r="N40" i="38"/>
  <c r="O40" i="38"/>
  <c r="N39" i="38"/>
  <c r="O39" i="38"/>
  <c r="N38" i="38"/>
  <c r="O38" i="38"/>
  <c r="N37" i="38"/>
  <c r="O37" i="38" s="1"/>
  <c r="N36" i="38"/>
  <c r="O36" i="38"/>
  <c r="N35" i="38"/>
  <c r="O35" i="38"/>
  <c r="N34" i="38"/>
  <c r="O34" i="38" s="1"/>
  <c r="N33" i="38"/>
  <c r="O33" i="38"/>
  <c r="N32" i="38"/>
  <c r="O32" i="38"/>
  <c r="M31" i="38"/>
  <c r="L31" i="38"/>
  <c r="K31" i="38"/>
  <c r="J31" i="38"/>
  <c r="I31" i="38"/>
  <c r="H31" i="38"/>
  <c r="G31" i="38"/>
  <c r="F31" i="38"/>
  <c r="E31" i="38"/>
  <c r="N31" i="38" s="1"/>
  <c r="O31" i="38" s="1"/>
  <c r="D31" i="38"/>
  <c r="N30" i="38"/>
  <c r="O30" i="38"/>
  <c r="N29" i="38"/>
  <c r="O29" i="38"/>
  <c r="N28" i="38"/>
  <c r="O28" i="38" s="1"/>
  <c r="N27" i="38"/>
  <c r="O27" i="38"/>
  <c r="N26" i="38"/>
  <c r="O26" i="38"/>
  <c r="N25" i="38"/>
  <c r="O25" i="38"/>
  <c r="N24" i="38"/>
  <c r="O24" i="38"/>
  <c r="N23" i="38"/>
  <c r="O23" i="38" s="1"/>
  <c r="N22" i="38"/>
  <c r="O22" i="38"/>
  <c r="N21" i="38"/>
  <c r="O21" i="38" s="1"/>
  <c r="N20" i="38"/>
  <c r="O20" i="38"/>
  <c r="M19" i="38"/>
  <c r="L19" i="38"/>
  <c r="K19" i="38"/>
  <c r="J19" i="38"/>
  <c r="I19" i="38"/>
  <c r="H19" i="38"/>
  <c r="G19" i="38"/>
  <c r="F19" i="38"/>
  <c r="E19" i="38"/>
  <c r="D19" i="38"/>
  <c r="N19" i="38" s="1"/>
  <c r="O19" i="38" s="1"/>
  <c r="N18" i="38"/>
  <c r="O18" i="38" s="1"/>
  <c r="N17" i="38"/>
  <c r="O17" i="38"/>
  <c r="N16" i="38"/>
  <c r="O16" i="38" s="1"/>
  <c r="N15" i="38"/>
  <c r="O15" i="38"/>
  <c r="N14" i="38"/>
  <c r="O14" i="38"/>
  <c r="M13" i="38"/>
  <c r="L13" i="38"/>
  <c r="K13" i="38"/>
  <c r="J13" i="38"/>
  <c r="I13" i="38"/>
  <c r="H13" i="38"/>
  <c r="G13" i="38"/>
  <c r="F13" i="38"/>
  <c r="F61" i="38" s="1"/>
  <c r="E13" i="38"/>
  <c r="E61" i="38" s="1"/>
  <c r="N13" i="38"/>
  <c r="O13" i="38"/>
  <c r="D13" i="38"/>
  <c r="D61" i="38" s="1"/>
  <c r="N12" i="38"/>
  <c r="O12" i="38"/>
  <c r="N11" i="38"/>
  <c r="O11" i="38" s="1"/>
  <c r="N10" i="38"/>
  <c r="O10" i="38"/>
  <c r="N9" i="38"/>
  <c r="O9" i="38"/>
  <c r="N8" i="38"/>
  <c r="O8" i="38"/>
  <c r="N7" i="38"/>
  <c r="O7" i="38"/>
  <c r="N6" i="38"/>
  <c r="O6" i="38"/>
  <c r="M5" i="38"/>
  <c r="M61" i="38" s="1"/>
  <c r="L5" i="38"/>
  <c r="L61" i="38" s="1"/>
  <c r="K5" i="38"/>
  <c r="K61" i="38" s="1"/>
  <c r="J5" i="38"/>
  <c r="J61" i="38" s="1"/>
  <c r="I5" i="38"/>
  <c r="I61" i="38" s="1"/>
  <c r="H5" i="38"/>
  <c r="H61" i="38" s="1"/>
  <c r="G5" i="38"/>
  <c r="F5" i="38"/>
  <c r="E5" i="38"/>
  <c r="D5" i="38"/>
  <c r="N56" i="37"/>
  <c r="O56" i="37"/>
  <c r="N55" i="37"/>
  <c r="O55" i="37" s="1"/>
  <c r="N54" i="37"/>
  <c r="O54" i="37"/>
  <c r="M53" i="37"/>
  <c r="L53" i="37"/>
  <c r="K53" i="37"/>
  <c r="J53" i="37"/>
  <c r="I53" i="37"/>
  <c r="H53" i="37"/>
  <c r="G53" i="37"/>
  <c r="F53" i="37"/>
  <c r="E53" i="37"/>
  <c r="E57" i="37" s="1"/>
  <c r="N53" i="37"/>
  <c r="O53" i="37" s="1"/>
  <c r="D53" i="37"/>
  <c r="N52" i="37"/>
  <c r="O52" i="37"/>
  <c r="N51" i="37"/>
  <c r="O51" i="37"/>
  <c r="N50" i="37"/>
  <c r="O50" i="37" s="1"/>
  <c r="N49" i="37"/>
  <c r="O49" i="37"/>
  <c r="N48" i="37"/>
  <c r="O48" i="37"/>
  <c r="N47" i="37"/>
  <c r="O47" i="37"/>
  <c r="N46" i="37"/>
  <c r="O46" i="37"/>
  <c r="N45" i="37"/>
  <c r="O45" i="37"/>
  <c r="M44" i="37"/>
  <c r="M57" i="37" s="1"/>
  <c r="L44" i="37"/>
  <c r="K44" i="37"/>
  <c r="N44" i="37" s="1"/>
  <c r="O44" i="37" s="1"/>
  <c r="J44" i="37"/>
  <c r="I44" i="37"/>
  <c r="H44" i="37"/>
  <c r="G44" i="37"/>
  <c r="F44" i="37"/>
  <c r="E44" i="37"/>
  <c r="D44" i="37"/>
  <c r="N43" i="37"/>
  <c r="O43" i="37"/>
  <c r="N42" i="37"/>
  <c r="O42" i="37"/>
  <c r="N41" i="37"/>
  <c r="O41" i="37"/>
  <c r="N40" i="37"/>
  <c r="O40" i="37"/>
  <c r="N39" i="37"/>
  <c r="O39" i="37"/>
  <c r="N38" i="37"/>
  <c r="O38" i="37"/>
  <c r="M37" i="37"/>
  <c r="L37" i="37"/>
  <c r="K37" i="37"/>
  <c r="J37" i="37"/>
  <c r="I37" i="37"/>
  <c r="H37" i="37"/>
  <c r="G37" i="37"/>
  <c r="F37" i="37"/>
  <c r="E37" i="37"/>
  <c r="D37" i="37"/>
  <c r="N37" i="37" s="1"/>
  <c r="O37" i="37" s="1"/>
  <c r="N36" i="37"/>
  <c r="O36" i="37"/>
  <c r="N35" i="37"/>
  <c r="O35" i="37"/>
  <c r="N34" i="37"/>
  <c r="O34" i="37"/>
  <c r="N33" i="37"/>
  <c r="O33" i="37"/>
  <c r="N32" i="37"/>
  <c r="O32" i="37"/>
  <c r="N31" i="37"/>
  <c r="O31" i="37" s="1"/>
  <c r="N30" i="37"/>
  <c r="O30" i="37"/>
  <c r="N29" i="37"/>
  <c r="O29" i="37"/>
  <c r="N28" i="37"/>
  <c r="O28" i="37"/>
  <c r="N27" i="37"/>
  <c r="O27" i="37"/>
  <c r="N26" i="37"/>
  <c r="O26" i="37"/>
  <c r="M25" i="37"/>
  <c r="L25" i="37"/>
  <c r="K25" i="37"/>
  <c r="J25" i="37"/>
  <c r="I25" i="37"/>
  <c r="H25" i="37"/>
  <c r="G25" i="37"/>
  <c r="F25" i="37"/>
  <c r="E25" i="37"/>
  <c r="N25" i="37" s="1"/>
  <c r="O25" i="37" s="1"/>
  <c r="D25" i="37"/>
  <c r="N24" i="37"/>
  <c r="O24" i="37"/>
  <c r="N23" i="37"/>
  <c r="O23" i="37"/>
  <c r="N22" i="37"/>
  <c r="O22" i="37"/>
  <c r="N21" i="37"/>
  <c r="O21" i="37"/>
  <c r="N20" i="37"/>
  <c r="O20" i="37"/>
  <c r="N19" i="37"/>
  <c r="O19" i="37"/>
  <c r="N18" i="37"/>
  <c r="O18" i="37"/>
  <c r="N17" i="37"/>
  <c r="O17" i="37"/>
  <c r="N16" i="37"/>
  <c r="O16" i="37"/>
  <c r="M15" i="37"/>
  <c r="L15" i="37"/>
  <c r="K15" i="37"/>
  <c r="J15" i="37"/>
  <c r="I15" i="37"/>
  <c r="H15" i="37"/>
  <c r="G15" i="37"/>
  <c r="F15" i="37"/>
  <c r="E15" i="37"/>
  <c r="D15" i="37"/>
  <c r="N14" i="37"/>
  <c r="O14" i="37"/>
  <c r="N13" i="37"/>
  <c r="O13" i="37"/>
  <c r="M12" i="37"/>
  <c r="L12" i="37"/>
  <c r="K12" i="37"/>
  <c r="J12" i="37"/>
  <c r="I12" i="37"/>
  <c r="I57" i="37" s="1"/>
  <c r="H12" i="37"/>
  <c r="N12" i="37" s="1"/>
  <c r="O12" i="37" s="1"/>
  <c r="G12" i="37"/>
  <c r="F12" i="37"/>
  <c r="E12" i="37"/>
  <c r="D12" i="37"/>
  <c r="N11" i="37"/>
  <c r="O11" i="37"/>
  <c r="N10" i="37"/>
  <c r="O10" i="37"/>
  <c r="N9" i="37"/>
  <c r="O9" i="37"/>
  <c r="N8" i="37"/>
  <c r="O8" i="37"/>
  <c r="N7" i="37"/>
  <c r="O7" i="37"/>
  <c r="N6" i="37"/>
  <c r="O6" i="37"/>
  <c r="M5" i="37"/>
  <c r="L5" i="37"/>
  <c r="K5" i="37"/>
  <c r="J5" i="37"/>
  <c r="J57" i="37" s="1"/>
  <c r="I5" i="37"/>
  <c r="H5" i="37"/>
  <c r="G5" i="37"/>
  <c r="F5" i="37"/>
  <c r="E5" i="37"/>
  <c r="D5" i="37"/>
  <c r="D57" i="37" s="1"/>
  <c r="N56" i="36"/>
  <c r="O56" i="36"/>
  <c r="M55" i="36"/>
  <c r="L55" i="36"/>
  <c r="K55" i="36"/>
  <c r="J55" i="36"/>
  <c r="I55" i="36"/>
  <c r="H55" i="36"/>
  <c r="G55" i="36"/>
  <c r="F55" i="36"/>
  <c r="E55" i="36"/>
  <c r="D55" i="36"/>
  <c r="N55" i="36" s="1"/>
  <c r="O55" i="36" s="1"/>
  <c r="N54" i="36"/>
  <c r="O54" i="36"/>
  <c r="N53" i="36"/>
  <c r="O53" i="36"/>
  <c r="N52" i="36"/>
  <c r="O52" i="36"/>
  <c r="N51" i="36"/>
  <c r="O51" i="36"/>
  <c r="N50" i="36"/>
  <c r="O50" i="36"/>
  <c r="N49" i="36"/>
  <c r="O49" i="36"/>
  <c r="N48" i="36"/>
  <c r="O48" i="36" s="1"/>
  <c r="N47" i="36"/>
  <c r="O47" i="36" s="1"/>
  <c r="M46" i="36"/>
  <c r="L46" i="36"/>
  <c r="K46" i="36"/>
  <c r="J46" i="36"/>
  <c r="I46" i="36"/>
  <c r="H46" i="36"/>
  <c r="G46" i="36"/>
  <c r="F46" i="36"/>
  <c r="E46" i="36"/>
  <c r="D46" i="36"/>
  <c r="N46" i="36" s="1"/>
  <c r="O46" i="36" s="1"/>
  <c r="N45" i="36"/>
  <c r="O45" i="36"/>
  <c r="N44" i="36"/>
  <c r="O44" i="36" s="1"/>
  <c r="N43" i="36"/>
  <c r="O43" i="36"/>
  <c r="N42" i="36"/>
  <c r="O42" i="36" s="1"/>
  <c r="N41" i="36"/>
  <c r="O41" i="36"/>
  <c r="M40" i="36"/>
  <c r="L40" i="36"/>
  <c r="K40" i="36"/>
  <c r="J40" i="36"/>
  <c r="I40" i="36"/>
  <c r="H40" i="36"/>
  <c r="G40" i="36"/>
  <c r="F40" i="36"/>
  <c r="E40" i="36"/>
  <c r="D40" i="36"/>
  <c r="N40" i="36" s="1"/>
  <c r="O40" i="36" s="1"/>
  <c r="N39" i="36"/>
  <c r="O39" i="36" s="1"/>
  <c r="N38" i="36"/>
  <c r="O38" i="36"/>
  <c r="N37" i="36"/>
  <c r="O37" i="36" s="1"/>
  <c r="N36" i="36"/>
  <c r="O36" i="36"/>
  <c r="N35" i="36"/>
  <c r="O35" i="36"/>
  <c r="N34" i="36"/>
  <c r="O34" i="36"/>
  <c r="N33" i="36"/>
  <c r="O33" i="36"/>
  <c r="N32" i="36"/>
  <c r="O32" i="36"/>
  <c r="N31" i="36"/>
  <c r="O31" i="36"/>
  <c r="N30" i="36"/>
  <c r="O30" i="36" s="1"/>
  <c r="N29" i="36"/>
  <c r="O29" i="36"/>
  <c r="M28" i="36"/>
  <c r="L28" i="36"/>
  <c r="K28" i="36"/>
  <c r="J28" i="36"/>
  <c r="I28" i="36"/>
  <c r="H28" i="36"/>
  <c r="G28" i="36"/>
  <c r="F28" i="36"/>
  <c r="E28" i="36"/>
  <c r="D28" i="36"/>
  <c r="N27" i="36"/>
  <c r="O27" i="36"/>
  <c r="N26" i="36"/>
  <c r="O26" i="36"/>
  <c r="N25" i="36"/>
  <c r="O25" i="36"/>
  <c r="N24" i="36"/>
  <c r="O24" i="36" s="1"/>
  <c r="N23" i="36"/>
  <c r="O23" i="36"/>
  <c r="N22" i="36"/>
  <c r="O22" i="36" s="1"/>
  <c r="N21" i="36"/>
  <c r="O21" i="36" s="1"/>
  <c r="N20" i="36"/>
  <c r="O20" i="36"/>
  <c r="N19" i="36"/>
  <c r="O19" i="36"/>
  <c r="N18" i="36"/>
  <c r="O18" i="36"/>
  <c r="M17" i="36"/>
  <c r="L17" i="36"/>
  <c r="K17" i="36"/>
  <c r="J17" i="36"/>
  <c r="I17" i="36"/>
  <c r="H17" i="36"/>
  <c r="G17" i="36"/>
  <c r="F17" i="36"/>
  <c r="E17" i="36"/>
  <c r="D17" i="36"/>
  <c r="N16" i="36"/>
  <c r="O16" i="36" s="1"/>
  <c r="N15" i="36"/>
  <c r="O15" i="36" s="1"/>
  <c r="N14" i="36"/>
  <c r="O14" i="36"/>
  <c r="M13" i="36"/>
  <c r="L13" i="36"/>
  <c r="K13" i="36"/>
  <c r="J13" i="36"/>
  <c r="I13" i="36"/>
  <c r="H13" i="36"/>
  <c r="G13" i="36"/>
  <c r="F13" i="36"/>
  <c r="E13" i="36"/>
  <c r="D13" i="36"/>
  <c r="N13" i="36" s="1"/>
  <c r="O13" i="36" s="1"/>
  <c r="N12" i="36"/>
  <c r="O12" i="36"/>
  <c r="N11" i="36"/>
  <c r="O11" i="36" s="1"/>
  <c r="N10" i="36"/>
  <c r="O10" i="36" s="1"/>
  <c r="N9" i="36"/>
  <c r="O9" i="36" s="1"/>
  <c r="N8" i="36"/>
  <c r="O8" i="36"/>
  <c r="N7" i="36"/>
  <c r="O7" i="36" s="1"/>
  <c r="N6" i="36"/>
  <c r="O6" i="36"/>
  <c r="M5" i="36"/>
  <c r="L5" i="36"/>
  <c r="K5" i="36"/>
  <c r="K57" i="36"/>
  <c r="J5" i="36"/>
  <c r="J57" i="36" s="1"/>
  <c r="I5" i="36"/>
  <c r="I57" i="36"/>
  <c r="H5" i="36"/>
  <c r="G5" i="36"/>
  <c r="F5" i="36"/>
  <c r="F57" i="36" s="1"/>
  <c r="E5" i="36"/>
  <c r="E57" i="36" s="1"/>
  <c r="D5" i="36"/>
  <c r="N55" i="35"/>
  <c r="O55" i="35"/>
  <c r="N54" i="35"/>
  <c r="O54" i="35" s="1"/>
  <c r="M53" i="35"/>
  <c r="L53" i="35"/>
  <c r="K53" i="35"/>
  <c r="J53" i="35"/>
  <c r="I53" i="35"/>
  <c r="H53" i="35"/>
  <c r="G53" i="35"/>
  <c r="F53" i="35"/>
  <c r="E53" i="35"/>
  <c r="D53" i="35"/>
  <c r="N53" i="35"/>
  <c r="O53" i="35"/>
  <c r="N52" i="35"/>
  <c r="O52" i="35" s="1"/>
  <c r="N51" i="35"/>
  <c r="O51" i="35" s="1"/>
  <c r="N50" i="35"/>
  <c r="O50" i="35"/>
  <c r="N49" i="35"/>
  <c r="O49" i="35" s="1"/>
  <c r="N48" i="35"/>
  <c r="O48" i="35"/>
  <c r="N47" i="35"/>
  <c r="O47" i="35"/>
  <c r="M46" i="35"/>
  <c r="L46" i="35"/>
  <c r="K46" i="35"/>
  <c r="J46" i="35"/>
  <c r="I46" i="35"/>
  <c r="H46" i="35"/>
  <c r="G46" i="35"/>
  <c r="F46" i="35"/>
  <c r="N46" i="35"/>
  <c r="O46" i="35" s="1"/>
  <c r="E46" i="35"/>
  <c r="D46" i="35"/>
  <c r="N45" i="35"/>
  <c r="O45" i="35" s="1"/>
  <c r="N44" i="35"/>
  <c r="O44" i="35" s="1"/>
  <c r="N43" i="35"/>
  <c r="O43" i="35"/>
  <c r="N42" i="35"/>
  <c r="O42" i="35"/>
  <c r="N41" i="35"/>
  <c r="O41" i="35"/>
  <c r="M40" i="35"/>
  <c r="L40" i="35"/>
  <c r="K40" i="35"/>
  <c r="J40" i="35"/>
  <c r="I40" i="35"/>
  <c r="H40" i="35"/>
  <c r="H56" i="35" s="1"/>
  <c r="G40" i="35"/>
  <c r="F40" i="35"/>
  <c r="E40" i="35"/>
  <c r="D40" i="35"/>
  <c r="N40" i="35" s="1"/>
  <c r="O40" i="35" s="1"/>
  <c r="N39" i="35"/>
  <c r="O39" i="35" s="1"/>
  <c r="N38" i="35"/>
  <c r="O38" i="35"/>
  <c r="N37" i="35"/>
  <c r="O37" i="35"/>
  <c r="N36" i="35"/>
  <c r="O36" i="35"/>
  <c r="N35" i="35"/>
  <c r="O35" i="35"/>
  <c r="N34" i="35"/>
  <c r="O34" i="35" s="1"/>
  <c r="N33" i="35"/>
  <c r="O33" i="35"/>
  <c r="N32" i="35"/>
  <c r="O32" i="35" s="1"/>
  <c r="N31" i="35"/>
  <c r="O31" i="35" s="1"/>
  <c r="N30" i="35"/>
  <c r="O30" i="35" s="1"/>
  <c r="M29" i="35"/>
  <c r="L29" i="35"/>
  <c r="K29" i="35"/>
  <c r="J29" i="35"/>
  <c r="I29" i="35"/>
  <c r="H29" i="35"/>
  <c r="G29" i="35"/>
  <c r="F29" i="35"/>
  <c r="E29" i="35"/>
  <c r="E56" i="35" s="1"/>
  <c r="D29" i="35"/>
  <c r="N29" i="35" s="1"/>
  <c r="O29" i="35" s="1"/>
  <c r="N28" i="35"/>
  <c r="O28" i="35" s="1"/>
  <c r="N27" i="35"/>
  <c r="O27" i="35"/>
  <c r="N26" i="35"/>
  <c r="O26" i="35" s="1"/>
  <c r="N25" i="35"/>
  <c r="O25" i="35" s="1"/>
  <c r="N24" i="35"/>
  <c r="O24" i="35"/>
  <c r="N23" i="35"/>
  <c r="O23" i="35" s="1"/>
  <c r="N22" i="35"/>
  <c r="O22" i="35"/>
  <c r="N21" i="35"/>
  <c r="O21" i="35"/>
  <c r="N20" i="35"/>
  <c r="O20" i="35"/>
  <c r="N19" i="35"/>
  <c r="O19" i="35"/>
  <c r="N18" i="35"/>
  <c r="O18" i="35"/>
  <c r="M17" i="35"/>
  <c r="L17" i="35"/>
  <c r="K17" i="35"/>
  <c r="J17" i="35"/>
  <c r="I17" i="35"/>
  <c r="H17" i="35"/>
  <c r="G17" i="35"/>
  <c r="F17" i="35"/>
  <c r="E17" i="35"/>
  <c r="D17" i="35"/>
  <c r="N16" i="35"/>
  <c r="O16" i="35"/>
  <c r="N15" i="35"/>
  <c r="O15" i="35"/>
  <c r="N14" i="35"/>
  <c r="O14" i="35"/>
  <c r="M13" i="35"/>
  <c r="L13" i="35"/>
  <c r="L56" i="35" s="1"/>
  <c r="K13" i="35"/>
  <c r="J13" i="35"/>
  <c r="J56" i="35" s="1"/>
  <c r="I13" i="35"/>
  <c r="I56" i="35" s="1"/>
  <c r="H13" i="35"/>
  <c r="G13" i="35"/>
  <c r="F13" i="35"/>
  <c r="E13" i="35"/>
  <c r="D13" i="35"/>
  <c r="N12" i="35"/>
  <c r="O12" i="35"/>
  <c r="N11" i="35"/>
  <c r="O11" i="35"/>
  <c r="N10" i="35"/>
  <c r="O10" i="35"/>
  <c r="N9" i="35"/>
  <c r="O9" i="35"/>
  <c r="N8" i="35"/>
  <c r="O8" i="35"/>
  <c r="N7" i="35"/>
  <c r="O7" i="35"/>
  <c r="N6" i="35"/>
  <c r="O6" i="35" s="1"/>
  <c r="M5" i="35"/>
  <c r="L5" i="35"/>
  <c r="K5" i="35"/>
  <c r="J5" i="35"/>
  <c r="I5" i="35"/>
  <c r="H5" i="35"/>
  <c r="G5" i="35"/>
  <c r="G56" i="35" s="1"/>
  <c r="F5" i="35"/>
  <c r="E5" i="35"/>
  <c r="D5" i="35"/>
  <c r="N5" i="35" s="1"/>
  <c r="O5" i="35" s="1"/>
  <c r="N56" i="34"/>
  <c r="O56" i="34" s="1"/>
  <c r="N55" i="34"/>
  <c r="O55" i="34"/>
  <c r="N54" i="34"/>
  <c r="O54" i="34"/>
  <c r="M53" i="34"/>
  <c r="L53" i="34"/>
  <c r="K53" i="34"/>
  <c r="J53" i="34"/>
  <c r="I53" i="34"/>
  <c r="H53" i="34"/>
  <c r="G53" i="34"/>
  <c r="F53" i="34"/>
  <c r="E53" i="34"/>
  <c r="D53" i="34"/>
  <c r="N52" i="34"/>
  <c r="O52" i="34"/>
  <c r="N51" i="34"/>
  <c r="O51" i="34"/>
  <c r="N50" i="34"/>
  <c r="O50" i="34" s="1"/>
  <c r="N49" i="34"/>
  <c r="O49" i="34"/>
  <c r="N48" i="34"/>
  <c r="O48" i="34"/>
  <c r="N47" i="34"/>
  <c r="O47" i="34"/>
  <c r="M46" i="34"/>
  <c r="L46" i="34"/>
  <c r="K46" i="34"/>
  <c r="J46" i="34"/>
  <c r="I46" i="34"/>
  <c r="H46" i="34"/>
  <c r="G46" i="34"/>
  <c r="F46" i="34"/>
  <c r="E46" i="34"/>
  <c r="D46" i="34"/>
  <c r="N45" i="34"/>
  <c r="O45" i="34"/>
  <c r="N44" i="34"/>
  <c r="O44" i="34" s="1"/>
  <c r="N43" i="34"/>
  <c r="O43" i="34"/>
  <c r="N42" i="34"/>
  <c r="O42" i="34"/>
  <c r="N41" i="34"/>
  <c r="O41" i="34"/>
  <c r="M40" i="34"/>
  <c r="L40" i="34"/>
  <c r="K40" i="34"/>
  <c r="J40" i="34"/>
  <c r="I40" i="34"/>
  <c r="H40" i="34"/>
  <c r="G40" i="34"/>
  <c r="F40" i="34"/>
  <c r="E40" i="34"/>
  <c r="N40" i="34" s="1"/>
  <c r="O40" i="34" s="1"/>
  <c r="D40" i="34"/>
  <c r="N39" i="34"/>
  <c r="O39" i="34" s="1"/>
  <c r="N38" i="34"/>
  <c r="O38" i="34"/>
  <c r="N37" i="34"/>
  <c r="O37" i="34"/>
  <c r="N36" i="34"/>
  <c r="O36" i="34"/>
  <c r="N35" i="34"/>
  <c r="O35" i="34"/>
  <c r="N34" i="34"/>
  <c r="O34" i="34"/>
  <c r="N33" i="34"/>
  <c r="O33" i="34"/>
  <c r="N32" i="34"/>
  <c r="O32" i="34"/>
  <c r="N31" i="34"/>
  <c r="O31" i="34" s="1"/>
  <c r="N30" i="34"/>
  <c r="O30" i="34"/>
  <c r="M29" i="34"/>
  <c r="L29" i="34"/>
  <c r="K29" i="34"/>
  <c r="J29" i="34"/>
  <c r="I29" i="34"/>
  <c r="H29" i="34"/>
  <c r="G29" i="34"/>
  <c r="F29" i="34"/>
  <c r="E29" i="34"/>
  <c r="D29" i="34"/>
  <c r="N29" i="34"/>
  <c r="O29" i="34"/>
  <c r="N28" i="34"/>
  <c r="O28" i="34"/>
  <c r="N27" i="34"/>
  <c r="O27" i="34"/>
  <c r="N26" i="34"/>
  <c r="O26" i="34" s="1"/>
  <c r="N25" i="34"/>
  <c r="O25" i="34"/>
  <c r="N24" i="34"/>
  <c r="O24" i="34" s="1"/>
  <c r="N23" i="34"/>
  <c r="O23" i="34"/>
  <c r="N22" i="34"/>
  <c r="O22" i="34"/>
  <c r="N21" i="34"/>
  <c r="O21" i="34"/>
  <c r="N20" i="34"/>
  <c r="O20" i="34"/>
  <c r="N19" i="34"/>
  <c r="O19" i="34"/>
  <c r="N18" i="34"/>
  <c r="O18" i="34"/>
  <c r="M17" i="34"/>
  <c r="M57" i="34" s="1"/>
  <c r="L17" i="34"/>
  <c r="K17" i="34"/>
  <c r="J17" i="34"/>
  <c r="I17" i="34"/>
  <c r="H17" i="34"/>
  <c r="G17" i="34"/>
  <c r="F17" i="34"/>
  <c r="E17" i="34"/>
  <c r="D17" i="34"/>
  <c r="N16" i="34"/>
  <c r="O16" i="34"/>
  <c r="N15" i="34"/>
  <c r="O15" i="34"/>
  <c r="N14" i="34"/>
  <c r="O14" i="34"/>
  <c r="M13" i="34"/>
  <c r="L13" i="34"/>
  <c r="K13" i="34"/>
  <c r="J13" i="34"/>
  <c r="I13" i="34"/>
  <c r="I57" i="34" s="1"/>
  <c r="H13" i="34"/>
  <c r="G13" i="34"/>
  <c r="F13" i="34"/>
  <c r="F57" i="34" s="1"/>
  <c r="E13" i="34"/>
  <c r="E57" i="34" s="1"/>
  <c r="D13" i="34"/>
  <c r="N12" i="34"/>
  <c r="O12" i="34"/>
  <c r="N11" i="34"/>
  <c r="O11" i="34"/>
  <c r="N10" i="34"/>
  <c r="O10" i="34"/>
  <c r="N9" i="34"/>
  <c r="O9" i="34"/>
  <c r="N8" i="34"/>
  <c r="O8" i="34"/>
  <c r="N7" i="34"/>
  <c r="O7" i="34"/>
  <c r="N6" i="34"/>
  <c r="O6" i="34" s="1"/>
  <c r="M5" i="34"/>
  <c r="L5" i="34"/>
  <c r="L57" i="34" s="1"/>
  <c r="K5" i="34"/>
  <c r="J5" i="34"/>
  <c r="I5" i="34"/>
  <c r="H5" i="34"/>
  <c r="H57" i="34" s="1"/>
  <c r="G5" i="34"/>
  <c r="F5" i="34"/>
  <c r="E5" i="34"/>
  <c r="D5" i="34"/>
  <c r="N5" i="34" s="1"/>
  <c r="O5" i="34" s="1"/>
  <c r="D57" i="34"/>
  <c r="N55" i="33"/>
  <c r="O55" i="33"/>
  <c r="N37" i="33"/>
  <c r="O37" i="33"/>
  <c r="N28" i="33"/>
  <c r="O28" i="33" s="1"/>
  <c r="N29" i="33"/>
  <c r="O29" i="33"/>
  <c r="N30" i="33"/>
  <c r="O30" i="33"/>
  <c r="N31" i="33"/>
  <c r="O31" i="33" s="1"/>
  <c r="N32" i="33"/>
  <c r="O32" i="33"/>
  <c r="N33" i="33"/>
  <c r="O33" i="33"/>
  <c r="N34" i="33"/>
  <c r="O34" i="33"/>
  <c r="N35" i="33"/>
  <c r="O35" i="33"/>
  <c r="N36" i="33"/>
  <c r="O36" i="33"/>
  <c r="N19" i="33"/>
  <c r="O19" i="33"/>
  <c r="N20" i="33"/>
  <c r="O20" i="33" s="1"/>
  <c r="N21" i="33"/>
  <c r="O21" i="33"/>
  <c r="N22" i="33"/>
  <c r="O22" i="33"/>
  <c r="N23" i="33"/>
  <c r="O23" i="33" s="1"/>
  <c r="N24" i="33"/>
  <c r="O24" i="33"/>
  <c r="N25" i="33"/>
  <c r="O25" i="33"/>
  <c r="N26" i="33"/>
  <c r="O26" i="33"/>
  <c r="E27" i="33"/>
  <c r="F27" i="33"/>
  <c r="G27" i="33"/>
  <c r="H27" i="33"/>
  <c r="I27" i="33"/>
  <c r="J27" i="33"/>
  <c r="K27" i="33"/>
  <c r="L27" i="33"/>
  <c r="M27" i="33"/>
  <c r="D27" i="33"/>
  <c r="E17" i="33"/>
  <c r="F17" i="33"/>
  <c r="G17" i="33"/>
  <c r="H17" i="33"/>
  <c r="I17" i="33"/>
  <c r="J17" i="33"/>
  <c r="K17" i="33"/>
  <c r="L17" i="33"/>
  <c r="M17" i="33"/>
  <c r="D17" i="33"/>
  <c r="E13" i="33"/>
  <c r="F13" i="33"/>
  <c r="F56" i="33" s="1"/>
  <c r="G13" i="33"/>
  <c r="H13" i="33"/>
  <c r="H56" i="33"/>
  <c r="I13" i="33"/>
  <c r="I56" i="33" s="1"/>
  <c r="J13" i="33"/>
  <c r="K13" i="33"/>
  <c r="L13" i="33"/>
  <c r="M13" i="33"/>
  <c r="D13" i="33"/>
  <c r="E5" i="33"/>
  <c r="F5" i="33"/>
  <c r="G5" i="33"/>
  <c r="H5" i="33"/>
  <c r="I5" i="33"/>
  <c r="J5" i="33"/>
  <c r="K5" i="33"/>
  <c r="L5" i="33"/>
  <c r="L56" i="33"/>
  <c r="M5" i="33"/>
  <c r="M56" i="33" s="1"/>
  <c r="D5" i="33"/>
  <c r="E53" i="33"/>
  <c r="F53" i="33"/>
  <c r="G53" i="33"/>
  <c r="H53" i="33"/>
  <c r="I53" i="33"/>
  <c r="J53" i="33"/>
  <c r="K53" i="33"/>
  <c r="L53" i="33"/>
  <c r="M53" i="33"/>
  <c r="D53" i="33"/>
  <c r="N54" i="33"/>
  <c r="O54" i="33"/>
  <c r="N48" i="33"/>
  <c r="O48" i="33" s="1"/>
  <c r="N49" i="33"/>
  <c r="O49" i="33"/>
  <c r="N50" i="33"/>
  <c r="O50" i="33"/>
  <c r="N51" i="33"/>
  <c r="O51" i="33"/>
  <c r="N52" i="33"/>
  <c r="O52" i="33" s="1"/>
  <c r="N47" i="33"/>
  <c r="O47" i="33"/>
  <c r="E46" i="33"/>
  <c r="N46" i="33" s="1"/>
  <c r="O46" i="33" s="1"/>
  <c r="F46" i="33"/>
  <c r="G46" i="33"/>
  <c r="H46" i="33"/>
  <c r="I46" i="33"/>
  <c r="J46" i="33"/>
  <c r="K46" i="33"/>
  <c r="L46" i="33"/>
  <c r="M46" i="33"/>
  <c r="D46" i="33"/>
  <c r="E39" i="33"/>
  <c r="F39" i="33"/>
  <c r="N39" i="33" s="1"/>
  <c r="O39" i="33" s="1"/>
  <c r="G39" i="33"/>
  <c r="H39" i="33"/>
  <c r="I39" i="33"/>
  <c r="J39" i="33"/>
  <c r="K39" i="33"/>
  <c r="L39" i="33"/>
  <c r="M39" i="33"/>
  <c r="D39" i="33"/>
  <c r="N41" i="33"/>
  <c r="O41" i="33"/>
  <c r="N42" i="33"/>
  <c r="O42" i="33"/>
  <c r="N43" i="33"/>
  <c r="O43" i="33"/>
  <c r="N44" i="33"/>
  <c r="O44" i="33"/>
  <c r="N45" i="33"/>
  <c r="O45" i="33"/>
  <c r="N40" i="33"/>
  <c r="O40" i="33" s="1"/>
  <c r="N15" i="33"/>
  <c r="O15" i="33"/>
  <c r="N38" i="33"/>
  <c r="O38" i="33" s="1"/>
  <c r="N14" i="33"/>
  <c r="O14" i="33"/>
  <c r="N16" i="33"/>
  <c r="O16" i="33"/>
  <c r="N7" i="33"/>
  <c r="O7" i="33"/>
  <c r="N8" i="33"/>
  <c r="O8" i="33"/>
  <c r="N9" i="33"/>
  <c r="O9" i="33"/>
  <c r="N10" i="33"/>
  <c r="O10" i="33" s="1"/>
  <c r="N11" i="33"/>
  <c r="O11" i="33"/>
  <c r="N12" i="33"/>
  <c r="O12" i="33" s="1"/>
  <c r="N6" i="33"/>
  <c r="O6" i="33"/>
  <c r="N18" i="33"/>
  <c r="O18" i="33" s="1"/>
  <c r="N17" i="33"/>
  <c r="O17" i="33"/>
  <c r="N17" i="34"/>
  <c r="O17" i="34"/>
  <c r="N53" i="34"/>
  <c r="O53" i="34" s="1"/>
  <c r="H57" i="37"/>
  <c r="L57" i="37"/>
  <c r="N15" i="37"/>
  <c r="O15" i="37" s="1"/>
  <c r="E63" i="40"/>
  <c r="N31" i="40"/>
  <c r="O31" i="40"/>
  <c r="N18" i="40"/>
  <c r="O18" i="40"/>
  <c r="L61" i="41"/>
  <c r="H61" i="41"/>
  <c r="N49" i="41"/>
  <c r="O49" i="41"/>
  <c r="N42" i="41"/>
  <c r="O42" i="41"/>
  <c r="N5" i="42"/>
  <c r="O5" i="42" s="1"/>
  <c r="N17" i="42"/>
  <c r="O17" i="42"/>
  <c r="N42" i="43"/>
  <c r="O42" i="43"/>
  <c r="N52" i="43"/>
  <c r="O52" i="43" s="1"/>
  <c r="H55" i="43"/>
  <c r="F55" i="43"/>
  <c r="O32" i="43"/>
  <c r="G55" i="43"/>
  <c r="N17" i="43"/>
  <c r="O17" i="43" s="1"/>
  <c r="E55" i="43"/>
  <c r="N16" i="45"/>
  <c r="O16" i="45" s="1"/>
  <c r="O13" i="46"/>
  <c r="P13" i="46" s="1"/>
  <c r="O5" i="46"/>
  <c r="P5" i="46"/>
  <c r="O5" i="48" l="1"/>
  <c r="P5" i="48" s="1"/>
  <c r="O51" i="48"/>
  <c r="P51" i="48" s="1"/>
  <c r="O43" i="48"/>
  <c r="P43" i="48" s="1"/>
  <c r="O17" i="48"/>
  <c r="P17" i="48" s="1"/>
  <c r="E55" i="48"/>
  <c r="F55" i="48"/>
  <c r="G55" i="48"/>
  <c r="H55" i="48"/>
  <c r="I55" i="48"/>
  <c r="J55" i="48"/>
  <c r="K55" i="48"/>
  <c r="L55" i="48"/>
  <c r="O28" i="48"/>
  <c r="P28" i="48" s="1"/>
  <c r="O38" i="48"/>
  <c r="P38" i="48" s="1"/>
  <c r="M55" i="48"/>
  <c r="D55" i="48"/>
  <c r="N55" i="48"/>
  <c r="O13" i="48"/>
  <c r="P13" i="48" s="1"/>
  <c r="O13" i="47"/>
  <c r="P13" i="47" s="1"/>
  <c r="O29" i="47"/>
  <c r="P29" i="47" s="1"/>
  <c r="O53" i="47"/>
  <c r="P53" i="47" s="1"/>
  <c r="O44" i="47"/>
  <c r="P44" i="47" s="1"/>
  <c r="O39" i="47"/>
  <c r="P39" i="47" s="1"/>
  <c r="O16" i="47"/>
  <c r="P16" i="47" s="1"/>
  <c r="L57" i="47"/>
  <c r="D57" i="47"/>
  <c r="E57" i="47"/>
  <c r="F57" i="47"/>
  <c r="G57" i="47"/>
  <c r="H57" i="47"/>
  <c r="N57" i="47"/>
  <c r="M57" i="47"/>
  <c r="I57" i="47"/>
  <c r="K57" i="47"/>
  <c r="J57" i="47"/>
  <c r="O5" i="47"/>
  <c r="P5" i="47" s="1"/>
  <c r="H58" i="39"/>
  <c r="K56" i="35"/>
  <c r="N13" i="35"/>
  <c r="O13" i="35" s="1"/>
  <c r="N5" i="38"/>
  <c r="O5" i="38" s="1"/>
  <c r="H51" i="44"/>
  <c r="N47" i="44"/>
  <c r="O47" i="44" s="1"/>
  <c r="E61" i="41"/>
  <c r="N13" i="39"/>
  <c r="O13" i="39" s="1"/>
  <c r="N43" i="40"/>
  <c r="O43" i="40" s="1"/>
  <c r="N63" i="40"/>
  <c r="O63" i="40" s="1"/>
  <c r="D57" i="42"/>
  <c r="N53" i="33"/>
  <c r="O53" i="33" s="1"/>
  <c r="D56" i="35"/>
  <c r="N56" i="35" s="1"/>
  <c r="O56" i="35" s="1"/>
  <c r="L57" i="36"/>
  <c r="N50" i="38"/>
  <c r="O50" i="38" s="1"/>
  <c r="K61" i="41"/>
  <c r="K57" i="42"/>
  <c r="G57" i="42"/>
  <c r="I57" i="42"/>
  <c r="N5" i="45"/>
  <c r="O5" i="45" s="1"/>
  <c r="F58" i="39"/>
  <c r="N27" i="33"/>
  <c r="O27" i="33" s="1"/>
  <c r="J57" i="42"/>
  <c r="D52" i="46"/>
  <c r="J57" i="34"/>
  <c r="N46" i="34"/>
  <c r="O46" i="34" s="1"/>
  <c r="F56" i="35"/>
  <c r="K56" i="33"/>
  <c r="K57" i="34"/>
  <c r="N13" i="34"/>
  <c r="O13" i="34" s="1"/>
  <c r="N28" i="36"/>
  <c r="O28" i="36" s="1"/>
  <c r="M56" i="35"/>
  <c r="N5" i="41"/>
  <c r="O5" i="41" s="1"/>
  <c r="D61" i="41"/>
  <c r="D57" i="36"/>
  <c r="N57" i="36" s="1"/>
  <c r="O57" i="36" s="1"/>
  <c r="N57" i="34"/>
  <c r="O57" i="34" s="1"/>
  <c r="N13" i="43"/>
  <c r="O13" i="43" s="1"/>
  <c r="J56" i="33"/>
  <c r="M57" i="36"/>
  <c r="N30" i="41"/>
  <c r="O30" i="41" s="1"/>
  <c r="N5" i="44"/>
  <c r="O5" i="44" s="1"/>
  <c r="D51" i="44"/>
  <c r="E56" i="33"/>
  <c r="N13" i="33"/>
  <c r="O13" i="33" s="1"/>
  <c r="E51" i="44"/>
  <c r="G57" i="36"/>
  <c r="N5" i="40"/>
  <c r="O5" i="40" s="1"/>
  <c r="N13" i="45"/>
  <c r="O13" i="45" s="1"/>
  <c r="H57" i="36"/>
  <c r="K58" i="39"/>
  <c r="N58" i="39" s="1"/>
  <c r="O58" i="39" s="1"/>
  <c r="N5" i="33"/>
  <c r="O5" i="33" s="1"/>
  <c r="D56" i="33"/>
  <c r="N13" i="42"/>
  <c r="O13" i="42" s="1"/>
  <c r="I52" i="46"/>
  <c r="K57" i="37"/>
  <c r="G61" i="41"/>
  <c r="G58" i="39"/>
  <c r="H57" i="42"/>
  <c r="N5" i="36"/>
  <c r="O5" i="36" s="1"/>
  <c r="N17" i="35"/>
  <c r="O17" i="35" s="1"/>
  <c r="N46" i="42"/>
  <c r="O46" i="42" s="1"/>
  <c r="G57" i="34"/>
  <c r="N17" i="36"/>
  <c r="O17" i="36" s="1"/>
  <c r="F57" i="37"/>
  <c r="N57" i="37" s="1"/>
  <c r="O57" i="37" s="1"/>
  <c r="G56" i="33"/>
  <c r="G57" i="37"/>
  <c r="G61" i="38"/>
  <c r="N61" i="38" s="1"/>
  <c r="O61" i="38" s="1"/>
  <c r="N54" i="42"/>
  <c r="O54" i="42" s="1"/>
  <c r="K55" i="43"/>
  <c r="N55" i="43" s="1"/>
  <c r="O55" i="43" s="1"/>
  <c r="G51" i="44"/>
  <c r="G52" i="45"/>
  <c r="N28" i="45"/>
  <c r="O28" i="45" s="1"/>
  <c r="D52" i="45"/>
  <c r="N52" i="45" s="1"/>
  <c r="O52" i="45" s="1"/>
  <c r="N41" i="45"/>
  <c r="O41" i="45" s="1"/>
  <c r="J52" i="46"/>
  <c r="N5" i="37"/>
  <c r="O5" i="37" s="1"/>
  <c r="N5" i="43"/>
  <c r="O5" i="43" s="1"/>
  <c r="O55" i="48" l="1"/>
  <c r="P55" i="48" s="1"/>
  <c r="O57" i="47"/>
  <c r="P57" i="47" s="1"/>
  <c r="N56" i="33"/>
  <c r="O56" i="33" s="1"/>
  <c r="N61" i="41"/>
  <c r="O61" i="41" s="1"/>
  <c r="N57" i="42"/>
  <c r="O57" i="42" s="1"/>
  <c r="N51" i="44"/>
  <c r="O51" i="44" s="1"/>
  <c r="O52" i="46"/>
  <c r="P52" i="46" s="1"/>
</calcChain>
</file>

<file path=xl/sharedStrings.xml><?xml version="1.0" encoding="utf-8"?>
<sst xmlns="http://schemas.openxmlformats.org/spreadsheetml/2006/main" count="1164" uniqueCount="174">
  <si>
    <t>Other Charges for Services</t>
  </si>
  <si>
    <t>Taxes</t>
  </si>
  <si>
    <t>Ad Valorem Taxes</t>
  </si>
  <si>
    <t>Miscellaneous Revenues</t>
  </si>
  <si>
    <t>General</t>
  </si>
  <si>
    <t>Permanent</t>
  </si>
  <si>
    <t>Enterprise</t>
  </si>
  <si>
    <t>Pension</t>
  </si>
  <si>
    <t>Trust</t>
  </si>
  <si>
    <t>Component Units</t>
  </si>
  <si>
    <t>Local Option Taxes</t>
  </si>
  <si>
    <t>Utility Service Tax - Electricity</t>
  </si>
  <si>
    <t>Utility Service Tax - Water</t>
  </si>
  <si>
    <t>Utility Service Tax - Telecommunications</t>
  </si>
  <si>
    <t>Utility Service Tax - Gas</t>
  </si>
  <si>
    <t>Local Business Tax</t>
  </si>
  <si>
    <t>Permits, Fees, and Special Assessments</t>
  </si>
  <si>
    <t>Franchise Fee - Electricity</t>
  </si>
  <si>
    <t>Impact Fees - Residential - Physical Environment</t>
  </si>
  <si>
    <t>Other Permits, Fees, and Special Assessments</t>
  </si>
  <si>
    <t>Federal Grant - General Government</t>
  </si>
  <si>
    <t>Intergovernmental Revenue</t>
  </si>
  <si>
    <t>State Grant - General Government</t>
  </si>
  <si>
    <t>State Shared Revenues - General Gov't - Revenue Sharing Proceeds</t>
  </si>
  <si>
    <t>State Shared Revenues - General Gov't - Alcoholic Beverage License Tax</t>
  </si>
  <si>
    <t>State Shared Revenues - General Gov't - Local Gov't Half-Cent Sales Tax</t>
  </si>
  <si>
    <t>Grants from Other Local Units - General Government</t>
  </si>
  <si>
    <t>Grants from Other Local Units - Public Safety</t>
  </si>
  <si>
    <t>Grants from Other Local Units - Other</t>
  </si>
  <si>
    <t>Governmental Funds</t>
  </si>
  <si>
    <t>Proprietary Funds</t>
  </si>
  <si>
    <t>Account Total</t>
  </si>
  <si>
    <t>Fiduciary Funds</t>
  </si>
  <si>
    <t>Charges for Services</t>
  </si>
  <si>
    <t>Judgments, Fines, and Forfeits</t>
  </si>
  <si>
    <t>Other Sources</t>
  </si>
  <si>
    <t>State Shared Revenues - General Gov't - Other General Government</t>
  </si>
  <si>
    <t>Public Safety - Other Public Safety Charges and Fees</t>
  </si>
  <si>
    <t>Physical Environment - Electric Utility</t>
  </si>
  <si>
    <t>Physical Environment - Gas Utility</t>
  </si>
  <si>
    <t>Physical Environment - Garbage / Solid Waste</t>
  </si>
  <si>
    <t>Physical Environment - Water / Sewer Combination Utility</t>
  </si>
  <si>
    <t>Physical Environment - Other Physical Environment Charges</t>
  </si>
  <si>
    <t>Transportation (User Fees) - Other Transportation Charges</t>
  </si>
  <si>
    <t>Culture / Recreation - Parks and Recreation</t>
  </si>
  <si>
    <t>Culture / Recreation - Special Events</t>
  </si>
  <si>
    <t>Culture / Recreation - Other Culture / Recreation Charges</t>
  </si>
  <si>
    <t>Total - All Account Codes</t>
  </si>
  <si>
    <t>Local Fiscal Year Ended September 30, 2009</t>
  </si>
  <si>
    <t>Court-Ordered Judgments and Fines - As Decided by County Court Criminal</t>
  </si>
  <si>
    <t>Court-Ordered Judgments and Fines - As Decided by Circuit Court Criminal</t>
  </si>
  <si>
    <t>Court-Ordered Judgments and Fines - As Decided by County Court Civil</t>
  </si>
  <si>
    <t>Court-Ordered Judgments and Fines - As Decided by Traffic Court</t>
  </si>
  <si>
    <t>Fines - Local Ordinance Violations</t>
  </si>
  <si>
    <t>Judgments and Fines - Other Court-Ordered</t>
  </si>
  <si>
    <t>Interest and Other Earnings - Interest</t>
  </si>
  <si>
    <t>Rents and Royalties</t>
  </si>
  <si>
    <t>Disposition of Fixed Assets</t>
  </si>
  <si>
    <t>Contributions and Donations from Private Sources</t>
  </si>
  <si>
    <t>Pension Fund Contributions</t>
  </si>
  <si>
    <t>Other Miscellaneous Revenues - Other</t>
  </si>
  <si>
    <t>Non-Operating - Inter-Fund Group Transfers In</t>
  </si>
  <si>
    <t>Proprietary Non-Operating Sources - Capital Contributions from Private Source</t>
  </si>
  <si>
    <t>Account Code and Name</t>
  </si>
  <si>
    <t>Special Revenue</t>
  </si>
  <si>
    <t>Debt Service</t>
  </si>
  <si>
    <t>Capital Projects</t>
  </si>
  <si>
    <t>Internal Service</t>
  </si>
  <si>
    <t>Per Capita Account Total</t>
  </si>
  <si>
    <t>2009 Municipal Population:</t>
  </si>
  <si>
    <t>Gulf Breeze Revenues Reported by Account Code and Fund Type</t>
  </si>
  <si>
    <t>Local Fiscal Year Ended September 30, 2010</t>
  </si>
  <si>
    <t>Communications Services Taxes</t>
  </si>
  <si>
    <t>Impact Fees - Residential - Other</t>
  </si>
  <si>
    <t>Federal Grant - Public Safety</t>
  </si>
  <si>
    <t>State Grant - Economic Environment</t>
  </si>
  <si>
    <t>State Grant - Human Services - Public Welfare</t>
  </si>
  <si>
    <t>State Grant - Culture / Recreation</t>
  </si>
  <si>
    <t>Physical Environment - Water Utility</t>
  </si>
  <si>
    <t>Physical Environment - Sewer / Wastewater Utility</t>
  </si>
  <si>
    <t>Other Judgments, Fines, and Forfeits</t>
  </si>
  <si>
    <t>Contributions from Enterprise Operations</t>
  </si>
  <si>
    <t>Proprietary Non-Operating Sources - Other Grants and Donations</t>
  </si>
  <si>
    <t>2010 Municipal Census Population:</t>
  </si>
  <si>
    <t>Compiled from data obtained from the Florida Department of Financial Services, Division of Accounting and Auditing, Bureau of Local Government.</t>
  </si>
  <si>
    <t>Local Fiscal Year Ended September 30, 2011</t>
  </si>
  <si>
    <t>State Grant - Transportation - Other Transportation</t>
  </si>
  <si>
    <t>State Grant - Human Services - Other Human Services</t>
  </si>
  <si>
    <t>Interest and Other Earnings - Net Increase (Decrease) in Fair Value of Investments</t>
  </si>
  <si>
    <t>Special Items (Gain)</t>
  </si>
  <si>
    <t>2011 Municipal Population:</t>
  </si>
  <si>
    <t>Local Fiscal Year Ended September 30, 2012</t>
  </si>
  <si>
    <t>State Grant - Public Safety</t>
  </si>
  <si>
    <t>Other Miscellaneous Revenues - Deferred Compensation Contributions</t>
  </si>
  <si>
    <t>2012 Municipal Population:</t>
  </si>
  <si>
    <t>Local Fiscal Year Ended September 30, 2008</t>
  </si>
  <si>
    <t>Permits and Franchise Fees</t>
  </si>
  <si>
    <t>Franchise Fee - Solid Waste</t>
  </si>
  <si>
    <t>Other Permits and Fees</t>
  </si>
  <si>
    <t>State Grant - Physical Environment - Stormwater Management</t>
  </si>
  <si>
    <t>State Shared Revenues - Public Safety - Other Public Safety</t>
  </si>
  <si>
    <t>Special Assessments - Capital Improvement</t>
  </si>
  <si>
    <t>Impact Fees - Physical Environment</t>
  </si>
  <si>
    <t>Proceeds of General Capital Asset Dispositions - Compensation for Loss</t>
  </si>
  <si>
    <t>2008 Municipal Population:</t>
  </si>
  <si>
    <t>Local Fiscal Year Ended September 30, 2013</t>
  </si>
  <si>
    <t>Communications Services Taxes (Chapter 202, F.S.)</t>
  </si>
  <si>
    <t>Local Business Tax (Chapter 205, F.S.)</t>
  </si>
  <si>
    <t>Impact Fees - Commercial - Physical Environment</t>
  </si>
  <si>
    <t>State Shared Revenues - General Government - Revenue Sharing Proceeds</t>
  </si>
  <si>
    <t>State Shared Revenues - General Government - Alcoholic Beverage License Tax</t>
  </si>
  <si>
    <t>State Shared Revenues - General Government - Local Government Half-Cent Sales Tax</t>
  </si>
  <si>
    <t>State Shared Revenues - General Government - Other General Government</t>
  </si>
  <si>
    <t>Transportation - Other Transportation Charges</t>
  </si>
  <si>
    <t>Sales - Disposition of Fixed Assets</t>
  </si>
  <si>
    <t>Proprietary Non-Operating - Other Grants and Donations</t>
  </si>
  <si>
    <t>2013 Municipal Population:</t>
  </si>
  <si>
    <t>Local Fiscal Year Ended September 30, 2014</t>
  </si>
  <si>
    <t>Grants from Other Local Units - Physical Environment</t>
  </si>
  <si>
    <t>Grants from Other Local Units - Economic Environment</t>
  </si>
  <si>
    <t>Physical Environment - Conservation and Resource Management</t>
  </si>
  <si>
    <t>Court-Ordered Judgments and Fines - Intergovernmental Radio Communication Program</t>
  </si>
  <si>
    <t>Other Miscellaneous Revenues - Settlements</t>
  </si>
  <si>
    <t>2014 Municipal Population:</t>
  </si>
  <si>
    <t>Local Fiscal Year Ended September 30, 2015</t>
  </si>
  <si>
    <t>State Shared Revenues - Public Safety - Enhanced 911 Fee</t>
  </si>
  <si>
    <t>Federal Fines and Forfeits</t>
  </si>
  <si>
    <t>2015 Municipal Population:</t>
  </si>
  <si>
    <t>Local Fiscal Year Ended September 30, 2016</t>
  </si>
  <si>
    <t>2016 Municipal Population:</t>
  </si>
  <si>
    <t>Local Fiscal Year Ended September 30, 2017</t>
  </si>
  <si>
    <t>State Shared Revenues - Transportation - Other Transportation</t>
  </si>
  <si>
    <t>General Government - Other General Government Charges and Fees</t>
  </si>
  <si>
    <t>Public Safety - Law Enforcement Services</t>
  </si>
  <si>
    <t>Public Safety - Fire Protection</t>
  </si>
  <si>
    <t>2017 Municipal Population:</t>
  </si>
  <si>
    <t>Local Fiscal Year Ended September 30, 2018</t>
  </si>
  <si>
    <t>Federal Grant - Physical Environment - Sewer / Wastewater</t>
  </si>
  <si>
    <t>State Grant - Physical Environment - Gas Supply System</t>
  </si>
  <si>
    <t>Grants from Other Local Units - Transportation</t>
  </si>
  <si>
    <t>Proprietary Non-Operating - Capital Contributions from Private Source</t>
  </si>
  <si>
    <t>2018 Municipal Population:</t>
  </si>
  <si>
    <t>Local Fiscal Year Ended September 30, 2019</t>
  </si>
  <si>
    <t>Grants from Other Local Units - Culture / Recreation</t>
  </si>
  <si>
    <t>Non-Operating - Special Items (Gain)</t>
  </si>
  <si>
    <t>2019 Municipal Population:</t>
  </si>
  <si>
    <t>Local Fiscal Year Ended September 30, 2020</t>
  </si>
  <si>
    <t>Second Local Option Fuel Tax (1 to 5 Cents)</t>
  </si>
  <si>
    <t>Court-Ordered Judgments and Fines - Other Court-Ordered</t>
  </si>
  <si>
    <t>2020 Municipal Population:</t>
  </si>
  <si>
    <t>Local Fiscal Year Ended September 30, 2021</t>
  </si>
  <si>
    <t>Per Capita Account</t>
  </si>
  <si>
    <t>Custodial</t>
  </si>
  <si>
    <t>Total Account</t>
  </si>
  <si>
    <t>General Government Taxes</t>
  </si>
  <si>
    <t>First Local Option Fuel Tax (1 to 6 Cents Local Option Fuel Tax)</t>
  </si>
  <si>
    <t>Local Communications Services Taxes</t>
  </si>
  <si>
    <t>Inspection Fee</t>
  </si>
  <si>
    <t>Intergovernmental Revenues</t>
  </si>
  <si>
    <t>Federal Grant - Human Services - Other Human Services</t>
  </si>
  <si>
    <t>State Shared Revenues - Other</t>
  </si>
  <si>
    <t>Other Charges for Services (Not Court-Related)</t>
  </si>
  <si>
    <t>Court-Ordered Judgments and Fines - Other</t>
  </si>
  <si>
    <t>Proceeds - Debt Proceeds</t>
  </si>
  <si>
    <t>Proprietary Non-Operating Sources - Special Items (Gain)</t>
  </si>
  <si>
    <t>2021 Municipal Population:</t>
  </si>
  <si>
    <t>Local Fiscal Year Ended September 30, 2022</t>
  </si>
  <si>
    <t>State Shared Revenues - General Government - Municipal Revenue Sharing Program</t>
  </si>
  <si>
    <t>State Shared Revenues - General Government - Local Government Half-Cent Sales Tax Program</t>
  </si>
  <si>
    <t>Shared Revenue from Other Local Units</t>
  </si>
  <si>
    <t>Interest and Other Earnings - Gain (Loss) on Sale of Investments</t>
  </si>
  <si>
    <t>2022 Municipal Population:</t>
  </si>
  <si>
    <t>Local Fiscal Year Ended September 30, 2023</t>
  </si>
  <si>
    <t>2023 Municipal Population: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</si>
</sst>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11">
    <font>
      <sz val="12"/>
      <name val="Arial MT"/>
    </font>
    <font>
      <b/>
      <sz val="12"/>
      <name val="Arial MT"/>
      <family val="2"/>
    </font>
    <font>
      <b/>
      <sz val="10"/>
      <name val="Arial MT"/>
      <family val="2"/>
    </font>
    <font>
      <sz val="10"/>
      <name val="Arial MT"/>
      <family val="2"/>
    </font>
    <font>
      <b/>
      <u/>
      <sz val="10"/>
      <name val="Arial MT"/>
    </font>
    <font>
      <b/>
      <sz val="18"/>
      <name val="Arial MT"/>
    </font>
    <font>
      <b/>
      <sz val="10"/>
      <name val="Arial MT"/>
    </font>
    <font>
      <sz val="10"/>
      <name val="Arial MT"/>
    </font>
    <font>
      <b/>
      <sz val="12"/>
      <name val="Arial MT"/>
    </font>
    <font>
      <b/>
      <sz val="14"/>
      <name val="Arial MT"/>
      <family val="2"/>
    </font>
    <font>
      <b/>
      <sz val="22"/>
      <name val="Arial MT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0" fontId="3" fillId="0" borderId="0" xfId="0" applyFont="1" applyProtection="1"/>
    <xf numFmtId="37" fontId="3" fillId="0" borderId="0" xfId="0" applyNumberFormat="1" applyFont="1" applyProtection="1"/>
    <xf numFmtId="0" fontId="1" fillId="0" borderId="0" xfId="0" applyFont="1" applyProtection="1"/>
    <xf numFmtId="44" fontId="6" fillId="0" borderId="0" xfId="0" applyNumberFormat="1" applyFont="1" applyProtection="1"/>
    <xf numFmtId="0" fontId="5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right"/>
    </xf>
    <xf numFmtId="43" fontId="3" fillId="0" borderId="0" xfId="0" applyNumberFormat="1" applyFont="1" applyProtection="1"/>
    <xf numFmtId="43" fontId="6" fillId="0" borderId="0" xfId="0" applyNumberFormat="1" applyFont="1" applyProtection="1"/>
    <xf numFmtId="0" fontId="1" fillId="0" borderId="0" xfId="0" applyFont="1" applyAlignment="1" applyProtection="1"/>
    <xf numFmtId="0" fontId="3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1" fillId="2" borderId="2" xfId="0" applyFont="1" applyFill="1" applyBorder="1" applyAlignment="1" applyProtection="1">
      <alignment vertical="center"/>
    </xf>
    <xf numFmtId="42" fontId="1" fillId="2" borderId="3" xfId="0" applyNumberFormat="1" applyFont="1" applyFill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37" fontId="3" fillId="0" borderId="0" xfId="0" applyNumberFormat="1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7" fillId="0" borderId="6" xfId="0" applyFont="1" applyBorder="1" applyAlignment="1" applyProtection="1">
      <alignment vertical="center"/>
    </xf>
    <xf numFmtId="0" fontId="1" fillId="2" borderId="7" xfId="0" applyFont="1" applyFill="1" applyBorder="1" applyAlignment="1" applyProtection="1">
      <alignment vertical="center"/>
    </xf>
    <xf numFmtId="0" fontId="1" fillId="2" borderId="3" xfId="0" applyFont="1" applyFill="1" applyBorder="1" applyAlignment="1" applyProtection="1">
      <alignment vertical="center"/>
    </xf>
    <xf numFmtId="0" fontId="1" fillId="2" borderId="4" xfId="0" applyFont="1" applyFill="1" applyBorder="1" applyAlignment="1" applyProtection="1">
      <alignment vertical="center"/>
    </xf>
    <xf numFmtId="164" fontId="3" fillId="0" borderId="8" xfId="0" applyNumberFormat="1" applyFont="1" applyBorder="1" applyAlignment="1" applyProtection="1">
      <alignment horizontal="center" vertical="center"/>
    </xf>
    <xf numFmtId="0" fontId="1" fillId="2" borderId="9" xfId="0" applyFont="1" applyFill="1" applyBorder="1" applyAlignment="1" applyProtection="1">
      <alignment vertical="center"/>
    </xf>
    <xf numFmtId="42" fontId="1" fillId="2" borderId="10" xfId="0" applyNumberFormat="1" applyFont="1" applyFill="1" applyBorder="1" applyAlignment="1" applyProtection="1">
      <alignment vertical="center"/>
    </xf>
    <xf numFmtId="42" fontId="1" fillId="2" borderId="1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 applyProtection="1">
      <alignment vertical="center"/>
    </xf>
    <xf numFmtId="0" fontId="1" fillId="2" borderId="12" xfId="0" applyFont="1" applyFill="1" applyBorder="1" applyAlignment="1" applyProtection="1">
      <alignment vertical="center"/>
    </xf>
    <xf numFmtId="0" fontId="1" fillId="2" borderId="6" xfId="0" applyFont="1" applyFill="1" applyBorder="1" applyAlignment="1" applyProtection="1">
      <alignment vertical="center"/>
    </xf>
    <xf numFmtId="42" fontId="1" fillId="2" borderId="12" xfId="0" applyNumberFormat="1" applyFont="1" applyFill="1" applyBorder="1" applyAlignment="1" applyProtection="1">
      <alignment vertical="center"/>
    </xf>
    <xf numFmtId="44" fontId="1" fillId="2" borderId="5" xfId="0" applyNumberFormat="1" applyFont="1" applyFill="1" applyBorder="1" applyAlignment="1" applyProtection="1">
      <alignment vertical="center"/>
    </xf>
    <xf numFmtId="37" fontId="8" fillId="2" borderId="13" xfId="0" applyNumberFormat="1" applyFont="1" applyFill="1" applyBorder="1" applyAlignment="1" applyProtection="1">
      <alignment horizontal="center" vertical="center" wrapText="1"/>
    </xf>
    <xf numFmtId="37" fontId="8" fillId="2" borderId="14" xfId="0" applyNumberFormat="1" applyFont="1" applyFill="1" applyBorder="1" applyAlignment="1" applyProtection="1">
      <alignment horizontal="center" vertical="center" wrapText="1"/>
    </xf>
    <xf numFmtId="0" fontId="9" fillId="2" borderId="15" xfId="0" applyFont="1" applyFill="1" applyBorder="1" applyAlignment="1" applyProtection="1">
      <alignment horizontal="center" vertical="center"/>
    </xf>
    <xf numFmtId="0" fontId="9" fillId="2" borderId="16" xfId="0" applyFont="1" applyFill="1" applyBorder="1" applyAlignment="1" applyProtection="1">
      <alignment horizontal="center" vertical="center"/>
    </xf>
    <xf numFmtId="44" fontId="1" fillId="2" borderId="17" xfId="0" applyNumberFormat="1" applyFont="1" applyFill="1" applyBorder="1" applyAlignment="1" applyProtection="1">
      <alignment vertical="center"/>
    </xf>
    <xf numFmtId="164" fontId="7" fillId="0" borderId="8" xfId="0" applyNumberFormat="1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19" xfId="0" applyFont="1" applyBorder="1" applyAlignment="1" applyProtection="1">
      <alignment vertical="center"/>
    </xf>
    <xf numFmtId="37" fontId="3" fillId="0" borderId="19" xfId="0" applyNumberFormat="1" applyFont="1" applyBorder="1" applyAlignment="1" applyProtection="1">
      <alignment vertical="center"/>
    </xf>
    <xf numFmtId="41" fontId="3" fillId="0" borderId="20" xfId="0" applyNumberFormat="1" applyFont="1" applyBorder="1" applyAlignment="1" applyProtection="1">
      <alignment vertical="center"/>
    </xf>
    <xf numFmtId="42" fontId="1" fillId="2" borderId="8" xfId="0" applyNumberFormat="1" applyFont="1" applyFill="1" applyBorder="1" applyAlignment="1" applyProtection="1">
      <alignment vertical="center"/>
    </xf>
    <xf numFmtId="44" fontId="1" fillId="2" borderId="21" xfId="0" applyNumberFormat="1" applyFont="1" applyFill="1" applyBorder="1" applyAlignment="1" applyProtection="1">
      <alignment vertical="center"/>
    </xf>
    <xf numFmtId="42" fontId="3" fillId="0" borderId="12" xfId="0" applyNumberFormat="1" applyFont="1" applyBorder="1" applyAlignment="1" applyProtection="1">
      <alignment vertical="center"/>
    </xf>
    <xf numFmtId="44" fontId="3" fillId="0" borderId="21" xfId="0" applyNumberFormat="1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vertical="center"/>
    </xf>
    <xf numFmtId="0" fontId="5" fillId="0" borderId="0" xfId="0" applyFont="1" applyAlignment="1">
      <alignment horizont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1" fillId="0" borderId="0" xfId="0" applyFont="1"/>
    <xf numFmtId="37" fontId="8" fillId="2" borderId="13" xfId="0" applyNumberFormat="1" applyFont="1" applyFill="1" applyBorder="1" applyAlignment="1">
      <alignment horizontal="center" vertical="center" wrapText="1"/>
    </xf>
    <xf numFmtId="37" fontId="8" fillId="2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42" fontId="1" fillId="2" borderId="10" xfId="0" applyNumberFormat="1" applyFont="1" applyFill="1" applyBorder="1" applyAlignment="1">
      <alignment vertical="center"/>
    </xf>
    <xf numFmtId="42" fontId="1" fillId="2" borderId="11" xfId="0" applyNumberFormat="1" applyFont="1" applyFill="1" applyBorder="1" applyAlignment="1">
      <alignment vertical="center"/>
    </xf>
    <xf numFmtId="44" fontId="1" fillId="2" borderId="5" xfId="0" applyNumberFormat="1" applyFont="1" applyFill="1" applyBorder="1" applyAlignment="1">
      <alignment vertical="center"/>
    </xf>
    <xf numFmtId="44" fontId="6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vertical="center"/>
    </xf>
    <xf numFmtId="164" fontId="3" fillId="0" borderId="8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42" fontId="3" fillId="0" borderId="12" xfId="0" applyNumberFormat="1" applyFont="1" applyBorder="1" applyAlignment="1">
      <alignment vertical="center"/>
    </xf>
    <xf numFmtId="44" fontId="3" fillId="0" borderId="21" xfId="0" applyNumberFormat="1" applyFont="1" applyBorder="1" applyAlignment="1">
      <alignment vertical="center"/>
    </xf>
    <xf numFmtId="43" fontId="3" fillId="0" borderId="0" xfId="0" applyNumberFormat="1" applyFont="1"/>
    <xf numFmtId="0" fontId="1" fillId="2" borderId="1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2" fontId="1" fillId="2" borderId="12" xfId="0" applyNumberFormat="1" applyFont="1" applyFill="1" applyBorder="1" applyAlignment="1">
      <alignment vertical="center"/>
    </xf>
    <xf numFmtId="42" fontId="1" fillId="2" borderId="8" xfId="0" applyNumberFormat="1" applyFont="1" applyFill="1" applyBorder="1" applyAlignment="1">
      <alignment vertical="center"/>
    </xf>
    <xf numFmtId="44" fontId="1" fillId="2" borderId="21" xfId="0" applyNumberFormat="1" applyFont="1" applyFill="1" applyBorder="1" applyAlignment="1">
      <alignment vertical="center"/>
    </xf>
    <xf numFmtId="43" fontId="6" fillId="0" borderId="0" xfId="0" applyNumberFormat="1" applyFont="1"/>
    <xf numFmtId="0" fontId="7" fillId="0" borderId="1" xfId="0" applyFont="1" applyBorder="1" applyAlignment="1">
      <alignment vertical="center"/>
    </xf>
    <xf numFmtId="164" fontId="7" fillId="0" borderId="8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64" fontId="3" fillId="0" borderId="23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42" fontId="1" fillId="2" borderId="3" xfId="0" applyNumberFormat="1" applyFont="1" applyFill="1" applyBorder="1" applyAlignment="1">
      <alignment vertical="center"/>
    </xf>
    <xf numFmtId="44" fontId="1" fillId="2" borderId="17" xfId="0" applyNumberFormat="1" applyFont="1" applyFill="1" applyBorder="1" applyAlignment="1">
      <alignment vertical="center"/>
    </xf>
    <xf numFmtId="0" fontId="2" fillId="0" borderId="0" xfId="0" applyFont="1"/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vertical="center"/>
    </xf>
    <xf numFmtId="37" fontId="3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37" fontId="3" fillId="0" borderId="19" xfId="0" applyNumberFormat="1" applyFont="1" applyBorder="1" applyAlignment="1">
      <alignment vertical="center"/>
    </xf>
    <xf numFmtId="41" fontId="3" fillId="0" borderId="20" xfId="0" applyNumberFormat="1" applyFont="1" applyBorder="1" applyAlignment="1">
      <alignment vertical="center"/>
    </xf>
    <xf numFmtId="37" fontId="3" fillId="0" borderId="0" xfId="0" applyNumberFormat="1" applyFont="1"/>
    <xf numFmtId="37" fontId="3" fillId="0" borderId="19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3" fillId="0" borderId="26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2" borderId="29" xfId="0" applyFont="1" applyFill="1" applyBorder="1" applyAlignment="1">
      <alignment horizontal="left" vertical="center" wrapText="1"/>
    </xf>
    <xf numFmtId="0" fontId="0" fillId="0" borderId="15" xfId="0" applyBorder="1" applyAlignment="1">
      <alignment vertical="center" wrapText="1"/>
    </xf>
    <xf numFmtId="0" fontId="0" fillId="0" borderId="31" xfId="0" applyBorder="1" applyAlignment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9" fillId="2" borderId="32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33" xfId="0" applyFont="1" applyFill="1" applyBorder="1" applyAlignment="1">
      <alignment horizontal="center" vertical="center"/>
    </xf>
    <xf numFmtId="37" fontId="8" fillId="2" borderId="34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37" fontId="3" fillId="0" borderId="19" xfId="0" applyNumberFormat="1" applyFont="1" applyBorder="1" applyAlignment="1" applyProtection="1">
      <alignment horizontal="right" vertical="center"/>
    </xf>
    <xf numFmtId="0" fontId="3" fillId="0" borderId="22" xfId="0" applyFont="1" applyBorder="1" applyAlignment="1" applyProtection="1">
      <alignment vertical="center" wrapText="1"/>
    </xf>
    <xf numFmtId="0" fontId="3" fillId="0" borderId="26" xfId="0" applyFont="1" applyBorder="1" applyAlignment="1" applyProtection="1">
      <alignment horizontal="left" vertical="center" wrapText="1"/>
    </xf>
    <xf numFmtId="0" fontId="10" fillId="0" borderId="29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8" fillId="2" borderId="29" xfId="0" applyFont="1" applyFill="1" applyBorder="1" applyAlignment="1" applyProtection="1">
      <alignment horizontal="left" vertical="center" wrapText="1"/>
    </xf>
    <xf numFmtId="0" fontId="9" fillId="2" borderId="32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2" borderId="33" xfId="0" applyFont="1" applyFill="1" applyBorder="1" applyAlignment="1" applyProtection="1">
      <alignment horizontal="center" vertical="center"/>
    </xf>
    <xf numFmtId="37" fontId="8" fillId="2" borderId="3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BF6A6-0E49-49BE-AF72-2EA962F42FD4}">
  <sheetPr>
    <pageSetUpPr fitToPage="1"/>
  </sheetPr>
  <dimension ref="A1:ED59"/>
  <sheetViews>
    <sheetView tabSelected="1"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8" customWidth="1"/>
    <col min="6" max="7" width="15.77734375" style="98" customWidth="1"/>
    <col min="8" max="8" width="13.77734375" style="98" customWidth="1"/>
    <col min="9" max="10" width="15.77734375" style="98" customWidth="1"/>
    <col min="11" max="14" width="13.77734375" style="98" customWidth="1"/>
    <col min="15" max="15" width="16.77734375" style="98" customWidth="1"/>
    <col min="16" max="16" width="13.77734375" style="65" customWidth="1"/>
    <col min="17" max="18" width="9.77734375" style="65"/>
  </cols>
  <sheetData>
    <row r="1" spans="1:134" ht="27.75">
      <c r="A1" s="106" t="s">
        <v>70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8"/>
      <c r="Q1" s="51"/>
      <c r="R1"/>
    </row>
    <row r="2" spans="1:134" ht="24" thickBot="1">
      <c r="A2" s="109" t="s">
        <v>172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51"/>
      <c r="R2"/>
    </row>
    <row r="3" spans="1:134" ht="18" customHeight="1">
      <c r="A3" s="112" t="s">
        <v>63</v>
      </c>
      <c r="B3" s="113"/>
      <c r="C3" s="114"/>
      <c r="D3" s="118" t="s">
        <v>29</v>
      </c>
      <c r="E3" s="119"/>
      <c r="F3" s="119"/>
      <c r="G3" s="119"/>
      <c r="H3" s="120"/>
      <c r="I3" s="118" t="s">
        <v>30</v>
      </c>
      <c r="J3" s="120"/>
      <c r="K3" s="118" t="s">
        <v>32</v>
      </c>
      <c r="L3" s="119"/>
      <c r="M3" s="120"/>
      <c r="N3" s="52"/>
      <c r="O3" s="53"/>
      <c r="P3" s="121" t="s">
        <v>151</v>
      </c>
      <c r="Q3" s="54"/>
      <c r="R3"/>
    </row>
    <row r="4" spans="1:134" ht="32.25" customHeight="1" thickBot="1">
      <c r="A4" s="115"/>
      <c r="B4" s="116"/>
      <c r="C4" s="117"/>
      <c r="D4" s="55" t="s">
        <v>4</v>
      </c>
      <c r="E4" s="55" t="s">
        <v>64</v>
      </c>
      <c r="F4" s="55" t="s">
        <v>65</v>
      </c>
      <c r="G4" s="55" t="s">
        <v>66</v>
      </c>
      <c r="H4" s="55" t="s">
        <v>5</v>
      </c>
      <c r="I4" s="55" t="s">
        <v>6</v>
      </c>
      <c r="J4" s="56" t="s">
        <v>67</v>
      </c>
      <c r="K4" s="56" t="s">
        <v>7</v>
      </c>
      <c r="L4" s="56" t="s">
        <v>8</v>
      </c>
      <c r="M4" s="56" t="s">
        <v>152</v>
      </c>
      <c r="N4" s="56" t="s">
        <v>9</v>
      </c>
      <c r="O4" s="56" t="s">
        <v>153</v>
      </c>
      <c r="P4" s="122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154</v>
      </c>
      <c r="B5" s="60"/>
      <c r="C5" s="60"/>
      <c r="D5" s="61">
        <f>SUM(D6:D12)</f>
        <v>3357249</v>
      </c>
      <c r="E5" s="61">
        <f>SUM(E6:E12)</f>
        <v>1767802</v>
      </c>
      <c r="F5" s="61">
        <f>SUM(F6:F12)</f>
        <v>0</v>
      </c>
      <c r="G5" s="61">
        <f>SUM(G6:G12)</f>
        <v>0</v>
      </c>
      <c r="H5" s="61">
        <f>SUM(H6:H12)</f>
        <v>0</v>
      </c>
      <c r="I5" s="61">
        <f>SUM(I6:I12)</f>
        <v>0</v>
      </c>
      <c r="J5" s="61">
        <f>SUM(J6:J12)</f>
        <v>0</v>
      </c>
      <c r="K5" s="61">
        <f>SUM(K6:K12)</f>
        <v>0</v>
      </c>
      <c r="L5" s="61">
        <f>SUM(L6:L12)</f>
        <v>0</v>
      </c>
      <c r="M5" s="61">
        <f>SUM(M6:M12)</f>
        <v>0</v>
      </c>
      <c r="N5" s="61">
        <f>SUM(N6:N12)</f>
        <v>0</v>
      </c>
      <c r="O5" s="62">
        <f>SUM(D5:N5)</f>
        <v>5125051</v>
      </c>
      <c r="P5" s="63">
        <f>(O5/P$57)</f>
        <v>802.92198026006577</v>
      </c>
      <c r="Q5" s="64"/>
    </row>
    <row r="6" spans="1:134">
      <c r="A6" s="66"/>
      <c r="B6" s="67">
        <v>311</v>
      </c>
      <c r="C6" s="68" t="s">
        <v>2</v>
      </c>
      <c r="D6" s="69">
        <v>1659795</v>
      </c>
      <c r="E6" s="69">
        <v>1542370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3202165</v>
      </c>
      <c r="P6" s="70">
        <f>(O6/P$57)</f>
        <v>501.67084443051857</v>
      </c>
      <c r="Q6" s="71"/>
    </row>
    <row r="7" spans="1:134">
      <c r="A7" s="66"/>
      <c r="B7" s="67">
        <v>312.41000000000003</v>
      </c>
      <c r="C7" s="68" t="s">
        <v>155</v>
      </c>
      <c r="D7" s="69">
        <v>0</v>
      </c>
      <c r="E7" s="69">
        <v>225432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2" si="0">SUM(D7:N7)</f>
        <v>225432</v>
      </c>
      <c r="P7" s="70">
        <f>(O7/P$57)</f>
        <v>35.317562274792415</v>
      </c>
      <c r="Q7" s="71"/>
    </row>
    <row r="8" spans="1:134">
      <c r="A8" s="66"/>
      <c r="B8" s="67">
        <v>314.10000000000002</v>
      </c>
      <c r="C8" s="68" t="s">
        <v>11</v>
      </c>
      <c r="D8" s="69">
        <v>921440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0"/>
        <v>921440</v>
      </c>
      <c r="P8" s="70">
        <f>(O8/P$57)</f>
        <v>144.35845213849288</v>
      </c>
      <c r="Q8" s="71"/>
    </row>
    <row r="9" spans="1:134">
      <c r="A9" s="66"/>
      <c r="B9" s="67">
        <v>314.3</v>
      </c>
      <c r="C9" s="68" t="s">
        <v>12</v>
      </c>
      <c r="D9" s="69">
        <v>157594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0"/>
        <v>157594</v>
      </c>
      <c r="P9" s="70">
        <f>(O9/P$57)</f>
        <v>24.689644367852107</v>
      </c>
      <c r="Q9" s="71"/>
    </row>
    <row r="10" spans="1:134">
      <c r="A10" s="66"/>
      <c r="B10" s="67">
        <v>314.39999999999998</v>
      </c>
      <c r="C10" s="68" t="s">
        <v>14</v>
      </c>
      <c r="D10" s="69">
        <v>90060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0"/>
        <v>90060</v>
      </c>
      <c r="P10" s="70">
        <f>(O10/P$57)</f>
        <v>14.109352968823437</v>
      </c>
      <c r="Q10" s="71"/>
    </row>
    <row r="11" spans="1:134">
      <c r="A11" s="66"/>
      <c r="B11" s="67">
        <v>315.2</v>
      </c>
      <c r="C11" s="68" t="s">
        <v>156</v>
      </c>
      <c r="D11" s="69">
        <v>467627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0"/>
        <v>467627</v>
      </c>
      <c r="P11" s="70">
        <f>(O11/P$57)</f>
        <v>73.261319128936236</v>
      </c>
      <c r="Q11" s="71"/>
    </row>
    <row r="12" spans="1:134">
      <c r="A12" s="66"/>
      <c r="B12" s="67">
        <v>316</v>
      </c>
      <c r="C12" s="68" t="s">
        <v>107</v>
      </c>
      <c r="D12" s="69">
        <v>60733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0"/>
        <v>60733</v>
      </c>
      <c r="P12" s="70">
        <f>(O12/P$57)</f>
        <v>9.5148049506501646</v>
      </c>
      <c r="Q12" s="71"/>
    </row>
    <row r="13" spans="1:134" ht="15.75">
      <c r="A13" s="72" t="s">
        <v>16</v>
      </c>
      <c r="B13" s="73"/>
      <c r="C13" s="74"/>
      <c r="D13" s="75">
        <f>SUM(D14:D16)</f>
        <v>889955</v>
      </c>
      <c r="E13" s="75">
        <f>SUM(E14:E16)</f>
        <v>0</v>
      </c>
      <c r="F13" s="75">
        <f>SUM(F14:F16)</f>
        <v>0</v>
      </c>
      <c r="G13" s="75">
        <f>SUM(G14:G16)</f>
        <v>0</v>
      </c>
      <c r="H13" s="75">
        <f>SUM(H14:H16)</f>
        <v>0</v>
      </c>
      <c r="I13" s="75">
        <f>SUM(I14:I16)</f>
        <v>0</v>
      </c>
      <c r="J13" s="75">
        <f>SUM(J14:J16)</f>
        <v>0</v>
      </c>
      <c r="K13" s="75">
        <f>SUM(K14:K16)</f>
        <v>0</v>
      </c>
      <c r="L13" s="75">
        <f>SUM(L14:L16)</f>
        <v>0</v>
      </c>
      <c r="M13" s="75">
        <f>SUM(M14:M16)</f>
        <v>0</v>
      </c>
      <c r="N13" s="75">
        <f>SUM(N14:N16)</f>
        <v>0</v>
      </c>
      <c r="O13" s="76">
        <f>SUM(D13:N13)</f>
        <v>889955</v>
      </c>
      <c r="P13" s="77">
        <f>(O13/P$57)</f>
        <v>139.42581858060473</v>
      </c>
      <c r="Q13" s="78"/>
    </row>
    <row r="14" spans="1:134">
      <c r="A14" s="66"/>
      <c r="B14" s="67">
        <v>323.10000000000002</v>
      </c>
      <c r="C14" s="68" t="s">
        <v>17</v>
      </c>
      <c r="D14" s="69">
        <v>742676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ref="O14:O16" si="1">SUM(D14:N14)</f>
        <v>742676</v>
      </c>
      <c r="P14" s="70">
        <f>(O14/P$57)</f>
        <v>116.35218549271502</v>
      </c>
      <c r="Q14" s="71"/>
    </row>
    <row r="15" spans="1:134">
      <c r="A15" s="66"/>
      <c r="B15" s="67">
        <v>325.10000000000002</v>
      </c>
      <c r="C15" s="68" t="s">
        <v>101</v>
      </c>
      <c r="D15" s="69">
        <v>120000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1"/>
        <v>120000</v>
      </c>
      <c r="P15" s="70">
        <f>(O15/P$57)</f>
        <v>18.799937333542221</v>
      </c>
      <c r="Q15" s="71"/>
    </row>
    <row r="16" spans="1:134">
      <c r="A16" s="66"/>
      <c r="B16" s="67">
        <v>329.1</v>
      </c>
      <c r="C16" s="68" t="s">
        <v>157</v>
      </c>
      <c r="D16" s="69">
        <v>27279</v>
      </c>
      <c r="E16" s="69">
        <v>0</v>
      </c>
      <c r="F16" s="69">
        <v>0</v>
      </c>
      <c r="G16" s="69">
        <v>0</v>
      </c>
      <c r="H16" s="69">
        <v>0</v>
      </c>
      <c r="I16" s="69">
        <v>0</v>
      </c>
      <c r="J16" s="69">
        <v>0</v>
      </c>
      <c r="K16" s="69">
        <v>0</v>
      </c>
      <c r="L16" s="69">
        <v>0</v>
      </c>
      <c r="M16" s="69">
        <v>0</v>
      </c>
      <c r="N16" s="69">
        <v>0</v>
      </c>
      <c r="O16" s="69">
        <f t="shared" si="1"/>
        <v>27279</v>
      </c>
      <c r="P16" s="70">
        <f>(O16/P$57)</f>
        <v>4.2736957543474858</v>
      </c>
      <c r="Q16" s="71"/>
    </row>
    <row r="17" spans="1:17" ht="15.75">
      <c r="A17" s="72" t="s">
        <v>158</v>
      </c>
      <c r="B17" s="73"/>
      <c r="C17" s="74"/>
      <c r="D17" s="75">
        <f>SUM(D18:D27)</f>
        <v>3687548</v>
      </c>
      <c r="E17" s="75">
        <f>SUM(E18:E27)</f>
        <v>1678248</v>
      </c>
      <c r="F17" s="75">
        <f>SUM(F18:F27)</f>
        <v>0</v>
      </c>
      <c r="G17" s="75">
        <f>SUM(G18:G27)</f>
        <v>0</v>
      </c>
      <c r="H17" s="75">
        <f>SUM(H18:H27)</f>
        <v>0</v>
      </c>
      <c r="I17" s="75">
        <f>SUM(I18:I27)</f>
        <v>524881</v>
      </c>
      <c r="J17" s="75">
        <f>SUM(J18:J27)</f>
        <v>0</v>
      </c>
      <c r="K17" s="75">
        <f>SUM(K18:K27)</f>
        <v>0</v>
      </c>
      <c r="L17" s="75">
        <f>SUM(L18:L27)</f>
        <v>0</v>
      </c>
      <c r="M17" s="75">
        <f>SUM(M18:M27)</f>
        <v>0</v>
      </c>
      <c r="N17" s="75">
        <f>SUM(N18:N27)</f>
        <v>0</v>
      </c>
      <c r="O17" s="76">
        <f>SUM(D17:N17)</f>
        <v>5890677</v>
      </c>
      <c r="P17" s="77">
        <f>(O17/P$57)</f>
        <v>922.86965376782075</v>
      </c>
      <c r="Q17" s="78"/>
    </row>
    <row r="18" spans="1:17">
      <c r="A18" s="66"/>
      <c r="B18" s="67">
        <v>331.2</v>
      </c>
      <c r="C18" s="68" t="s">
        <v>74</v>
      </c>
      <c r="D18" s="69">
        <v>2616887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>SUM(D18:N18)</f>
        <v>2616887</v>
      </c>
      <c r="P18" s="70">
        <f>(O18/P$57)</f>
        <v>409.9775967413442</v>
      </c>
      <c r="Q18" s="71"/>
    </row>
    <row r="19" spans="1:17">
      <c r="A19" s="66"/>
      <c r="B19" s="67">
        <v>331.69</v>
      </c>
      <c r="C19" s="68" t="s">
        <v>159</v>
      </c>
      <c r="D19" s="69">
        <v>15232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ref="O19:O23" si="2">SUM(D19:N19)</f>
        <v>15232</v>
      </c>
      <c r="P19" s="70">
        <f>(O19/P$57)</f>
        <v>2.3863387122042927</v>
      </c>
      <c r="Q19" s="71"/>
    </row>
    <row r="20" spans="1:17">
      <c r="A20" s="66"/>
      <c r="B20" s="67">
        <v>334.1</v>
      </c>
      <c r="C20" s="68" t="s">
        <v>22</v>
      </c>
      <c r="D20" s="69">
        <v>477021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2"/>
        <v>477021</v>
      </c>
      <c r="P20" s="70">
        <f>(O20/P$57)</f>
        <v>74.733040889863702</v>
      </c>
      <c r="Q20" s="71"/>
    </row>
    <row r="21" spans="1:17">
      <c r="A21" s="66"/>
      <c r="B21" s="67">
        <v>335.125</v>
      </c>
      <c r="C21" s="68" t="s">
        <v>167</v>
      </c>
      <c r="D21" s="69">
        <v>207304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2"/>
        <v>207304</v>
      </c>
      <c r="P21" s="70">
        <f>(O21/P$57)</f>
        <v>32.477518408271969</v>
      </c>
      <c r="Q21" s="71"/>
    </row>
    <row r="22" spans="1:17">
      <c r="A22" s="66"/>
      <c r="B22" s="67">
        <v>335.15</v>
      </c>
      <c r="C22" s="68" t="s">
        <v>110</v>
      </c>
      <c r="D22" s="69">
        <v>5354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2"/>
        <v>5354</v>
      </c>
      <c r="P22" s="70">
        <f>(O22/P$57)</f>
        <v>0.83879053736487541</v>
      </c>
      <c r="Q22" s="71"/>
    </row>
    <row r="23" spans="1:17">
      <c r="A23" s="66"/>
      <c r="B23" s="67">
        <v>335.18</v>
      </c>
      <c r="C23" s="68" t="s">
        <v>168</v>
      </c>
      <c r="D23" s="69">
        <v>0</v>
      </c>
      <c r="E23" s="69">
        <v>858195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2"/>
        <v>858195</v>
      </c>
      <c r="P23" s="70">
        <f>(O23/P$57)</f>
        <v>134.45010183299388</v>
      </c>
      <c r="Q23" s="71"/>
    </row>
    <row r="24" spans="1:17">
      <c r="A24" s="66"/>
      <c r="B24" s="67">
        <v>337.2</v>
      </c>
      <c r="C24" s="68" t="s">
        <v>27</v>
      </c>
      <c r="D24" s="69">
        <v>284815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ref="O24:O26" si="3">SUM(D24:N24)</f>
        <v>284815</v>
      </c>
      <c r="P24" s="70">
        <f>(O24/P$57)</f>
        <v>44.620867930440234</v>
      </c>
      <c r="Q24" s="71"/>
    </row>
    <row r="25" spans="1:17">
      <c r="A25" s="66"/>
      <c r="B25" s="67">
        <v>337.5</v>
      </c>
      <c r="C25" s="68" t="s">
        <v>119</v>
      </c>
      <c r="D25" s="69">
        <v>0</v>
      </c>
      <c r="E25" s="69">
        <v>820053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3"/>
        <v>820053</v>
      </c>
      <c r="P25" s="70">
        <f>(O25/P$57)</f>
        <v>128.47454175152748</v>
      </c>
      <c r="Q25" s="71"/>
    </row>
    <row r="26" spans="1:17">
      <c r="A26" s="66"/>
      <c r="B26" s="67">
        <v>337.9</v>
      </c>
      <c r="C26" s="68" t="s">
        <v>28</v>
      </c>
      <c r="D26" s="69">
        <v>80935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3"/>
        <v>80935</v>
      </c>
      <c r="P26" s="70">
        <f>(O26/P$57)</f>
        <v>12.679774400751997</v>
      </c>
      <c r="Q26" s="71"/>
    </row>
    <row r="27" spans="1:17">
      <c r="A27" s="66"/>
      <c r="B27" s="67">
        <v>338</v>
      </c>
      <c r="C27" s="68" t="s">
        <v>169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69">
        <v>524881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>SUM(D27:N27)</f>
        <v>524881</v>
      </c>
      <c r="P27" s="70">
        <f>(O27/P$57)</f>
        <v>82.231082563058123</v>
      </c>
      <c r="Q27" s="71"/>
    </row>
    <row r="28" spans="1:17" ht="15.75">
      <c r="A28" s="72" t="s">
        <v>33</v>
      </c>
      <c r="B28" s="73"/>
      <c r="C28" s="74"/>
      <c r="D28" s="75">
        <f>SUM(D29:D37)</f>
        <v>502903</v>
      </c>
      <c r="E28" s="75">
        <f>SUM(E29:E37)</f>
        <v>1686321</v>
      </c>
      <c r="F28" s="75">
        <f>SUM(F29:F37)</f>
        <v>0</v>
      </c>
      <c r="G28" s="75">
        <f>SUM(G29:G37)</f>
        <v>0</v>
      </c>
      <c r="H28" s="75">
        <f>SUM(H29:H37)</f>
        <v>0</v>
      </c>
      <c r="I28" s="75">
        <f>SUM(I29:I37)</f>
        <v>16319482</v>
      </c>
      <c r="J28" s="75">
        <f>SUM(J29:J37)</f>
        <v>0</v>
      </c>
      <c r="K28" s="75">
        <f>SUM(K29:K37)</f>
        <v>0</v>
      </c>
      <c r="L28" s="75">
        <f>SUM(L29:L37)</f>
        <v>0</v>
      </c>
      <c r="M28" s="75">
        <f>SUM(M29:M37)</f>
        <v>0</v>
      </c>
      <c r="N28" s="75">
        <f>SUM(N29:N37)</f>
        <v>1502013</v>
      </c>
      <c r="O28" s="75">
        <f>SUM(D28:N28)</f>
        <v>20010719</v>
      </c>
      <c r="P28" s="77">
        <f>(O28/P$57)</f>
        <v>3135.0021933260223</v>
      </c>
      <c r="Q28" s="78"/>
    </row>
    <row r="29" spans="1:17">
      <c r="A29" s="66"/>
      <c r="B29" s="67">
        <v>342.9</v>
      </c>
      <c r="C29" s="68" t="s">
        <v>37</v>
      </c>
      <c r="D29" s="69">
        <v>0</v>
      </c>
      <c r="E29" s="69">
        <v>527100</v>
      </c>
      <c r="F29" s="69">
        <v>0</v>
      </c>
      <c r="G29" s="69">
        <v>0</v>
      </c>
      <c r="H29" s="69">
        <v>0</v>
      </c>
      <c r="I29" s="69">
        <v>0</v>
      </c>
      <c r="J29" s="69">
        <v>0</v>
      </c>
      <c r="K29" s="69">
        <v>0</v>
      </c>
      <c r="L29" s="69">
        <v>0</v>
      </c>
      <c r="M29" s="69">
        <v>0</v>
      </c>
      <c r="N29" s="69">
        <v>0</v>
      </c>
      <c r="O29" s="69">
        <f t="shared" ref="O29:O36" si="4">SUM(D29:N29)</f>
        <v>527100</v>
      </c>
      <c r="P29" s="70">
        <f>(O29/P$57)</f>
        <v>82.57872473758421</v>
      </c>
      <c r="Q29" s="71"/>
    </row>
    <row r="30" spans="1:17">
      <c r="A30" s="66"/>
      <c r="B30" s="67">
        <v>343.2</v>
      </c>
      <c r="C30" s="68" t="s">
        <v>39</v>
      </c>
      <c r="D30" s="69">
        <v>0</v>
      </c>
      <c r="E30" s="69">
        <v>0</v>
      </c>
      <c r="F30" s="69">
        <v>0</v>
      </c>
      <c r="G30" s="69">
        <v>0</v>
      </c>
      <c r="H30" s="69">
        <v>0</v>
      </c>
      <c r="I30" s="69">
        <v>3694170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si="4"/>
        <v>3694170</v>
      </c>
      <c r="P30" s="70">
        <f>(O30/P$57)</f>
        <v>578.75137082876392</v>
      </c>
      <c r="Q30" s="71"/>
    </row>
    <row r="31" spans="1:17">
      <c r="A31" s="66"/>
      <c r="B31" s="67">
        <v>343.3</v>
      </c>
      <c r="C31" s="68" t="s">
        <v>78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4028550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4"/>
        <v>4028550</v>
      </c>
      <c r="P31" s="70">
        <f>(O31/P$57)</f>
        <v>631.13739620867932</v>
      </c>
      <c r="Q31" s="71"/>
    </row>
    <row r="32" spans="1:17">
      <c r="A32" s="66"/>
      <c r="B32" s="67">
        <v>343.4</v>
      </c>
      <c r="C32" s="68" t="s">
        <v>40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977395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4"/>
        <v>977395</v>
      </c>
      <c r="P32" s="70">
        <f>(O32/P$57)</f>
        <v>153.12470625097916</v>
      </c>
      <c r="Q32" s="71"/>
    </row>
    <row r="33" spans="1:17">
      <c r="A33" s="66"/>
      <c r="B33" s="67">
        <v>343.5</v>
      </c>
      <c r="C33" s="68" t="s">
        <v>79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966834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4"/>
        <v>966834</v>
      </c>
      <c r="P33" s="70">
        <f>(O33/P$57)</f>
        <v>151.47015509948301</v>
      </c>
      <c r="Q33" s="71"/>
    </row>
    <row r="34" spans="1:17">
      <c r="A34" s="66"/>
      <c r="B34" s="67">
        <v>343.6</v>
      </c>
      <c r="C34" s="68" t="s">
        <v>41</v>
      </c>
      <c r="D34" s="69">
        <v>7</v>
      </c>
      <c r="E34" s="69">
        <v>1096794</v>
      </c>
      <c r="F34" s="69">
        <v>0</v>
      </c>
      <c r="G34" s="69">
        <v>0</v>
      </c>
      <c r="H34" s="69">
        <v>0</v>
      </c>
      <c r="I34" s="69">
        <v>6652533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4"/>
        <v>7749334</v>
      </c>
      <c r="P34" s="70">
        <f>(O34/P$57)</f>
        <v>1214.0582798057339</v>
      </c>
      <c r="Q34" s="71"/>
    </row>
    <row r="35" spans="1:17">
      <c r="A35" s="66"/>
      <c r="B35" s="67">
        <v>347.2</v>
      </c>
      <c r="C35" s="68" t="s">
        <v>44</v>
      </c>
      <c r="D35" s="69">
        <v>145735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4"/>
        <v>145735</v>
      </c>
      <c r="P35" s="70">
        <f>(O35/P$57)</f>
        <v>22.831740560864798</v>
      </c>
      <c r="Q35" s="71"/>
    </row>
    <row r="36" spans="1:17">
      <c r="A36" s="66"/>
      <c r="B36" s="67">
        <v>347.9</v>
      </c>
      <c r="C36" s="68" t="s">
        <v>46</v>
      </c>
      <c r="D36" s="69">
        <v>231403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1502013</v>
      </c>
      <c r="O36" s="69">
        <f t="shared" si="4"/>
        <v>1733416</v>
      </c>
      <c r="P36" s="70">
        <f>(O36/P$57)</f>
        <v>271.56760144132852</v>
      </c>
      <c r="Q36" s="71"/>
    </row>
    <row r="37" spans="1:17">
      <c r="A37" s="66"/>
      <c r="B37" s="67">
        <v>349</v>
      </c>
      <c r="C37" s="68" t="s">
        <v>161</v>
      </c>
      <c r="D37" s="69">
        <v>125758</v>
      </c>
      <c r="E37" s="69">
        <v>62427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0</v>
      </c>
      <c r="O37" s="69">
        <f>SUM(D37:N37)</f>
        <v>188185</v>
      </c>
      <c r="P37" s="70">
        <f>(O37/P$57)</f>
        <v>29.482218392605358</v>
      </c>
      <c r="Q37" s="71"/>
    </row>
    <row r="38" spans="1:17" ht="15.75">
      <c r="A38" s="72" t="s">
        <v>34</v>
      </c>
      <c r="B38" s="73"/>
      <c r="C38" s="74"/>
      <c r="D38" s="75">
        <f>SUM(D39:D42)</f>
        <v>148824</v>
      </c>
      <c r="E38" s="75">
        <f>SUM(E39:E42)</f>
        <v>114817</v>
      </c>
      <c r="F38" s="75">
        <f>SUM(F39:F42)</f>
        <v>0</v>
      </c>
      <c r="G38" s="75">
        <f>SUM(G39:G42)</f>
        <v>0</v>
      </c>
      <c r="H38" s="75">
        <f>SUM(H39:H42)</f>
        <v>0</v>
      </c>
      <c r="I38" s="75">
        <f>SUM(I39:I42)</f>
        <v>0</v>
      </c>
      <c r="J38" s="75">
        <f>SUM(J39:J42)</f>
        <v>0</v>
      </c>
      <c r="K38" s="75">
        <f>SUM(K39:K42)</f>
        <v>0</v>
      </c>
      <c r="L38" s="75">
        <f>SUM(L39:L42)</f>
        <v>0</v>
      </c>
      <c r="M38" s="75">
        <f>SUM(M39:M42)</f>
        <v>0</v>
      </c>
      <c r="N38" s="75">
        <f>SUM(N39:N42)</f>
        <v>0</v>
      </c>
      <c r="O38" s="75">
        <f>SUM(D38:N38)</f>
        <v>263641</v>
      </c>
      <c r="P38" s="77">
        <f>(O38/P$57)</f>
        <v>41.303618987936709</v>
      </c>
      <c r="Q38" s="78"/>
    </row>
    <row r="39" spans="1:17">
      <c r="A39" s="79"/>
      <c r="B39" s="80">
        <v>351.1</v>
      </c>
      <c r="C39" s="81" t="s">
        <v>49</v>
      </c>
      <c r="D39" s="69">
        <v>146926</v>
      </c>
      <c r="E39" s="69">
        <v>0</v>
      </c>
      <c r="F39" s="69">
        <v>0</v>
      </c>
      <c r="G39" s="69">
        <v>0</v>
      </c>
      <c r="H39" s="69">
        <v>0</v>
      </c>
      <c r="I39" s="69">
        <v>0</v>
      </c>
      <c r="J39" s="69">
        <v>0</v>
      </c>
      <c r="K39" s="69">
        <v>0</v>
      </c>
      <c r="L39" s="69">
        <v>0</v>
      </c>
      <c r="M39" s="69">
        <v>0</v>
      </c>
      <c r="N39" s="69">
        <v>0</v>
      </c>
      <c r="O39" s="69">
        <f>SUM(D39:N39)</f>
        <v>146926</v>
      </c>
      <c r="P39" s="70">
        <f>(O39/P$57)</f>
        <v>23.018329938900205</v>
      </c>
      <c r="Q39" s="71"/>
    </row>
    <row r="40" spans="1:17">
      <c r="A40" s="79"/>
      <c r="B40" s="80">
        <v>351.5</v>
      </c>
      <c r="C40" s="81" t="s">
        <v>52</v>
      </c>
      <c r="D40" s="69">
        <v>0</v>
      </c>
      <c r="E40" s="69">
        <v>28096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 t="shared" ref="O40:O42" si="5">SUM(D40:N40)</f>
        <v>28096</v>
      </c>
      <c r="P40" s="70">
        <f>(O40/P$57)</f>
        <v>4.4016919943600188</v>
      </c>
      <c r="Q40" s="71"/>
    </row>
    <row r="41" spans="1:17">
      <c r="A41" s="79"/>
      <c r="B41" s="80">
        <v>351.9</v>
      </c>
      <c r="C41" s="81" t="s">
        <v>162</v>
      </c>
      <c r="D41" s="69">
        <v>0</v>
      </c>
      <c r="E41" s="69">
        <v>86721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si="5"/>
        <v>86721</v>
      </c>
      <c r="P41" s="70">
        <f>(O41/P$57)</f>
        <v>13.586244712517624</v>
      </c>
      <c r="Q41" s="71"/>
    </row>
    <row r="42" spans="1:17">
      <c r="A42" s="79"/>
      <c r="B42" s="80">
        <v>354</v>
      </c>
      <c r="C42" s="81" t="s">
        <v>53</v>
      </c>
      <c r="D42" s="69">
        <v>1898</v>
      </c>
      <c r="E42" s="69">
        <v>0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5"/>
        <v>1898</v>
      </c>
      <c r="P42" s="70">
        <f>(O42/P$57)</f>
        <v>0.29735234215885947</v>
      </c>
      <c r="Q42" s="71"/>
    </row>
    <row r="43" spans="1:17" ht="15.75">
      <c r="A43" s="72" t="s">
        <v>3</v>
      </c>
      <c r="B43" s="73"/>
      <c r="C43" s="74"/>
      <c r="D43" s="75">
        <f>SUM(D44:D50)</f>
        <v>2185220</v>
      </c>
      <c r="E43" s="75">
        <f>SUM(E44:E50)</f>
        <v>55397</v>
      </c>
      <c r="F43" s="75">
        <f>SUM(F44:F50)</f>
        <v>0</v>
      </c>
      <c r="G43" s="75">
        <f>SUM(G44:G50)</f>
        <v>0</v>
      </c>
      <c r="H43" s="75">
        <f>SUM(H44:H50)</f>
        <v>0</v>
      </c>
      <c r="I43" s="75">
        <f>SUM(I44:I50)</f>
        <v>355921</v>
      </c>
      <c r="J43" s="75">
        <f>SUM(J44:J50)</f>
        <v>0</v>
      </c>
      <c r="K43" s="75">
        <f>SUM(K44:K50)</f>
        <v>988753</v>
      </c>
      <c r="L43" s="75">
        <f>SUM(L44:L50)</f>
        <v>0</v>
      </c>
      <c r="M43" s="75">
        <f>SUM(M44:M50)</f>
        <v>52</v>
      </c>
      <c r="N43" s="75">
        <f>SUM(N44:N50)</f>
        <v>94879</v>
      </c>
      <c r="O43" s="75">
        <f>SUM(D43:N43)</f>
        <v>3680222</v>
      </c>
      <c r="P43" s="77">
        <f>(O43/P$57)</f>
        <v>576.56619144602848</v>
      </c>
      <c r="Q43" s="78"/>
    </row>
    <row r="44" spans="1:17">
      <c r="A44" s="66"/>
      <c r="B44" s="67">
        <v>361.1</v>
      </c>
      <c r="C44" s="68" t="s">
        <v>55</v>
      </c>
      <c r="D44" s="69">
        <v>794354</v>
      </c>
      <c r="E44" s="69">
        <v>19338</v>
      </c>
      <c r="F44" s="69">
        <v>0</v>
      </c>
      <c r="G44" s="69">
        <v>0</v>
      </c>
      <c r="H44" s="69">
        <v>0</v>
      </c>
      <c r="I44" s="69">
        <v>0</v>
      </c>
      <c r="J44" s="69">
        <v>0</v>
      </c>
      <c r="K44" s="69">
        <v>561036</v>
      </c>
      <c r="L44" s="69">
        <v>0</v>
      </c>
      <c r="M44" s="69">
        <v>52</v>
      </c>
      <c r="N44" s="69">
        <v>94879</v>
      </c>
      <c r="O44" s="69">
        <f>SUM(D44:N44)</f>
        <v>1469659</v>
      </c>
      <c r="P44" s="70">
        <f>(O44/P$57)</f>
        <v>230.24580918063606</v>
      </c>
      <c r="Q44" s="71"/>
    </row>
    <row r="45" spans="1:17">
      <c r="A45" s="66"/>
      <c r="B45" s="67">
        <v>361.4</v>
      </c>
      <c r="C45" s="68" t="s">
        <v>170</v>
      </c>
      <c r="D45" s="69">
        <v>59754</v>
      </c>
      <c r="E45" s="69">
        <v>0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0</v>
      </c>
      <c r="L45" s="69">
        <v>0</v>
      </c>
      <c r="M45" s="69">
        <v>0</v>
      </c>
      <c r="N45" s="69">
        <v>0</v>
      </c>
      <c r="O45" s="69">
        <f t="shared" ref="O45:O53" si="6">SUM(D45:N45)</f>
        <v>59754</v>
      </c>
      <c r="P45" s="70">
        <f>(O45/P$57)</f>
        <v>9.3614287952373498</v>
      </c>
      <c r="Q45" s="71"/>
    </row>
    <row r="46" spans="1:17">
      <c r="A46" s="66"/>
      <c r="B46" s="67">
        <v>362</v>
      </c>
      <c r="C46" s="68" t="s">
        <v>56</v>
      </c>
      <c r="D46" s="69">
        <v>76236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si="6"/>
        <v>76236</v>
      </c>
      <c r="P46" s="70">
        <f>(O46/P$57)</f>
        <v>11.943600187999373</v>
      </c>
      <c r="Q46" s="71"/>
    </row>
    <row r="47" spans="1:17">
      <c r="A47" s="66"/>
      <c r="B47" s="67">
        <v>364</v>
      </c>
      <c r="C47" s="68" t="s">
        <v>114</v>
      </c>
      <c r="D47" s="69">
        <v>3550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6"/>
        <v>3550</v>
      </c>
      <c r="P47" s="70">
        <f>(O47/P$57)</f>
        <v>0.55616481278395735</v>
      </c>
      <c r="Q47" s="71"/>
    </row>
    <row r="48" spans="1:17">
      <c r="A48" s="66"/>
      <c r="B48" s="67">
        <v>366</v>
      </c>
      <c r="C48" s="68" t="s">
        <v>58</v>
      </c>
      <c r="D48" s="69">
        <v>19314</v>
      </c>
      <c r="E48" s="69">
        <v>0</v>
      </c>
      <c r="F48" s="69">
        <v>0</v>
      </c>
      <c r="G48" s="69">
        <v>0</v>
      </c>
      <c r="H48" s="69">
        <v>0</v>
      </c>
      <c r="I48" s="69">
        <v>0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6"/>
        <v>19314</v>
      </c>
      <c r="P48" s="70">
        <f>(O48/P$57)</f>
        <v>3.0258499138336203</v>
      </c>
      <c r="Q48" s="71"/>
    </row>
    <row r="49" spans="1:120">
      <c r="A49" s="66"/>
      <c r="B49" s="67">
        <v>368</v>
      </c>
      <c r="C49" s="68" t="s">
        <v>59</v>
      </c>
      <c r="D49" s="69">
        <v>0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427717</v>
      </c>
      <c r="L49" s="69">
        <v>0</v>
      </c>
      <c r="M49" s="69">
        <v>0</v>
      </c>
      <c r="N49" s="69">
        <v>0</v>
      </c>
      <c r="O49" s="69">
        <f t="shared" si="6"/>
        <v>427717</v>
      </c>
      <c r="P49" s="70">
        <f>(O49/P$57)</f>
        <v>67.00877330408899</v>
      </c>
      <c r="Q49" s="71"/>
    </row>
    <row r="50" spans="1:120">
      <c r="A50" s="66"/>
      <c r="B50" s="67">
        <v>369.9</v>
      </c>
      <c r="C50" s="68" t="s">
        <v>60</v>
      </c>
      <c r="D50" s="69">
        <v>1232012</v>
      </c>
      <c r="E50" s="69">
        <v>36059</v>
      </c>
      <c r="F50" s="69">
        <v>0</v>
      </c>
      <c r="G50" s="69">
        <v>0</v>
      </c>
      <c r="H50" s="69">
        <v>0</v>
      </c>
      <c r="I50" s="69">
        <v>355921</v>
      </c>
      <c r="J50" s="69">
        <v>0</v>
      </c>
      <c r="K50" s="69">
        <v>0</v>
      </c>
      <c r="L50" s="69">
        <v>0</v>
      </c>
      <c r="M50" s="69">
        <v>0</v>
      </c>
      <c r="N50" s="69">
        <v>0</v>
      </c>
      <c r="O50" s="69">
        <f t="shared" si="6"/>
        <v>1623992</v>
      </c>
      <c r="P50" s="70">
        <f>(O50/P$57)</f>
        <v>254.42456525144917</v>
      </c>
      <c r="Q50" s="71"/>
    </row>
    <row r="51" spans="1:120" ht="15.75">
      <c r="A51" s="72" t="s">
        <v>35</v>
      </c>
      <c r="B51" s="73"/>
      <c r="C51" s="74"/>
      <c r="D51" s="75">
        <f>SUM(D52:D54)</f>
        <v>2065363</v>
      </c>
      <c r="E51" s="75">
        <f>SUM(E52:E54)</f>
        <v>7475564</v>
      </c>
      <c r="F51" s="75">
        <f>SUM(F52:F54)</f>
        <v>0</v>
      </c>
      <c r="G51" s="75">
        <f>SUM(G52:G54)</f>
        <v>0</v>
      </c>
      <c r="H51" s="75">
        <f>SUM(H52:H54)</f>
        <v>0</v>
      </c>
      <c r="I51" s="75">
        <f>SUM(I52:I54)</f>
        <v>522832</v>
      </c>
      <c r="J51" s="75">
        <f>SUM(J52:J54)</f>
        <v>0</v>
      </c>
      <c r="K51" s="75">
        <f>SUM(K52:K54)</f>
        <v>0</v>
      </c>
      <c r="L51" s="75">
        <f>SUM(L52:L54)</f>
        <v>0</v>
      </c>
      <c r="M51" s="75">
        <f>SUM(M52:M54)</f>
        <v>0</v>
      </c>
      <c r="N51" s="75">
        <f>SUM(N52:N54)</f>
        <v>0</v>
      </c>
      <c r="O51" s="75">
        <f t="shared" si="6"/>
        <v>10063759</v>
      </c>
      <c r="P51" s="77">
        <f>(O51/P$57)</f>
        <v>1576.6503211655961</v>
      </c>
      <c r="Q51" s="71"/>
    </row>
    <row r="52" spans="1:120">
      <c r="A52" s="66"/>
      <c r="B52" s="67">
        <v>381</v>
      </c>
      <c r="C52" s="68" t="s">
        <v>61</v>
      </c>
      <c r="D52" s="69">
        <v>2065363</v>
      </c>
      <c r="E52" s="69">
        <v>7475564</v>
      </c>
      <c r="F52" s="69">
        <v>0</v>
      </c>
      <c r="G52" s="69">
        <v>0</v>
      </c>
      <c r="H52" s="69">
        <v>0</v>
      </c>
      <c r="I52" s="69">
        <v>169140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6"/>
        <v>9710067</v>
      </c>
      <c r="P52" s="70">
        <f>(O52/P$57)</f>
        <v>1521.2387592041359</v>
      </c>
      <c r="Q52" s="71"/>
    </row>
    <row r="53" spans="1:120">
      <c r="A53" s="66"/>
      <c r="B53" s="67">
        <v>389.8</v>
      </c>
      <c r="C53" s="68" t="s">
        <v>62</v>
      </c>
      <c r="D53" s="69">
        <v>0</v>
      </c>
      <c r="E53" s="69">
        <v>0</v>
      </c>
      <c r="F53" s="69">
        <v>0</v>
      </c>
      <c r="G53" s="69">
        <v>0</v>
      </c>
      <c r="H53" s="69">
        <v>0</v>
      </c>
      <c r="I53" s="69">
        <v>132459</v>
      </c>
      <c r="J53" s="69">
        <v>0</v>
      </c>
      <c r="K53" s="69">
        <v>0</v>
      </c>
      <c r="L53" s="69">
        <v>0</v>
      </c>
      <c r="M53" s="69">
        <v>0</v>
      </c>
      <c r="N53" s="69">
        <v>0</v>
      </c>
      <c r="O53" s="69">
        <f t="shared" si="6"/>
        <v>132459</v>
      </c>
      <c r="P53" s="70">
        <f>(O53/P$57)</f>
        <v>20.751840827197242</v>
      </c>
      <c r="Q53" s="71"/>
    </row>
    <row r="54" spans="1:120" ht="15.75" thickBot="1">
      <c r="A54" s="82"/>
      <c r="B54" s="83">
        <v>393</v>
      </c>
      <c r="C54" s="68" t="s">
        <v>164</v>
      </c>
      <c r="D54" s="69">
        <v>0</v>
      </c>
      <c r="E54" s="69">
        <v>0</v>
      </c>
      <c r="F54" s="69">
        <v>0</v>
      </c>
      <c r="G54" s="69">
        <v>0</v>
      </c>
      <c r="H54" s="69">
        <v>0</v>
      </c>
      <c r="I54" s="69">
        <v>221233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>SUM(D54:N54)</f>
        <v>221233</v>
      </c>
      <c r="P54" s="70">
        <f>(O54/P$57)</f>
        <v>34.659721134262888</v>
      </c>
      <c r="Q54" s="71"/>
    </row>
    <row r="55" spans="1:120" ht="16.5" thickBot="1">
      <c r="A55" s="84" t="s">
        <v>47</v>
      </c>
      <c r="B55" s="85"/>
      <c r="C55" s="86"/>
      <c r="D55" s="87">
        <f>SUM(D5,D13,D17,D28,D38,D43,D51)</f>
        <v>12837062</v>
      </c>
      <c r="E55" s="87">
        <f>SUM(E5,E13,E17,E28,E38,E43,E51)</f>
        <v>12778149</v>
      </c>
      <c r="F55" s="87">
        <f>SUM(F5,F13,F17,F28,F38,F43,F51)</f>
        <v>0</v>
      </c>
      <c r="G55" s="87">
        <f>SUM(G5,G13,G17,G28,G38,G43,G51)</f>
        <v>0</v>
      </c>
      <c r="H55" s="87">
        <f>SUM(H5,H13,H17,H28,H38,H43,H51)</f>
        <v>0</v>
      </c>
      <c r="I55" s="87">
        <f>SUM(I5,I13,I17,I28,I38,I43,I51)</f>
        <v>17723116</v>
      </c>
      <c r="J55" s="87">
        <f>SUM(J5,J13,J17,J28,J38,J43,J51)</f>
        <v>0</v>
      </c>
      <c r="K55" s="87">
        <f>SUM(K5,K13,K17,K28,K38,K43,K51)</f>
        <v>988753</v>
      </c>
      <c r="L55" s="87">
        <f>SUM(L5,L13,L17,L28,L38,L43,L51)</f>
        <v>0</v>
      </c>
      <c r="M55" s="87">
        <f>SUM(M5,M13,M17,M28,M38,M43,M51)</f>
        <v>52</v>
      </c>
      <c r="N55" s="87">
        <f>SUM(N5,N13,N17,N28,N38,N43,N51)</f>
        <v>1596892</v>
      </c>
      <c r="O55" s="87">
        <f>SUM(D55:N55)</f>
        <v>45924024</v>
      </c>
      <c r="P55" s="88">
        <f>(O55/P$57)</f>
        <v>7194.7397775340751</v>
      </c>
      <c r="Q55" s="64"/>
      <c r="R55" s="89"/>
      <c r="S55" s="54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54"/>
      <c r="AK55" s="54"/>
      <c r="AL55" s="54"/>
      <c r="AM55" s="54"/>
      <c r="AN55" s="54"/>
      <c r="AO55" s="54"/>
      <c r="AP55" s="54"/>
      <c r="AQ55" s="54"/>
      <c r="AR55" s="54"/>
      <c r="AS55" s="54"/>
      <c r="AT55" s="54"/>
      <c r="AU55" s="54"/>
      <c r="AV55" s="54"/>
      <c r="AW55" s="54"/>
      <c r="AX55" s="54"/>
      <c r="AY55" s="54"/>
      <c r="AZ55" s="54"/>
      <c r="BA55" s="54"/>
      <c r="BB55" s="54"/>
      <c r="BC55" s="54"/>
      <c r="BD55" s="54"/>
      <c r="BE55" s="54"/>
      <c r="BF55" s="54"/>
      <c r="BG55" s="54"/>
      <c r="BH55" s="54"/>
      <c r="BI55" s="54"/>
      <c r="BJ55" s="54"/>
      <c r="BK55" s="54"/>
      <c r="BL55" s="54"/>
      <c r="BM55" s="54"/>
      <c r="BN55" s="54"/>
      <c r="BO55" s="54"/>
      <c r="BP55" s="54"/>
      <c r="BQ55" s="54"/>
      <c r="BR55" s="54"/>
      <c r="BS55" s="54"/>
      <c r="BT55" s="54"/>
      <c r="BU55" s="54"/>
      <c r="BV55" s="54"/>
      <c r="BW55" s="54"/>
      <c r="BX55" s="54"/>
      <c r="BY55" s="54"/>
      <c r="BZ55" s="54"/>
      <c r="CA55" s="54"/>
      <c r="CB55" s="54"/>
      <c r="CC55" s="54"/>
      <c r="CD55" s="54"/>
      <c r="CE55" s="54"/>
      <c r="CF55" s="54"/>
      <c r="CG55" s="54"/>
      <c r="CH55" s="54"/>
      <c r="CI55" s="54"/>
      <c r="CJ55" s="54"/>
      <c r="CK55" s="54"/>
      <c r="CL55" s="54"/>
      <c r="CM55" s="54"/>
      <c r="CN55" s="54"/>
      <c r="CO55" s="54"/>
      <c r="CP55" s="54"/>
      <c r="CQ55" s="54"/>
      <c r="CR55" s="54"/>
      <c r="CS55" s="54"/>
      <c r="CT55" s="54"/>
      <c r="CU55" s="54"/>
      <c r="CV55" s="54"/>
      <c r="CW55" s="54"/>
      <c r="CX55" s="54"/>
      <c r="CY55" s="54"/>
      <c r="CZ55" s="54"/>
      <c r="DA55" s="54"/>
      <c r="DB55" s="54"/>
      <c r="DC55" s="54"/>
      <c r="DD55" s="54"/>
      <c r="DE55" s="54"/>
      <c r="DF55" s="54"/>
      <c r="DG55" s="54"/>
      <c r="DH55" s="54"/>
      <c r="DI55" s="54"/>
      <c r="DJ55" s="54"/>
      <c r="DK55" s="54"/>
      <c r="DL55" s="54"/>
      <c r="DM55" s="54"/>
      <c r="DN55" s="54"/>
      <c r="DO55" s="54"/>
      <c r="DP55" s="54"/>
    </row>
    <row r="56" spans="1:120">
      <c r="A56" s="90"/>
      <c r="B56" s="91"/>
      <c r="C56" s="91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3"/>
    </row>
    <row r="57" spans="1:120">
      <c r="A57" s="94"/>
      <c r="B57" s="95"/>
      <c r="C57" s="95"/>
      <c r="D57" s="96"/>
      <c r="E57" s="96"/>
      <c r="F57" s="96"/>
      <c r="G57" s="96"/>
      <c r="H57" s="96"/>
      <c r="I57" s="96"/>
      <c r="J57" s="96"/>
      <c r="K57" s="96"/>
      <c r="L57" s="96"/>
      <c r="M57" s="99" t="s">
        <v>173</v>
      </c>
      <c r="N57" s="99"/>
      <c r="O57" s="99"/>
      <c r="P57" s="97">
        <v>6383</v>
      </c>
    </row>
    <row r="58" spans="1:120">
      <c r="A58" s="100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2"/>
    </row>
    <row r="59" spans="1:120" ht="15.75" customHeight="1" thickBot="1">
      <c r="A59" s="103" t="s">
        <v>84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5"/>
    </row>
  </sheetData>
  <mergeCells count="10">
    <mergeCell ref="M57:O57"/>
    <mergeCell ref="A58:P58"/>
    <mergeCell ref="A59:P59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C62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117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2259871</v>
      </c>
      <c r="E5" s="27">
        <f t="shared" si="0"/>
        <v>568110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2827981</v>
      </c>
      <c r="O5" s="33">
        <f t="shared" ref="O5:O36" si="1">(N5/O$60)</f>
        <v>485.65704963077451</v>
      </c>
      <c r="P5" s="6"/>
    </row>
    <row r="6" spans="1:133">
      <c r="A6" s="12"/>
      <c r="B6" s="25">
        <v>311</v>
      </c>
      <c r="C6" s="20" t="s">
        <v>2</v>
      </c>
      <c r="D6" s="46">
        <v>1249051</v>
      </c>
      <c r="E6" s="46">
        <v>568110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1817161</v>
      </c>
      <c r="O6" s="47">
        <f t="shared" si="1"/>
        <v>312.06611712175857</v>
      </c>
      <c r="P6" s="9"/>
    </row>
    <row r="7" spans="1:133">
      <c r="A7" s="12"/>
      <c r="B7" s="25">
        <v>312.10000000000002</v>
      </c>
      <c r="C7" s="20" t="s">
        <v>10</v>
      </c>
      <c r="D7" s="46">
        <v>230880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230880</v>
      </c>
      <c r="O7" s="47">
        <f t="shared" si="1"/>
        <v>39.649665121071614</v>
      </c>
      <c r="P7" s="9"/>
    </row>
    <row r="8" spans="1:133">
      <c r="A8" s="12"/>
      <c r="B8" s="25">
        <v>314.10000000000002</v>
      </c>
      <c r="C8" s="20" t="s">
        <v>11</v>
      </c>
      <c r="D8" s="46">
        <v>356121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356121</v>
      </c>
      <c r="O8" s="47">
        <f t="shared" si="1"/>
        <v>61.157650695517773</v>
      </c>
      <c r="P8" s="9"/>
    </row>
    <row r="9" spans="1:133">
      <c r="A9" s="12"/>
      <c r="B9" s="25">
        <v>314.3</v>
      </c>
      <c r="C9" s="20" t="s">
        <v>12</v>
      </c>
      <c r="D9" s="46">
        <v>50144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50144</v>
      </c>
      <c r="O9" s="47">
        <f t="shared" si="1"/>
        <v>8.6113687102867935</v>
      </c>
      <c r="P9" s="9"/>
    </row>
    <row r="10" spans="1:133">
      <c r="A10" s="12"/>
      <c r="B10" s="25">
        <v>314.39999999999998</v>
      </c>
      <c r="C10" s="20" t="s">
        <v>14</v>
      </c>
      <c r="D10" s="46">
        <v>44267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44267</v>
      </c>
      <c r="O10" s="47">
        <f t="shared" si="1"/>
        <v>7.602095139962219</v>
      </c>
      <c r="P10" s="9"/>
    </row>
    <row r="11" spans="1:133">
      <c r="A11" s="12"/>
      <c r="B11" s="25">
        <v>315</v>
      </c>
      <c r="C11" s="20" t="s">
        <v>106</v>
      </c>
      <c r="D11" s="46">
        <v>278448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278448</v>
      </c>
      <c r="O11" s="47">
        <f t="shared" si="1"/>
        <v>47.818650180319423</v>
      </c>
      <c r="P11" s="9"/>
    </row>
    <row r="12" spans="1:133">
      <c r="A12" s="12"/>
      <c r="B12" s="25">
        <v>316</v>
      </c>
      <c r="C12" s="20" t="s">
        <v>107</v>
      </c>
      <c r="D12" s="46">
        <v>50960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50960</v>
      </c>
      <c r="O12" s="47">
        <f t="shared" si="1"/>
        <v>8.7515026618581491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341579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542429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884008</v>
      </c>
      <c r="O13" s="45">
        <f t="shared" si="1"/>
        <v>151.8131547312382</v>
      </c>
      <c r="P13" s="10"/>
    </row>
    <row r="14" spans="1:133">
      <c r="A14" s="12"/>
      <c r="B14" s="25">
        <v>323.10000000000002</v>
      </c>
      <c r="C14" s="20" t="s">
        <v>17</v>
      </c>
      <c r="D14" s="46">
        <v>327993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327993</v>
      </c>
      <c r="O14" s="47">
        <f t="shared" si="1"/>
        <v>56.327150953116949</v>
      </c>
      <c r="P14" s="9"/>
    </row>
    <row r="15" spans="1:133">
      <c r="A15" s="12"/>
      <c r="B15" s="25">
        <v>323.7</v>
      </c>
      <c r="C15" s="20" t="s">
        <v>97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35180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35180</v>
      </c>
      <c r="O15" s="47">
        <f t="shared" si="1"/>
        <v>6.0415593336767985</v>
      </c>
      <c r="P15" s="9"/>
    </row>
    <row r="16" spans="1:133">
      <c r="A16" s="12"/>
      <c r="B16" s="25">
        <v>324.22000000000003</v>
      </c>
      <c r="C16" s="20" t="s">
        <v>108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507249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507249</v>
      </c>
      <c r="O16" s="47">
        <f t="shared" si="1"/>
        <v>87.111282843894898</v>
      </c>
      <c r="P16" s="9"/>
    </row>
    <row r="17" spans="1:16">
      <c r="A17" s="12"/>
      <c r="B17" s="25">
        <v>329</v>
      </c>
      <c r="C17" s="20" t="s">
        <v>19</v>
      </c>
      <c r="D17" s="46">
        <v>13586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13586</v>
      </c>
      <c r="O17" s="47">
        <f t="shared" si="1"/>
        <v>2.3331616005495448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SUM(D19:D29)</f>
        <v>2499787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2499787</v>
      </c>
      <c r="O18" s="45">
        <f t="shared" si="1"/>
        <v>429.29538038811609</v>
      </c>
      <c r="P18" s="10"/>
    </row>
    <row r="19" spans="1:16">
      <c r="A19" s="12"/>
      <c r="B19" s="25">
        <v>331.1</v>
      </c>
      <c r="C19" s="20" t="s">
        <v>20</v>
      </c>
      <c r="D19" s="46">
        <v>1609101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1609101</v>
      </c>
      <c r="O19" s="47">
        <f t="shared" si="1"/>
        <v>276.33539412673878</v>
      </c>
      <c r="P19" s="9"/>
    </row>
    <row r="20" spans="1:16">
      <c r="A20" s="12"/>
      <c r="B20" s="25">
        <v>334.1</v>
      </c>
      <c r="C20" s="20" t="s">
        <v>22</v>
      </c>
      <c r="D20" s="46">
        <v>132200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132200</v>
      </c>
      <c r="O20" s="47">
        <f t="shared" si="1"/>
        <v>22.703074016829813</v>
      </c>
      <c r="P20" s="9"/>
    </row>
    <row r="21" spans="1:16">
      <c r="A21" s="12"/>
      <c r="B21" s="25">
        <v>334.2</v>
      </c>
      <c r="C21" s="20" t="s">
        <v>92</v>
      </c>
      <c r="D21" s="46">
        <v>57049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57049</v>
      </c>
      <c r="O21" s="47">
        <f t="shared" si="1"/>
        <v>9.7971835823458697</v>
      </c>
      <c r="P21" s="9"/>
    </row>
    <row r="22" spans="1:16">
      <c r="A22" s="12"/>
      <c r="B22" s="25">
        <v>335.12</v>
      </c>
      <c r="C22" s="20" t="s">
        <v>109</v>
      </c>
      <c r="D22" s="46">
        <v>185136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185136</v>
      </c>
      <c r="O22" s="47">
        <f t="shared" si="1"/>
        <v>31.793920659453889</v>
      </c>
      <c r="P22" s="9"/>
    </row>
    <row r="23" spans="1:16">
      <c r="A23" s="12"/>
      <c r="B23" s="25">
        <v>335.15</v>
      </c>
      <c r="C23" s="20" t="s">
        <v>110</v>
      </c>
      <c r="D23" s="46">
        <v>5592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5592</v>
      </c>
      <c r="O23" s="47">
        <f t="shared" si="1"/>
        <v>0.96032972694487373</v>
      </c>
      <c r="P23" s="9"/>
    </row>
    <row r="24" spans="1:16">
      <c r="A24" s="12"/>
      <c r="B24" s="25">
        <v>335.18</v>
      </c>
      <c r="C24" s="20" t="s">
        <v>111</v>
      </c>
      <c r="D24" s="46">
        <v>257316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257316</v>
      </c>
      <c r="O24" s="47">
        <f t="shared" si="1"/>
        <v>44.189592993302419</v>
      </c>
      <c r="P24" s="9"/>
    </row>
    <row r="25" spans="1:16">
      <c r="A25" s="12"/>
      <c r="B25" s="25">
        <v>335.19</v>
      </c>
      <c r="C25" s="20" t="s">
        <v>112</v>
      </c>
      <c r="D25" s="46">
        <v>7024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7024</v>
      </c>
      <c r="O25" s="47">
        <f t="shared" si="1"/>
        <v>1.2062510733298988</v>
      </c>
      <c r="P25" s="9"/>
    </row>
    <row r="26" spans="1:16">
      <c r="A26" s="12"/>
      <c r="B26" s="25">
        <v>337.2</v>
      </c>
      <c r="C26" s="20" t="s">
        <v>27</v>
      </c>
      <c r="D26" s="46">
        <v>59866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59866</v>
      </c>
      <c r="O26" s="47">
        <f t="shared" si="1"/>
        <v>10.280954834277864</v>
      </c>
      <c r="P26" s="9"/>
    </row>
    <row r="27" spans="1:16">
      <c r="A27" s="12"/>
      <c r="B27" s="25">
        <v>337.3</v>
      </c>
      <c r="C27" s="20" t="s">
        <v>118</v>
      </c>
      <c r="D27" s="46">
        <v>17027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17027</v>
      </c>
      <c r="O27" s="47">
        <f t="shared" si="1"/>
        <v>2.924094109565516</v>
      </c>
      <c r="P27" s="9"/>
    </row>
    <row r="28" spans="1:16">
      <c r="A28" s="12"/>
      <c r="B28" s="25">
        <v>337.5</v>
      </c>
      <c r="C28" s="20" t="s">
        <v>119</v>
      </c>
      <c r="D28" s="46">
        <v>113541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113541</v>
      </c>
      <c r="O28" s="47">
        <f t="shared" si="1"/>
        <v>19.498712004121586</v>
      </c>
      <c r="P28" s="9"/>
    </row>
    <row r="29" spans="1:16">
      <c r="A29" s="12"/>
      <c r="B29" s="25">
        <v>337.9</v>
      </c>
      <c r="C29" s="20" t="s">
        <v>28</v>
      </c>
      <c r="D29" s="46">
        <v>55935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55935</v>
      </c>
      <c r="O29" s="47">
        <f t="shared" si="1"/>
        <v>9.6058732612055646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SUM(D31:D39)</f>
        <v>342093</v>
      </c>
      <c r="E30" s="32">
        <f t="shared" si="6"/>
        <v>731137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12902958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0</v>
      </c>
      <c r="N30" s="32">
        <f t="shared" si="4"/>
        <v>13976188</v>
      </c>
      <c r="O30" s="45">
        <f t="shared" si="1"/>
        <v>2400.169671990383</v>
      </c>
      <c r="P30" s="10"/>
    </row>
    <row r="31" spans="1:16">
      <c r="A31" s="12"/>
      <c r="B31" s="25">
        <v>342.9</v>
      </c>
      <c r="C31" s="20" t="s">
        <v>37</v>
      </c>
      <c r="D31" s="46">
        <v>30034</v>
      </c>
      <c r="E31" s="46">
        <v>731137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39" si="7">SUM(D31:M31)</f>
        <v>761171</v>
      </c>
      <c r="O31" s="47">
        <f t="shared" si="1"/>
        <v>130.71801476901942</v>
      </c>
      <c r="P31" s="9"/>
    </row>
    <row r="32" spans="1:16">
      <c r="A32" s="12"/>
      <c r="B32" s="25">
        <v>343.2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2515805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2515805</v>
      </c>
      <c r="O32" s="47">
        <f t="shared" si="1"/>
        <v>432.04619611883908</v>
      </c>
      <c r="P32" s="9"/>
    </row>
    <row r="33" spans="1:16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536324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536324</v>
      </c>
      <c r="O33" s="47">
        <f t="shared" si="1"/>
        <v>92.104413532543361</v>
      </c>
      <c r="P33" s="9"/>
    </row>
    <row r="34" spans="1:16">
      <c r="A34" s="12"/>
      <c r="B34" s="25">
        <v>343.6</v>
      </c>
      <c r="C34" s="20" t="s">
        <v>41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7204470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7204470</v>
      </c>
      <c r="O34" s="47">
        <f t="shared" si="1"/>
        <v>1237.2436888201958</v>
      </c>
      <c r="P34" s="9"/>
    </row>
    <row r="35" spans="1:16">
      <c r="A35" s="12"/>
      <c r="B35" s="25">
        <v>343.7</v>
      </c>
      <c r="C35" s="20" t="s">
        <v>120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205282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205282</v>
      </c>
      <c r="O35" s="47">
        <f t="shared" si="1"/>
        <v>35.253649321655502</v>
      </c>
      <c r="P35" s="9"/>
    </row>
    <row r="36" spans="1:16">
      <c r="A36" s="12"/>
      <c r="B36" s="25">
        <v>343.9</v>
      </c>
      <c r="C36" s="20" t="s">
        <v>42</v>
      </c>
      <c r="D36" s="46">
        <v>960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960</v>
      </c>
      <c r="O36" s="47">
        <f t="shared" si="1"/>
        <v>0.1648634724368882</v>
      </c>
      <c r="P36" s="9"/>
    </row>
    <row r="37" spans="1:16">
      <c r="A37" s="12"/>
      <c r="B37" s="25">
        <v>347.2</v>
      </c>
      <c r="C37" s="20" t="s">
        <v>44</v>
      </c>
      <c r="D37" s="46">
        <v>69098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69098</v>
      </c>
      <c r="O37" s="47">
        <f t="shared" ref="O37:O58" si="8">(N37/O$60)</f>
        <v>11.866391894212605</v>
      </c>
      <c r="P37" s="9"/>
    </row>
    <row r="38" spans="1:16">
      <c r="A38" s="12"/>
      <c r="B38" s="25">
        <v>347.9</v>
      </c>
      <c r="C38" s="20" t="s">
        <v>46</v>
      </c>
      <c r="D38" s="46">
        <v>165810</v>
      </c>
      <c r="E38" s="46">
        <v>0</v>
      </c>
      <c r="F38" s="46">
        <v>0</v>
      </c>
      <c r="G38" s="46">
        <v>0</v>
      </c>
      <c r="H38" s="46">
        <v>0</v>
      </c>
      <c r="I38" s="46">
        <v>1805228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1971038</v>
      </c>
      <c r="O38" s="47">
        <f t="shared" si="8"/>
        <v>338.49184269277004</v>
      </c>
      <c r="P38" s="9"/>
    </row>
    <row r="39" spans="1:16">
      <c r="A39" s="12"/>
      <c r="B39" s="25">
        <v>349</v>
      </c>
      <c r="C39" s="20" t="s">
        <v>0</v>
      </c>
      <c r="D39" s="46">
        <v>76191</v>
      </c>
      <c r="E39" s="46">
        <v>0</v>
      </c>
      <c r="F39" s="46">
        <v>0</v>
      </c>
      <c r="G39" s="46">
        <v>0</v>
      </c>
      <c r="H39" s="46">
        <v>0</v>
      </c>
      <c r="I39" s="46">
        <v>635849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712040</v>
      </c>
      <c r="O39" s="47">
        <f t="shared" si="8"/>
        <v>122.28061136871028</v>
      </c>
      <c r="P39" s="9"/>
    </row>
    <row r="40" spans="1:16" ht="15.75">
      <c r="A40" s="29" t="s">
        <v>34</v>
      </c>
      <c r="B40" s="30"/>
      <c r="C40" s="31"/>
      <c r="D40" s="32">
        <f t="shared" ref="D40:M40" si="9">SUM(D41:D45)</f>
        <v>171547</v>
      </c>
      <c r="E40" s="32">
        <f t="shared" si="9"/>
        <v>18564</v>
      </c>
      <c r="F40" s="32">
        <f t="shared" si="9"/>
        <v>0</v>
      </c>
      <c r="G40" s="32">
        <f t="shared" si="9"/>
        <v>0</v>
      </c>
      <c r="H40" s="32">
        <f t="shared" si="9"/>
        <v>0</v>
      </c>
      <c r="I40" s="32">
        <f t="shared" si="9"/>
        <v>0</v>
      </c>
      <c r="J40" s="32">
        <f t="shared" si="9"/>
        <v>0</v>
      </c>
      <c r="K40" s="32">
        <f t="shared" si="9"/>
        <v>0</v>
      </c>
      <c r="L40" s="32">
        <f t="shared" si="9"/>
        <v>0</v>
      </c>
      <c r="M40" s="32">
        <f t="shared" si="9"/>
        <v>0</v>
      </c>
      <c r="N40" s="32">
        <f t="shared" ref="N40:N47" si="10">SUM(D40:M40)</f>
        <v>190111</v>
      </c>
      <c r="O40" s="45">
        <f t="shared" si="8"/>
        <v>32.648291258801308</v>
      </c>
      <c r="P40" s="10"/>
    </row>
    <row r="41" spans="1:16">
      <c r="A41" s="13"/>
      <c r="B41" s="39">
        <v>351.1</v>
      </c>
      <c r="C41" s="21" t="s">
        <v>49</v>
      </c>
      <c r="D41" s="46">
        <v>97695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0"/>
        <v>97695</v>
      </c>
      <c r="O41" s="47">
        <f t="shared" si="8"/>
        <v>16.7774343122102</v>
      </c>
      <c r="P41" s="9"/>
    </row>
    <row r="42" spans="1:16">
      <c r="A42" s="13"/>
      <c r="B42" s="39">
        <v>351.2</v>
      </c>
      <c r="C42" s="21" t="s">
        <v>50</v>
      </c>
      <c r="D42" s="46">
        <v>8409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0"/>
        <v>8409</v>
      </c>
      <c r="O42" s="47">
        <f t="shared" si="8"/>
        <v>1.4441009788768675</v>
      </c>
      <c r="P42" s="9"/>
    </row>
    <row r="43" spans="1:16">
      <c r="A43" s="13"/>
      <c r="B43" s="39">
        <v>351.5</v>
      </c>
      <c r="C43" s="21" t="s">
        <v>52</v>
      </c>
      <c r="D43" s="46">
        <v>0</v>
      </c>
      <c r="E43" s="46">
        <v>18564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18564</v>
      </c>
      <c r="O43" s="47">
        <f t="shared" si="8"/>
        <v>3.1880473982483255</v>
      </c>
      <c r="P43" s="9"/>
    </row>
    <row r="44" spans="1:16">
      <c r="A44" s="13"/>
      <c r="B44" s="39">
        <v>351.7</v>
      </c>
      <c r="C44" s="21" t="s">
        <v>121</v>
      </c>
      <c r="D44" s="46">
        <v>65063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65063</v>
      </c>
      <c r="O44" s="47">
        <f t="shared" si="8"/>
        <v>11.173450111626309</v>
      </c>
      <c r="P44" s="9"/>
    </row>
    <row r="45" spans="1:16">
      <c r="A45" s="13"/>
      <c r="B45" s="39">
        <v>354</v>
      </c>
      <c r="C45" s="21" t="s">
        <v>53</v>
      </c>
      <c r="D45" s="46">
        <v>380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380</v>
      </c>
      <c r="O45" s="47">
        <f t="shared" si="8"/>
        <v>6.5258457839601575E-2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SUM(D47:D54)</f>
        <v>371991</v>
      </c>
      <c r="E46" s="32">
        <f t="shared" si="11"/>
        <v>1350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353189</v>
      </c>
      <c r="J46" s="32">
        <f t="shared" si="11"/>
        <v>0</v>
      </c>
      <c r="K46" s="32">
        <f t="shared" si="11"/>
        <v>563063</v>
      </c>
      <c r="L46" s="32">
        <f t="shared" si="11"/>
        <v>0</v>
      </c>
      <c r="M46" s="32">
        <f t="shared" si="11"/>
        <v>1143560</v>
      </c>
      <c r="N46" s="32">
        <f t="shared" si="10"/>
        <v>2433153</v>
      </c>
      <c r="O46" s="45">
        <f t="shared" si="8"/>
        <v>417.85213807315819</v>
      </c>
      <c r="P46" s="10"/>
    </row>
    <row r="47" spans="1:16">
      <c r="A47" s="12"/>
      <c r="B47" s="25">
        <v>361.1</v>
      </c>
      <c r="C47" s="20" t="s">
        <v>55</v>
      </c>
      <c r="D47" s="46">
        <v>11844</v>
      </c>
      <c r="E47" s="46">
        <v>0</v>
      </c>
      <c r="F47" s="46">
        <v>0</v>
      </c>
      <c r="G47" s="46">
        <v>0</v>
      </c>
      <c r="H47" s="46">
        <v>0</v>
      </c>
      <c r="I47" s="46">
        <v>212798</v>
      </c>
      <c r="J47" s="46">
        <v>0</v>
      </c>
      <c r="K47" s="46">
        <v>283677</v>
      </c>
      <c r="L47" s="46">
        <v>0</v>
      </c>
      <c r="M47" s="46">
        <v>0</v>
      </c>
      <c r="N47" s="46">
        <f t="shared" si="10"/>
        <v>508319</v>
      </c>
      <c r="O47" s="47">
        <f t="shared" si="8"/>
        <v>87.295036922548519</v>
      </c>
      <c r="P47" s="9"/>
    </row>
    <row r="48" spans="1:16">
      <c r="A48" s="12"/>
      <c r="B48" s="25">
        <v>361.3</v>
      </c>
      <c r="C48" s="20" t="s">
        <v>88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70728</v>
      </c>
      <c r="N48" s="46">
        <f t="shared" ref="N48:N54" si="12">SUM(D48:M48)</f>
        <v>70728</v>
      </c>
      <c r="O48" s="47">
        <f t="shared" si="8"/>
        <v>12.146316331787737</v>
      </c>
      <c r="P48" s="9"/>
    </row>
    <row r="49" spans="1:119">
      <c r="A49" s="12"/>
      <c r="B49" s="25">
        <v>362</v>
      </c>
      <c r="C49" s="20" t="s">
        <v>56</v>
      </c>
      <c r="D49" s="46">
        <v>144170</v>
      </c>
      <c r="E49" s="46">
        <v>0</v>
      </c>
      <c r="F49" s="46">
        <v>0</v>
      </c>
      <c r="G49" s="46">
        <v>0</v>
      </c>
      <c r="H49" s="46">
        <v>0</v>
      </c>
      <c r="I49" s="46">
        <v>53914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2"/>
        <v>198084</v>
      </c>
      <c r="O49" s="47">
        <f t="shared" si="8"/>
        <v>34.017516743946416</v>
      </c>
      <c r="P49" s="9"/>
    </row>
    <row r="50" spans="1:119">
      <c r="A50" s="12"/>
      <c r="B50" s="25">
        <v>364</v>
      </c>
      <c r="C50" s="20" t="s">
        <v>114</v>
      </c>
      <c r="D50" s="46">
        <v>1384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2"/>
        <v>1384</v>
      </c>
      <c r="O50" s="47">
        <f t="shared" si="8"/>
        <v>0.23767817276318048</v>
      </c>
      <c r="P50" s="9"/>
    </row>
    <row r="51" spans="1:119">
      <c r="A51" s="12"/>
      <c r="B51" s="25">
        <v>366</v>
      </c>
      <c r="C51" s="20" t="s">
        <v>58</v>
      </c>
      <c r="D51" s="46">
        <v>52541</v>
      </c>
      <c r="E51" s="46">
        <v>1350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2"/>
        <v>53891</v>
      </c>
      <c r="O51" s="47">
        <f t="shared" si="8"/>
        <v>9.2548514511420237</v>
      </c>
      <c r="P51" s="9"/>
    </row>
    <row r="52" spans="1:119">
      <c r="A52" s="12"/>
      <c r="B52" s="25">
        <v>368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279386</v>
      </c>
      <c r="L52" s="46">
        <v>0</v>
      </c>
      <c r="M52" s="46">
        <v>0</v>
      </c>
      <c r="N52" s="46">
        <f t="shared" si="12"/>
        <v>279386</v>
      </c>
      <c r="O52" s="47">
        <f t="shared" si="8"/>
        <v>47.979735531512965</v>
      </c>
      <c r="P52" s="9"/>
    </row>
    <row r="53" spans="1:119">
      <c r="A53" s="12"/>
      <c r="B53" s="25">
        <v>369.3</v>
      </c>
      <c r="C53" s="20" t="s">
        <v>122</v>
      </c>
      <c r="D53" s="46">
        <v>45202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45202</v>
      </c>
      <c r="O53" s="47">
        <f t="shared" si="8"/>
        <v>7.762665292804396</v>
      </c>
      <c r="P53" s="9"/>
    </row>
    <row r="54" spans="1:119">
      <c r="A54" s="12"/>
      <c r="B54" s="25">
        <v>369.9</v>
      </c>
      <c r="C54" s="20" t="s">
        <v>60</v>
      </c>
      <c r="D54" s="46">
        <v>116850</v>
      </c>
      <c r="E54" s="46">
        <v>0</v>
      </c>
      <c r="F54" s="46">
        <v>0</v>
      </c>
      <c r="G54" s="46">
        <v>0</v>
      </c>
      <c r="H54" s="46">
        <v>0</v>
      </c>
      <c r="I54" s="46">
        <v>86477</v>
      </c>
      <c r="J54" s="46">
        <v>0</v>
      </c>
      <c r="K54" s="46">
        <v>0</v>
      </c>
      <c r="L54" s="46">
        <v>0</v>
      </c>
      <c r="M54" s="46">
        <v>1072832</v>
      </c>
      <c r="N54" s="46">
        <f t="shared" si="12"/>
        <v>1276159</v>
      </c>
      <c r="O54" s="47">
        <f t="shared" si="8"/>
        <v>219.15833762665292</v>
      </c>
      <c r="P54" s="9"/>
    </row>
    <row r="55" spans="1:119" ht="15.75">
      <c r="A55" s="29" t="s">
        <v>35</v>
      </c>
      <c r="B55" s="30"/>
      <c r="C55" s="31"/>
      <c r="D55" s="32">
        <f t="shared" ref="D55:M55" si="13">SUM(D56:D57)</f>
        <v>2030847</v>
      </c>
      <c r="E55" s="32">
        <f t="shared" si="13"/>
        <v>183829</v>
      </c>
      <c r="F55" s="32">
        <f t="shared" si="13"/>
        <v>0</v>
      </c>
      <c r="G55" s="32">
        <f t="shared" si="13"/>
        <v>0</v>
      </c>
      <c r="H55" s="32">
        <f t="shared" si="13"/>
        <v>0</v>
      </c>
      <c r="I55" s="32">
        <f t="shared" si="13"/>
        <v>337816</v>
      </c>
      <c r="J55" s="32">
        <f t="shared" si="13"/>
        <v>0</v>
      </c>
      <c r="K55" s="32">
        <f t="shared" si="13"/>
        <v>0</v>
      </c>
      <c r="L55" s="32">
        <f t="shared" si="13"/>
        <v>0</v>
      </c>
      <c r="M55" s="32">
        <f t="shared" si="13"/>
        <v>0</v>
      </c>
      <c r="N55" s="32">
        <f>SUM(D55:M55)</f>
        <v>2552492</v>
      </c>
      <c r="O55" s="45">
        <f t="shared" si="8"/>
        <v>438.34655675768505</v>
      </c>
      <c r="P55" s="9"/>
    </row>
    <row r="56" spans="1:119">
      <c r="A56" s="12"/>
      <c r="B56" s="25">
        <v>381</v>
      </c>
      <c r="C56" s="20" t="s">
        <v>61</v>
      </c>
      <c r="D56" s="46">
        <v>1166347</v>
      </c>
      <c r="E56" s="46">
        <v>183829</v>
      </c>
      <c r="F56" s="46">
        <v>0</v>
      </c>
      <c r="G56" s="46">
        <v>0</v>
      </c>
      <c r="H56" s="46">
        <v>0</v>
      </c>
      <c r="I56" s="46">
        <v>337816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1687992</v>
      </c>
      <c r="O56" s="47">
        <f t="shared" si="8"/>
        <v>289.88356517259143</v>
      </c>
      <c r="P56" s="9"/>
    </row>
    <row r="57" spans="1:119" ht="15.75" thickBot="1">
      <c r="A57" s="12"/>
      <c r="B57" s="25">
        <v>382</v>
      </c>
      <c r="C57" s="20" t="s">
        <v>81</v>
      </c>
      <c r="D57" s="46">
        <v>864500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>SUM(D57:M57)</f>
        <v>864500</v>
      </c>
      <c r="O57" s="47">
        <f t="shared" si="8"/>
        <v>148.46299158509359</v>
      </c>
      <c r="P57" s="9"/>
    </row>
    <row r="58" spans="1:119" ht="16.5" thickBot="1">
      <c r="A58" s="14" t="s">
        <v>47</v>
      </c>
      <c r="B58" s="23"/>
      <c r="C58" s="22"/>
      <c r="D58" s="15">
        <f t="shared" ref="D58:M58" si="14">SUM(D5,D13,D18,D30,D40,D46,D55)</f>
        <v>8017715</v>
      </c>
      <c r="E58" s="15">
        <f t="shared" si="14"/>
        <v>1502990</v>
      </c>
      <c r="F58" s="15">
        <f t="shared" si="14"/>
        <v>0</v>
      </c>
      <c r="G58" s="15">
        <f t="shared" si="14"/>
        <v>0</v>
      </c>
      <c r="H58" s="15">
        <f t="shared" si="14"/>
        <v>0</v>
      </c>
      <c r="I58" s="15">
        <f t="shared" si="14"/>
        <v>14136392</v>
      </c>
      <c r="J58" s="15">
        <f t="shared" si="14"/>
        <v>0</v>
      </c>
      <c r="K58" s="15">
        <f t="shared" si="14"/>
        <v>563063</v>
      </c>
      <c r="L58" s="15">
        <f t="shared" si="14"/>
        <v>0</v>
      </c>
      <c r="M58" s="15">
        <f t="shared" si="14"/>
        <v>1143560</v>
      </c>
      <c r="N58" s="15">
        <f>SUM(D58:M58)</f>
        <v>25363720</v>
      </c>
      <c r="O58" s="38">
        <f t="shared" si="8"/>
        <v>4355.7822428301561</v>
      </c>
      <c r="P58" s="6"/>
      <c r="Q58" s="2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</row>
    <row r="59" spans="1:119">
      <c r="A59" s="16"/>
      <c r="B59" s="18"/>
      <c r="C59" s="18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9"/>
    </row>
    <row r="60" spans="1:119">
      <c r="A60" s="40"/>
      <c r="B60" s="41"/>
      <c r="C60" s="41"/>
      <c r="D60" s="42"/>
      <c r="E60" s="42"/>
      <c r="F60" s="42"/>
      <c r="G60" s="42"/>
      <c r="H60" s="42"/>
      <c r="I60" s="42"/>
      <c r="J60" s="42"/>
      <c r="K60" s="42"/>
      <c r="L60" s="123" t="s">
        <v>123</v>
      </c>
      <c r="M60" s="123"/>
      <c r="N60" s="123"/>
      <c r="O60" s="43">
        <v>5823</v>
      </c>
    </row>
    <row r="61" spans="1:119">
      <c r="A61" s="124"/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2"/>
    </row>
    <row r="62" spans="1:119" ht="15.75" customHeight="1" thickBot="1">
      <c r="A62" s="125" t="s">
        <v>84</v>
      </c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5"/>
    </row>
  </sheetData>
  <mergeCells count="10">
    <mergeCell ref="L60:N60"/>
    <mergeCell ref="A61:O61"/>
    <mergeCell ref="A62:O62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4" fitToHeight="0" orientation="landscape" r:id="rId1"/>
  <headerFooter>
    <oddFooter>&amp;L&amp;14Office of Economic and Demographic Research&amp;R&amp;14Page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105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2376270</v>
      </c>
      <c r="E5" s="27">
        <f t="shared" si="0"/>
        <v>573363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2949633</v>
      </c>
      <c r="O5" s="33">
        <f t="shared" ref="O5:O36" si="1">(N5/O$63)</f>
        <v>508.11937984496126</v>
      </c>
      <c r="P5" s="6"/>
    </row>
    <row r="6" spans="1:133">
      <c r="A6" s="12"/>
      <c r="B6" s="25">
        <v>311</v>
      </c>
      <c r="C6" s="20" t="s">
        <v>2</v>
      </c>
      <c r="D6" s="46">
        <v>1344483</v>
      </c>
      <c r="E6" s="46">
        <v>573363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1917846</v>
      </c>
      <c r="O6" s="47">
        <f t="shared" si="1"/>
        <v>330.37829457364342</v>
      </c>
      <c r="P6" s="9"/>
    </row>
    <row r="7" spans="1:133">
      <c r="A7" s="12"/>
      <c r="B7" s="25">
        <v>312.10000000000002</v>
      </c>
      <c r="C7" s="20" t="s">
        <v>10</v>
      </c>
      <c r="D7" s="46">
        <v>231438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231438</v>
      </c>
      <c r="O7" s="47">
        <f t="shared" si="1"/>
        <v>39.868733850129196</v>
      </c>
      <c r="P7" s="9"/>
    </row>
    <row r="8" spans="1:133">
      <c r="A8" s="12"/>
      <c r="B8" s="25">
        <v>314.10000000000002</v>
      </c>
      <c r="C8" s="20" t="s">
        <v>11</v>
      </c>
      <c r="D8" s="46">
        <v>275240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275240</v>
      </c>
      <c r="O8" s="47">
        <f t="shared" si="1"/>
        <v>47.414298018949182</v>
      </c>
      <c r="P8" s="9"/>
    </row>
    <row r="9" spans="1:133">
      <c r="A9" s="12"/>
      <c r="B9" s="25">
        <v>314.3</v>
      </c>
      <c r="C9" s="20" t="s">
        <v>12</v>
      </c>
      <c r="D9" s="46">
        <v>44129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44129</v>
      </c>
      <c r="O9" s="47">
        <f t="shared" si="1"/>
        <v>7.6018949181739881</v>
      </c>
      <c r="P9" s="9"/>
    </row>
    <row r="10" spans="1:133">
      <c r="A10" s="12"/>
      <c r="B10" s="25">
        <v>314.39999999999998</v>
      </c>
      <c r="C10" s="20" t="s">
        <v>14</v>
      </c>
      <c r="D10" s="46">
        <v>38120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38120</v>
      </c>
      <c r="O10" s="47">
        <f t="shared" si="1"/>
        <v>6.5667527993109385</v>
      </c>
      <c r="P10" s="9"/>
    </row>
    <row r="11" spans="1:133">
      <c r="A11" s="12"/>
      <c r="B11" s="25">
        <v>315</v>
      </c>
      <c r="C11" s="20" t="s">
        <v>106</v>
      </c>
      <c r="D11" s="46">
        <v>361484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361484</v>
      </c>
      <c r="O11" s="47">
        <f t="shared" si="1"/>
        <v>62.271145564168819</v>
      </c>
      <c r="P11" s="9"/>
    </row>
    <row r="12" spans="1:133">
      <c r="A12" s="12"/>
      <c r="B12" s="25">
        <v>316</v>
      </c>
      <c r="C12" s="20" t="s">
        <v>107</v>
      </c>
      <c r="D12" s="46">
        <v>81376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81376</v>
      </c>
      <c r="O12" s="47">
        <f t="shared" si="1"/>
        <v>14.018260120585701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SUM(D14:D18)</f>
        <v>301606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374508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676114</v>
      </c>
      <c r="O13" s="45">
        <f t="shared" si="1"/>
        <v>116.47097329888028</v>
      </c>
      <c r="P13" s="10"/>
    </row>
    <row r="14" spans="1:133">
      <c r="A14" s="12"/>
      <c r="B14" s="25">
        <v>323.10000000000002</v>
      </c>
      <c r="C14" s="20" t="s">
        <v>17</v>
      </c>
      <c r="D14" s="46">
        <v>288767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288767</v>
      </c>
      <c r="O14" s="47">
        <f t="shared" si="1"/>
        <v>49.744530577088717</v>
      </c>
      <c r="P14" s="9"/>
    </row>
    <row r="15" spans="1:133">
      <c r="A15" s="12"/>
      <c r="B15" s="25">
        <v>323.7</v>
      </c>
      <c r="C15" s="20" t="s">
        <v>97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32136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32136</v>
      </c>
      <c r="O15" s="47">
        <f t="shared" si="1"/>
        <v>5.5359173126614989</v>
      </c>
      <c r="P15" s="9"/>
    </row>
    <row r="16" spans="1:133">
      <c r="A16" s="12"/>
      <c r="B16" s="25">
        <v>324.22000000000003</v>
      </c>
      <c r="C16" s="20" t="s">
        <v>108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342372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342372</v>
      </c>
      <c r="O16" s="47">
        <f t="shared" si="1"/>
        <v>58.978811369509046</v>
      </c>
      <c r="P16" s="9"/>
    </row>
    <row r="17" spans="1:16">
      <c r="A17" s="12"/>
      <c r="B17" s="25">
        <v>325.10000000000002</v>
      </c>
      <c r="C17" s="20" t="s">
        <v>101</v>
      </c>
      <c r="D17" s="46">
        <v>132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132</v>
      </c>
      <c r="O17" s="47">
        <f t="shared" si="1"/>
        <v>2.2739018087855296E-2</v>
      </c>
      <c r="P17" s="9"/>
    </row>
    <row r="18" spans="1:16">
      <c r="A18" s="12"/>
      <c r="B18" s="25">
        <v>329</v>
      </c>
      <c r="C18" s="20" t="s">
        <v>19</v>
      </c>
      <c r="D18" s="46">
        <v>12707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12707</v>
      </c>
      <c r="O18" s="47">
        <f t="shared" si="1"/>
        <v>2.1889750215331611</v>
      </c>
      <c r="P18" s="9"/>
    </row>
    <row r="19" spans="1:16" ht="15.75">
      <c r="A19" s="29" t="s">
        <v>21</v>
      </c>
      <c r="B19" s="30"/>
      <c r="C19" s="31"/>
      <c r="D19" s="32">
        <f t="shared" ref="D19:M19" si="5">SUM(D20:D30)</f>
        <v>3559929</v>
      </c>
      <c r="E19" s="32">
        <f t="shared" si="5"/>
        <v>0</v>
      </c>
      <c r="F19" s="32">
        <f t="shared" si="5"/>
        <v>0</v>
      </c>
      <c r="G19" s="32">
        <f t="shared" si="5"/>
        <v>0</v>
      </c>
      <c r="H19" s="32">
        <f t="shared" si="5"/>
        <v>0</v>
      </c>
      <c r="I19" s="32">
        <f t="shared" si="5"/>
        <v>0</v>
      </c>
      <c r="J19" s="32">
        <f t="shared" si="5"/>
        <v>0</v>
      </c>
      <c r="K19" s="32">
        <f t="shared" si="5"/>
        <v>0</v>
      </c>
      <c r="L19" s="32">
        <f t="shared" si="5"/>
        <v>0</v>
      </c>
      <c r="M19" s="32">
        <f t="shared" si="5"/>
        <v>0</v>
      </c>
      <c r="N19" s="44">
        <f t="shared" si="4"/>
        <v>3559929</v>
      </c>
      <c r="O19" s="45">
        <f t="shared" si="1"/>
        <v>613.25219638242891</v>
      </c>
      <c r="P19" s="10"/>
    </row>
    <row r="20" spans="1:16">
      <c r="A20" s="12"/>
      <c r="B20" s="25">
        <v>331.1</v>
      </c>
      <c r="C20" s="20" t="s">
        <v>20</v>
      </c>
      <c r="D20" s="46">
        <v>2764646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2764646</v>
      </c>
      <c r="O20" s="47">
        <f t="shared" si="1"/>
        <v>476.25254091300604</v>
      </c>
      <c r="P20" s="9"/>
    </row>
    <row r="21" spans="1:16">
      <c r="A21" s="12"/>
      <c r="B21" s="25">
        <v>334.1</v>
      </c>
      <c r="C21" s="20" t="s">
        <v>22</v>
      </c>
      <c r="D21" s="46">
        <v>214437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214437</v>
      </c>
      <c r="O21" s="47">
        <f t="shared" si="1"/>
        <v>36.94005167958656</v>
      </c>
      <c r="P21" s="9"/>
    </row>
    <row r="22" spans="1:16">
      <c r="A22" s="12"/>
      <c r="B22" s="25">
        <v>334.2</v>
      </c>
      <c r="C22" s="20" t="s">
        <v>92</v>
      </c>
      <c r="D22" s="46">
        <v>25960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25960</v>
      </c>
      <c r="O22" s="47">
        <f t="shared" si="1"/>
        <v>4.4720068906115422</v>
      </c>
      <c r="P22" s="9"/>
    </row>
    <row r="23" spans="1:16">
      <c r="A23" s="12"/>
      <c r="B23" s="25">
        <v>334.7</v>
      </c>
      <c r="C23" s="20" t="s">
        <v>77</v>
      </c>
      <c r="D23" s="46">
        <v>5000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5000</v>
      </c>
      <c r="O23" s="47">
        <f t="shared" si="1"/>
        <v>0.8613264427217916</v>
      </c>
      <c r="P23" s="9"/>
    </row>
    <row r="24" spans="1:16">
      <c r="A24" s="12"/>
      <c r="B24" s="25">
        <v>335.12</v>
      </c>
      <c r="C24" s="20" t="s">
        <v>109</v>
      </c>
      <c r="D24" s="46">
        <v>184404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184404</v>
      </c>
      <c r="O24" s="47">
        <f t="shared" si="1"/>
        <v>31.766408268733851</v>
      </c>
      <c r="P24" s="9"/>
    </row>
    <row r="25" spans="1:16">
      <c r="A25" s="12"/>
      <c r="B25" s="25">
        <v>335.15</v>
      </c>
      <c r="C25" s="20" t="s">
        <v>110</v>
      </c>
      <c r="D25" s="46">
        <v>6774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6774</v>
      </c>
      <c r="O25" s="47">
        <f t="shared" si="1"/>
        <v>1.1669250645994833</v>
      </c>
      <c r="P25" s="9"/>
    </row>
    <row r="26" spans="1:16">
      <c r="A26" s="12"/>
      <c r="B26" s="25">
        <v>335.18</v>
      </c>
      <c r="C26" s="20" t="s">
        <v>111</v>
      </c>
      <c r="D26" s="46">
        <v>237289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237289</v>
      </c>
      <c r="O26" s="47">
        <f t="shared" si="1"/>
        <v>40.876658053402238</v>
      </c>
      <c r="P26" s="9"/>
    </row>
    <row r="27" spans="1:16">
      <c r="A27" s="12"/>
      <c r="B27" s="25">
        <v>335.19</v>
      </c>
      <c r="C27" s="20" t="s">
        <v>112</v>
      </c>
      <c r="D27" s="46">
        <v>4358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4358</v>
      </c>
      <c r="O27" s="47">
        <f t="shared" si="1"/>
        <v>0.75073212747631357</v>
      </c>
      <c r="P27" s="9"/>
    </row>
    <row r="28" spans="1:16">
      <c r="A28" s="12"/>
      <c r="B28" s="25">
        <v>337.1</v>
      </c>
      <c r="C28" s="20" t="s">
        <v>26</v>
      </c>
      <c r="D28" s="46">
        <v>1260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1260</v>
      </c>
      <c r="O28" s="47">
        <f t="shared" si="1"/>
        <v>0.21705426356589147</v>
      </c>
      <c r="P28" s="9"/>
    </row>
    <row r="29" spans="1:16">
      <c r="A29" s="12"/>
      <c r="B29" s="25">
        <v>337.2</v>
      </c>
      <c r="C29" s="20" t="s">
        <v>27</v>
      </c>
      <c r="D29" s="46">
        <v>59866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59866</v>
      </c>
      <c r="O29" s="47">
        <f t="shared" si="1"/>
        <v>10.312833763996554</v>
      </c>
      <c r="P29" s="9"/>
    </row>
    <row r="30" spans="1:16">
      <c r="A30" s="12"/>
      <c r="B30" s="25">
        <v>337.9</v>
      </c>
      <c r="C30" s="20" t="s">
        <v>28</v>
      </c>
      <c r="D30" s="46">
        <v>55935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55935</v>
      </c>
      <c r="O30" s="47">
        <f t="shared" si="1"/>
        <v>9.6356589147286815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SUM(D32:D42)</f>
        <v>232286</v>
      </c>
      <c r="E31" s="32">
        <f t="shared" si="6"/>
        <v>777679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10226144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0</v>
      </c>
      <c r="N31" s="32">
        <f t="shared" si="4"/>
        <v>11236109</v>
      </c>
      <c r="O31" s="45">
        <f t="shared" si="1"/>
        <v>1935.5915590008613</v>
      </c>
      <c r="P31" s="10"/>
    </row>
    <row r="32" spans="1:16">
      <c r="A32" s="12"/>
      <c r="B32" s="25">
        <v>342.9</v>
      </c>
      <c r="C32" s="20" t="s">
        <v>37</v>
      </c>
      <c r="D32" s="46">
        <v>0</v>
      </c>
      <c r="E32" s="46">
        <v>777679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777679</v>
      </c>
      <c r="O32" s="47">
        <f t="shared" si="1"/>
        <v>133.96709732988802</v>
      </c>
      <c r="P32" s="9"/>
    </row>
    <row r="33" spans="1:16">
      <c r="A33" s="12"/>
      <c r="B33" s="25">
        <v>343.2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1884750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1884750</v>
      </c>
      <c r="O33" s="47">
        <f t="shared" si="1"/>
        <v>324.67700258397934</v>
      </c>
      <c r="P33" s="9"/>
    </row>
    <row r="34" spans="1:16">
      <c r="A34" s="12"/>
      <c r="B34" s="25">
        <v>343.3</v>
      </c>
      <c r="C34" s="20" t="s">
        <v>78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2469950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2469950</v>
      </c>
      <c r="O34" s="47">
        <f t="shared" si="1"/>
        <v>425.4866494401378</v>
      </c>
      <c r="P34" s="9"/>
    </row>
    <row r="35" spans="1:16">
      <c r="A35" s="12"/>
      <c r="B35" s="25">
        <v>343.4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693036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693036</v>
      </c>
      <c r="O35" s="47">
        <f t="shared" si="1"/>
        <v>119.38604651162791</v>
      </c>
      <c r="P35" s="9"/>
    </row>
    <row r="36" spans="1:16">
      <c r="A36" s="12"/>
      <c r="B36" s="25">
        <v>343.5</v>
      </c>
      <c r="C36" s="20" t="s">
        <v>79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3614309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3614309</v>
      </c>
      <c r="O36" s="47">
        <f t="shared" si="1"/>
        <v>622.61998277347118</v>
      </c>
      <c r="P36" s="9"/>
    </row>
    <row r="37" spans="1:16">
      <c r="A37" s="12"/>
      <c r="B37" s="25">
        <v>343.9</v>
      </c>
      <c r="C37" s="20" t="s">
        <v>42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190326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190326</v>
      </c>
      <c r="O37" s="47">
        <f t="shared" ref="O37:O61" si="8">(N37/O$63)</f>
        <v>32.786563307493537</v>
      </c>
      <c r="P37" s="9"/>
    </row>
    <row r="38" spans="1:16">
      <c r="A38" s="12"/>
      <c r="B38" s="25">
        <v>344.9</v>
      </c>
      <c r="C38" s="20" t="s">
        <v>113</v>
      </c>
      <c r="D38" s="46">
        <v>60892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60892</v>
      </c>
      <c r="O38" s="47">
        <f t="shared" si="8"/>
        <v>10.489577950043067</v>
      </c>
      <c r="P38" s="9"/>
    </row>
    <row r="39" spans="1:16">
      <c r="A39" s="12"/>
      <c r="B39" s="25">
        <v>347.2</v>
      </c>
      <c r="C39" s="20" t="s">
        <v>44</v>
      </c>
      <c r="D39" s="46">
        <v>69838</v>
      </c>
      <c r="E39" s="46">
        <v>0</v>
      </c>
      <c r="F39" s="46">
        <v>0</v>
      </c>
      <c r="G39" s="46">
        <v>0</v>
      </c>
      <c r="H39" s="46">
        <v>0</v>
      </c>
      <c r="I39" s="46">
        <v>1303910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1373748</v>
      </c>
      <c r="O39" s="47">
        <f t="shared" si="8"/>
        <v>236.64909560723515</v>
      </c>
      <c r="P39" s="9"/>
    </row>
    <row r="40" spans="1:16">
      <c r="A40" s="12"/>
      <c r="B40" s="25">
        <v>347.4</v>
      </c>
      <c r="C40" s="20" t="s">
        <v>45</v>
      </c>
      <c r="D40" s="46">
        <v>2885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2885</v>
      </c>
      <c r="O40" s="47">
        <f t="shared" si="8"/>
        <v>0.49698535745047373</v>
      </c>
      <c r="P40" s="9"/>
    </row>
    <row r="41" spans="1:16">
      <c r="A41" s="12"/>
      <c r="B41" s="25">
        <v>347.9</v>
      </c>
      <c r="C41" s="20" t="s">
        <v>46</v>
      </c>
      <c r="D41" s="46">
        <v>98671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98671</v>
      </c>
      <c r="O41" s="47">
        <f t="shared" si="8"/>
        <v>16.997588285960379</v>
      </c>
      <c r="P41" s="9"/>
    </row>
    <row r="42" spans="1:16">
      <c r="A42" s="12"/>
      <c r="B42" s="25">
        <v>349</v>
      </c>
      <c r="C42" s="20" t="s">
        <v>0</v>
      </c>
      <c r="D42" s="46">
        <v>0</v>
      </c>
      <c r="E42" s="46">
        <v>0</v>
      </c>
      <c r="F42" s="46">
        <v>0</v>
      </c>
      <c r="G42" s="46">
        <v>0</v>
      </c>
      <c r="H42" s="46">
        <v>0</v>
      </c>
      <c r="I42" s="46">
        <v>69863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69863</v>
      </c>
      <c r="O42" s="47">
        <f t="shared" si="8"/>
        <v>12.034969853574506</v>
      </c>
      <c r="P42" s="9"/>
    </row>
    <row r="43" spans="1:16" ht="15.75">
      <c r="A43" s="29" t="s">
        <v>34</v>
      </c>
      <c r="B43" s="30"/>
      <c r="C43" s="31"/>
      <c r="D43" s="32">
        <f t="shared" ref="D43:M43" si="9">SUM(D44:D49)</f>
        <v>167109</v>
      </c>
      <c r="E43" s="32">
        <f t="shared" si="9"/>
        <v>21741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51" si="10">SUM(D43:M43)</f>
        <v>188850</v>
      </c>
      <c r="O43" s="45">
        <f t="shared" si="8"/>
        <v>32.532299741602067</v>
      </c>
      <c r="P43" s="10"/>
    </row>
    <row r="44" spans="1:16">
      <c r="A44" s="13"/>
      <c r="B44" s="39">
        <v>351.1</v>
      </c>
      <c r="C44" s="21" t="s">
        <v>49</v>
      </c>
      <c r="D44" s="46">
        <v>93938</v>
      </c>
      <c r="E44" s="46">
        <v>5521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99459</v>
      </c>
      <c r="O44" s="47">
        <f t="shared" si="8"/>
        <v>17.133333333333333</v>
      </c>
      <c r="P44" s="9"/>
    </row>
    <row r="45" spans="1:16">
      <c r="A45" s="13"/>
      <c r="B45" s="39">
        <v>351.2</v>
      </c>
      <c r="C45" s="21" t="s">
        <v>50</v>
      </c>
      <c r="D45" s="46">
        <v>7289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7289</v>
      </c>
      <c r="O45" s="47">
        <f t="shared" si="8"/>
        <v>1.2556416881998278</v>
      </c>
      <c r="P45" s="9"/>
    </row>
    <row r="46" spans="1:16">
      <c r="A46" s="13"/>
      <c r="B46" s="39">
        <v>351.3</v>
      </c>
      <c r="C46" s="21" t="s">
        <v>51</v>
      </c>
      <c r="D46" s="46">
        <v>65063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65063</v>
      </c>
      <c r="O46" s="47">
        <f t="shared" si="8"/>
        <v>11.208096468561585</v>
      </c>
      <c r="P46" s="9"/>
    </row>
    <row r="47" spans="1:16">
      <c r="A47" s="13"/>
      <c r="B47" s="39">
        <v>351.5</v>
      </c>
      <c r="C47" s="21" t="s">
        <v>52</v>
      </c>
      <c r="D47" s="46">
        <v>0</v>
      </c>
      <c r="E47" s="46">
        <v>13037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13037</v>
      </c>
      <c r="O47" s="47">
        <f t="shared" si="8"/>
        <v>2.2458225667527993</v>
      </c>
      <c r="P47" s="9"/>
    </row>
    <row r="48" spans="1:16">
      <c r="A48" s="13"/>
      <c r="B48" s="39">
        <v>354</v>
      </c>
      <c r="C48" s="21" t="s">
        <v>53</v>
      </c>
      <c r="D48" s="46">
        <v>819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819</v>
      </c>
      <c r="O48" s="47">
        <f t="shared" si="8"/>
        <v>0.14108527131782947</v>
      </c>
      <c r="P48" s="9"/>
    </row>
    <row r="49" spans="1:119">
      <c r="A49" s="13"/>
      <c r="B49" s="39">
        <v>359</v>
      </c>
      <c r="C49" s="21" t="s">
        <v>80</v>
      </c>
      <c r="D49" s="46">
        <v>0</v>
      </c>
      <c r="E49" s="46">
        <v>3183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3183</v>
      </c>
      <c r="O49" s="47">
        <f t="shared" si="8"/>
        <v>0.54832041343669247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SUM(D51:D57)</f>
        <v>1406703</v>
      </c>
      <c r="E50" s="32">
        <f t="shared" si="11"/>
        <v>193977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1192520</v>
      </c>
      <c r="J50" s="32">
        <f t="shared" si="11"/>
        <v>0</v>
      </c>
      <c r="K50" s="32">
        <f t="shared" si="11"/>
        <v>657289</v>
      </c>
      <c r="L50" s="32">
        <f t="shared" si="11"/>
        <v>0</v>
      </c>
      <c r="M50" s="32">
        <f t="shared" si="11"/>
        <v>75839</v>
      </c>
      <c r="N50" s="32">
        <f t="shared" si="10"/>
        <v>3526328</v>
      </c>
      <c r="O50" s="45">
        <f t="shared" si="8"/>
        <v>607.46391042204993</v>
      </c>
      <c r="P50" s="10"/>
    </row>
    <row r="51" spans="1:119">
      <c r="A51" s="12"/>
      <c r="B51" s="25">
        <v>361.1</v>
      </c>
      <c r="C51" s="20" t="s">
        <v>55</v>
      </c>
      <c r="D51" s="46">
        <v>13904</v>
      </c>
      <c r="E51" s="46">
        <v>0</v>
      </c>
      <c r="F51" s="46">
        <v>0</v>
      </c>
      <c r="G51" s="46">
        <v>0</v>
      </c>
      <c r="H51" s="46">
        <v>0</v>
      </c>
      <c r="I51" s="46">
        <v>267751</v>
      </c>
      <c r="J51" s="46">
        <v>0</v>
      </c>
      <c r="K51" s="46">
        <v>326283</v>
      </c>
      <c r="L51" s="46">
        <v>0</v>
      </c>
      <c r="M51" s="46">
        <v>5808</v>
      </c>
      <c r="N51" s="46">
        <f t="shared" si="10"/>
        <v>613746</v>
      </c>
      <c r="O51" s="47">
        <f t="shared" si="8"/>
        <v>105.72713178294573</v>
      </c>
      <c r="P51" s="9"/>
    </row>
    <row r="52" spans="1:119">
      <c r="A52" s="12"/>
      <c r="B52" s="25">
        <v>361.3</v>
      </c>
      <c r="C52" s="20" t="s">
        <v>88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-96381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7" si="12">SUM(D52:M52)</f>
        <v>-96381</v>
      </c>
      <c r="O52" s="47">
        <f t="shared" si="8"/>
        <v>-16.603100775193798</v>
      </c>
      <c r="P52" s="9"/>
    </row>
    <row r="53" spans="1:119">
      <c r="A53" s="12"/>
      <c r="B53" s="25">
        <v>362</v>
      </c>
      <c r="C53" s="20" t="s">
        <v>56</v>
      </c>
      <c r="D53" s="46">
        <v>39569</v>
      </c>
      <c r="E53" s="46">
        <v>0</v>
      </c>
      <c r="F53" s="46">
        <v>0</v>
      </c>
      <c r="G53" s="46">
        <v>0</v>
      </c>
      <c r="H53" s="46">
        <v>0</v>
      </c>
      <c r="I53" s="46">
        <v>53914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93483</v>
      </c>
      <c r="O53" s="47">
        <f t="shared" si="8"/>
        <v>16.103875968992249</v>
      </c>
      <c r="P53" s="9"/>
    </row>
    <row r="54" spans="1:119">
      <c r="A54" s="12"/>
      <c r="B54" s="25">
        <v>364</v>
      </c>
      <c r="C54" s="20" t="s">
        <v>114</v>
      </c>
      <c r="D54" s="46">
        <v>16099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16099</v>
      </c>
      <c r="O54" s="47">
        <f t="shared" si="8"/>
        <v>2.7732988802756244</v>
      </c>
      <c r="P54" s="9"/>
    </row>
    <row r="55" spans="1:119">
      <c r="A55" s="12"/>
      <c r="B55" s="25">
        <v>366</v>
      </c>
      <c r="C55" s="20" t="s">
        <v>58</v>
      </c>
      <c r="D55" s="46">
        <v>280440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280440</v>
      </c>
      <c r="O55" s="47">
        <f t="shared" si="8"/>
        <v>48.310077519379846</v>
      </c>
      <c r="P55" s="9"/>
    </row>
    <row r="56" spans="1:119">
      <c r="A56" s="12"/>
      <c r="B56" s="25">
        <v>368</v>
      </c>
      <c r="C56" s="20" t="s">
        <v>59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331006</v>
      </c>
      <c r="L56" s="46">
        <v>0</v>
      </c>
      <c r="M56" s="46">
        <v>0</v>
      </c>
      <c r="N56" s="46">
        <f t="shared" si="12"/>
        <v>331006</v>
      </c>
      <c r="O56" s="47">
        <f t="shared" si="8"/>
        <v>57.020844099913866</v>
      </c>
      <c r="P56" s="9"/>
    </row>
    <row r="57" spans="1:119">
      <c r="A57" s="12"/>
      <c r="B57" s="25">
        <v>369.9</v>
      </c>
      <c r="C57" s="20" t="s">
        <v>60</v>
      </c>
      <c r="D57" s="46">
        <v>1056691</v>
      </c>
      <c r="E57" s="46">
        <v>193977</v>
      </c>
      <c r="F57" s="46">
        <v>0</v>
      </c>
      <c r="G57" s="46">
        <v>0</v>
      </c>
      <c r="H57" s="46">
        <v>0</v>
      </c>
      <c r="I57" s="46">
        <v>967236</v>
      </c>
      <c r="J57" s="46">
        <v>0</v>
      </c>
      <c r="K57" s="46">
        <v>0</v>
      </c>
      <c r="L57" s="46">
        <v>0</v>
      </c>
      <c r="M57" s="46">
        <v>70031</v>
      </c>
      <c r="N57" s="46">
        <f t="shared" si="12"/>
        <v>2287935</v>
      </c>
      <c r="O57" s="47">
        <f t="shared" si="8"/>
        <v>394.13178294573646</v>
      </c>
      <c r="P57" s="9"/>
    </row>
    <row r="58" spans="1:119" ht="15.75">
      <c r="A58" s="29" t="s">
        <v>35</v>
      </c>
      <c r="B58" s="30"/>
      <c r="C58" s="31"/>
      <c r="D58" s="32">
        <f t="shared" ref="D58:M58" si="13">SUM(D59:D60)</f>
        <v>1249922</v>
      </c>
      <c r="E58" s="32">
        <f t="shared" si="13"/>
        <v>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686264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1936186</v>
      </c>
      <c r="O58" s="45">
        <f t="shared" si="8"/>
        <v>333.53763996554693</v>
      </c>
      <c r="P58" s="9"/>
    </row>
    <row r="59" spans="1:119">
      <c r="A59" s="12"/>
      <c r="B59" s="25">
        <v>381</v>
      </c>
      <c r="C59" s="20" t="s">
        <v>61</v>
      </c>
      <c r="D59" s="46">
        <v>1249922</v>
      </c>
      <c r="E59" s="46">
        <v>0</v>
      </c>
      <c r="F59" s="46">
        <v>0</v>
      </c>
      <c r="G59" s="46">
        <v>0</v>
      </c>
      <c r="H59" s="46">
        <v>0</v>
      </c>
      <c r="I59" s="46">
        <v>655314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1905236</v>
      </c>
      <c r="O59" s="47">
        <f t="shared" si="8"/>
        <v>328.20602928509908</v>
      </c>
      <c r="P59" s="9"/>
    </row>
    <row r="60" spans="1:119" ht="15.75" thickBot="1">
      <c r="A60" s="12"/>
      <c r="B60" s="25">
        <v>389.4</v>
      </c>
      <c r="C60" s="20" t="s">
        <v>115</v>
      </c>
      <c r="D60" s="46">
        <v>0</v>
      </c>
      <c r="E60" s="46">
        <v>0</v>
      </c>
      <c r="F60" s="46">
        <v>0</v>
      </c>
      <c r="G60" s="46">
        <v>0</v>
      </c>
      <c r="H60" s="46">
        <v>0</v>
      </c>
      <c r="I60" s="46">
        <v>30950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30950</v>
      </c>
      <c r="O60" s="47">
        <f t="shared" si="8"/>
        <v>5.3316106804478895</v>
      </c>
      <c r="P60" s="9"/>
    </row>
    <row r="61" spans="1:119" ht="16.5" thickBot="1">
      <c r="A61" s="14" t="s">
        <v>47</v>
      </c>
      <c r="B61" s="23"/>
      <c r="C61" s="22"/>
      <c r="D61" s="15">
        <f t="shared" ref="D61:M61" si="14">SUM(D5,D13,D19,D31,D43,D50,D58)</f>
        <v>9293825</v>
      </c>
      <c r="E61" s="15">
        <f t="shared" si="14"/>
        <v>1566760</v>
      </c>
      <c r="F61" s="15">
        <f t="shared" si="14"/>
        <v>0</v>
      </c>
      <c r="G61" s="15">
        <f t="shared" si="14"/>
        <v>0</v>
      </c>
      <c r="H61" s="15">
        <f t="shared" si="14"/>
        <v>0</v>
      </c>
      <c r="I61" s="15">
        <f t="shared" si="14"/>
        <v>12479436</v>
      </c>
      <c r="J61" s="15">
        <f t="shared" si="14"/>
        <v>0</v>
      </c>
      <c r="K61" s="15">
        <f t="shared" si="14"/>
        <v>657289</v>
      </c>
      <c r="L61" s="15">
        <f t="shared" si="14"/>
        <v>0</v>
      </c>
      <c r="M61" s="15">
        <f t="shared" si="14"/>
        <v>75839</v>
      </c>
      <c r="N61" s="15">
        <f>SUM(D61:M61)</f>
        <v>24073149</v>
      </c>
      <c r="O61" s="38">
        <f t="shared" si="8"/>
        <v>4146.9679586563307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23" t="s">
        <v>116</v>
      </c>
      <c r="M63" s="123"/>
      <c r="N63" s="123"/>
      <c r="O63" s="43">
        <v>5805</v>
      </c>
    </row>
    <row r="64" spans="1:119">
      <c r="A64" s="12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2"/>
    </row>
    <row r="65" spans="1:15" ht="15.75" customHeight="1" thickBot="1">
      <c r="A65" s="125" t="s">
        <v>84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5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91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2095439</v>
      </c>
      <c r="E5" s="27">
        <f t="shared" si="0"/>
        <v>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2095439</v>
      </c>
      <c r="O5" s="33">
        <f t="shared" ref="O5:O36" si="1">(N5/O$59)</f>
        <v>361.90656303972366</v>
      </c>
      <c r="P5" s="6"/>
    </row>
    <row r="6" spans="1:133">
      <c r="A6" s="12"/>
      <c r="B6" s="25">
        <v>311</v>
      </c>
      <c r="C6" s="20" t="s">
        <v>2</v>
      </c>
      <c r="D6" s="46">
        <v>1160143</v>
      </c>
      <c r="E6" s="46">
        <v>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1160143</v>
      </c>
      <c r="O6" s="47">
        <f t="shared" si="1"/>
        <v>200.37012089810017</v>
      </c>
      <c r="P6" s="9"/>
    </row>
    <row r="7" spans="1:133">
      <c r="A7" s="12"/>
      <c r="B7" s="25">
        <v>312.10000000000002</v>
      </c>
      <c r="C7" s="20" t="s">
        <v>10</v>
      </c>
      <c r="D7" s="46">
        <v>232681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232681</v>
      </c>
      <c r="O7" s="47">
        <f t="shared" si="1"/>
        <v>40.186701208980999</v>
      </c>
      <c r="P7" s="9"/>
    </row>
    <row r="8" spans="1:133">
      <c r="A8" s="12"/>
      <c r="B8" s="25">
        <v>314.10000000000002</v>
      </c>
      <c r="C8" s="20" t="s">
        <v>11</v>
      </c>
      <c r="D8" s="46">
        <v>277043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277043</v>
      </c>
      <c r="O8" s="47">
        <f t="shared" si="1"/>
        <v>47.848531951640759</v>
      </c>
      <c r="P8" s="9"/>
    </row>
    <row r="9" spans="1:133">
      <c r="A9" s="12"/>
      <c r="B9" s="25">
        <v>314.3</v>
      </c>
      <c r="C9" s="20" t="s">
        <v>12</v>
      </c>
      <c r="D9" s="46">
        <v>40062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40062</v>
      </c>
      <c r="O9" s="47">
        <f t="shared" si="1"/>
        <v>6.9191709844559588</v>
      </c>
      <c r="P9" s="9"/>
    </row>
    <row r="10" spans="1:133">
      <c r="A10" s="12"/>
      <c r="B10" s="25">
        <v>314.39999999999998</v>
      </c>
      <c r="C10" s="20" t="s">
        <v>14</v>
      </c>
      <c r="D10" s="46">
        <v>30025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30025</v>
      </c>
      <c r="O10" s="47">
        <f t="shared" si="1"/>
        <v>5.18566493955095</v>
      </c>
      <c r="P10" s="9"/>
    </row>
    <row r="11" spans="1:133">
      <c r="A11" s="12"/>
      <c r="B11" s="25">
        <v>315</v>
      </c>
      <c r="C11" s="20" t="s">
        <v>72</v>
      </c>
      <c r="D11" s="46">
        <v>298469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298469</v>
      </c>
      <c r="O11" s="47">
        <f t="shared" si="1"/>
        <v>51.549050086355784</v>
      </c>
      <c r="P11" s="9"/>
    </row>
    <row r="12" spans="1:133">
      <c r="A12" s="12"/>
      <c r="B12" s="25">
        <v>316</v>
      </c>
      <c r="C12" s="20" t="s">
        <v>15</v>
      </c>
      <c r="D12" s="46">
        <v>57016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57016</v>
      </c>
      <c r="O12" s="47">
        <f t="shared" si="1"/>
        <v>9.8473229706390324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316335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440694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757029</v>
      </c>
      <c r="O13" s="45">
        <f t="shared" si="1"/>
        <v>130.74766839378239</v>
      </c>
      <c r="P13" s="10"/>
    </row>
    <row r="14" spans="1:133">
      <c r="A14" s="12"/>
      <c r="B14" s="25">
        <v>323.10000000000002</v>
      </c>
      <c r="C14" s="20" t="s">
        <v>17</v>
      </c>
      <c r="D14" s="46">
        <v>305448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305448</v>
      </c>
      <c r="O14" s="47">
        <f t="shared" si="1"/>
        <v>52.754404145077721</v>
      </c>
      <c r="P14" s="9"/>
    </row>
    <row r="15" spans="1:133">
      <c r="A15" s="12"/>
      <c r="B15" s="25">
        <v>324.20999999999998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440694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440694</v>
      </c>
      <c r="O15" s="47">
        <f t="shared" si="1"/>
        <v>76.112953367875647</v>
      </c>
      <c r="P15" s="9"/>
    </row>
    <row r="16" spans="1:133">
      <c r="A16" s="12"/>
      <c r="B16" s="25">
        <v>329</v>
      </c>
      <c r="C16" s="20" t="s">
        <v>19</v>
      </c>
      <c r="D16" s="46">
        <v>10887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10887</v>
      </c>
      <c r="O16" s="47">
        <f t="shared" si="1"/>
        <v>1.8803108808290157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SUM(D18:D27)</f>
        <v>7566465</v>
      </c>
      <c r="E17" s="32">
        <f t="shared" si="5"/>
        <v>1142450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8708915</v>
      </c>
      <c r="O17" s="45">
        <f t="shared" si="1"/>
        <v>1504.130397236615</v>
      </c>
      <c r="P17" s="10"/>
    </row>
    <row r="18" spans="1:16">
      <c r="A18" s="12"/>
      <c r="B18" s="25">
        <v>331.2</v>
      </c>
      <c r="C18" s="20" t="s">
        <v>74</v>
      </c>
      <c r="D18" s="46">
        <v>6341371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6341371</v>
      </c>
      <c r="O18" s="47">
        <f t="shared" si="1"/>
        <v>1095.2281519861831</v>
      </c>
      <c r="P18" s="9"/>
    </row>
    <row r="19" spans="1:16">
      <c r="A19" s="12"/>
      <c r="B19" s="25">
        <v>334.2</v>
      </c>
      <c r="C19" s="20" t="s">
        <v>92</v>
      </c>
      <c r="D19" s="46">
        <v>29179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29179</v>
      </c>
      <c r="O19" s="47">
        <f t="shared" si="1"/>
        <v>5.0395509499136439</v>
      </c>
      <c r="P19" s="9"/>
    </row>
    <row r="20" spans="1:16">
      <c r="A20" s="12"/>
      <c r="B20" s="25">
        <v>334.5</v>
      </c>
      <c r="C20" s="20" t="s">
        <v>75</v>
      </c>
      <c r="D20" s="46">
        <v>664450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664450</v>
      </c>
      <c r="O20" s="47">
        <f t="shared" si="1"/>
        <v>114.75820379965458</v>
      </c>
      <c r="P20" s="9"/>
    </row>
    <row r="21" spans="1:16">
      <c r="A21" s="12"/>
      <c r="B21" s="25">
        <v>334.7</v>
      </c>
      <c r="C21" s="20" t="s">
        <v>77</v>
      </c>
      <c r="D21" s="46">
        <v>0</v>
      </c>
      <c r="E21" s="46">
        <v>570687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570687</v>
      </c>
      <c r="O21" s="47">
        <f t="shared" si="1"/>
        <v>98.564248704663214</v>
      </c>
      <c r="P21" s="9"/>
    </row>
    <row r="22" spans="1:16">
      <c r="A22" s="12"/>
      <c r="B22" s="25">
        <v>335.12</v>
      </c>
      <c r="C22" s="20" t="s">
        <v>23</v>
      </c>
      <c r="D22" s="46">
        <v>168991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168991</v>
      </c>
      <c r="O22" s="47">
        <f t="shared" si="1"/>
        <v>29.186701208981003</v>
      </c>
      <c r="P22" s="9"/>
    </row>
    <row r="23" spans="1:16">
      <c r="A23" s="12"/>
      <c r="B23" s="25">
        <v>335.15</v>
      </c>
      <c r="C23" s="20" t="s">
        <v>24</v>
      </c>
      <c r="D23" s="46">
        <v>2958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2958</v>
      </c>
      <c r="O23" s="47">
        <f t="shared" si="1"/>
        <v>0.51088082901554399</v>
      </c>
      <c r="P23" s="9"/>
    </row>
    <row r="24" spans="1:16">
      <c r="A24" s="12"/>
      <c r="B24" s="25">
        <v>335.18</v>
      </c>
      <c r="C24" s="20" t="s">
        <v>25</v>
      </c>
      <c r="D24" s="46">
        <v>230646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230646</v>
      </c>
      <c r="O24" s="47">
        <f t="shared" si="1"/>
        <v>39.835233160621762</v>
      </c>
      <c r="P24" s="9"/>
    </row>
    <row r="25" spans="1:16">
      <c r="A25" s="12"/>
      <c r="B25" s="25">
        <v>335.19</v>
      </c>
      <c r="C25" s="20" t="s">
        <v>36</v>
      </c>
      <c r="D25" s="46">
        <v>7543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7543</v>
      </c>
      <c r="O25" s="47">
        <f t="shared" si="1"/>
        <v>1.3027633851468048</v>
      </c>
      <c r="P25" s="9"/>
    </row>
    <row r="26" spans="1:16">
      <c r="A26" s="12"/>
      <c r="B26" s="25">
        <v>337.2</v>
      </c>
      <c r="C26" s="20" t="s">
        <v>27</v>
      </c>
      <c r="D26" s="46">
        <v>65392</v>
      </c>
      <c r="E26" s="46">
        <v>571763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637155</v>
      </c>
      <c r="O26" s="47">
        <f t="shared" si="1"/>
        <v>110.0440414507772</v>
      </c>
      <c r="P26" s="9"/>
    </row>
    <row r="27" spans="1:16">
      <c r="A27" s="12"/>
      <c r="B27" s="25">
        <v>337.9</v>
      </c>
      <c r="C27" s="20" t="s">
        <v>28</v>
      </c>
      <c r="D27" s="46">
        <v>55935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55935</v>
      </c>
      <c r="O27" s="47">
        <f t="shared" si="1"/>
        <v>9.6606217616580317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SUM(D29:D39)</f>
        <v>243576</v>
      </c>
      <c r="E28" s="32">
        <f t="shared" si="7"/>
        <v>640363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9167657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0</v>
      </c>
      <c r="N28" s="32">
        <f>SUM(D28:M28)</f>
        <v>10051596</v>
      </c>
      <c r="O28" s="45">
        <f t="shared" si="1"/>
        <v>1736.0269430051812</v>
      </c>
      <c r="P28" s="10"/>
    </row>
    <row r="29" spans="1:16">
      <c r="A29" s="12"/>
      <c r="B29" s="25">
        <v>342.9</v>
      </c>
      <c r="C29" s="20" t="s">
        <v>37</v>
      </c>
      <c r="D29" s="46">
        <v>0</v>
      </c>
      <c r="E29" s="46">
        <v>640363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9" si="8">SUM(D29:M29)</f>
        <v>640363</v>
      </c>
      <c r="O29" s="47">
        <f t="shared" si="1"/>
        <v>110.59810017271157</v>
      </c>
      <c r="P29" s="9"/>
    </row>
    <row r="30" spans="1:16">
      <c r="A30" s="12"/>
      <c r="B30" s="25">
        <v>343.2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1596249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1596249</v>
      </c>
      <c r="O30" s="47">
        <f t="shared" si="1"/>
        <v>275.69067357512955</v>
      </c>
      <c r="P30" s="9"/>
    </row>
    <row r="31" spans="1:16">
      <c r="A31" s="12"/>
      <c r="B31" s="25">
        <v>343.3</v>
      </c>
      <c r="C31" s="20" t="s">
        <v>78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2554397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2554397</v>
      </c>
      <c r="O31" s="47">
        <f t="shared" si="1"/>
        <v>441.17392055267703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1012054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1012054</v>
      </c>
      <c r="O32" s="47">
        <f t="shared" si="1"/>
        <v>174.79343696027635</v>
      </c>
      <c r="P32" s="9"/>
    </row>
    <row r="33" spans="1:16">
      <c r="A33" s="12"/>
      <c r="B33" s="25">
        <v>343.5</v>
      </c>
      <c r="C33" s="20" t="s">
        <v>79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3732155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3732155</v>
      </c>
      <c r="O33" s="47">
        <f t="shared" si="1"/>
        <v>644.58635578583767</v>
      </c>
      <c r="P33" s="9"/>
    </row>
    <row r="34" spans="1:16">
      <c r="A34" s="12"/>
      <c r="B34" s="25">
        <v>343.9</v>
      </c>
      <c r="C34" s="20" t="s">
        <v>42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272802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272802</v>
      </c>
      <c r="O34" s="47">
        <f t="shared" si="1"/>
        <v>47.116062176165805</v>
      </c>
      <c r="P34" s="9"/>
    </row>
    <row r="35" spans="1:16">
      <c r="A35" s="12"/>
      <c r="B35" s="25">
        <v>344.9</v>
      </c>
      <c r="C35" s="20" t="s">
        <v>43</v>
      </c>
      <c r="D35" s="46">
        <v>5861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5861</v>
      </c>
      <c r="O35" s="47">
        <f t="shared" si="1"/>
        <v>1.0122625215889465</v>
      </c>
      <c r="P35" s="9"/>
    </row>
    <row r="36" spans="1:16">
      <c r="A36" s="12"/>
      <c r="B36" s="25">
        <v>347.2</v>
      </c>
      <c r="C36" s="20" t="s">
        <v>44</v>
      </c>
      <c r="D36" s="46">
        <v>78012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78012</v>
      </c>
      <c r="O36" s="47">
        <f t="shared" si="1"/>
        <v>13.473575129533678</v>
      </c>
      <c r="P36" s="9"/>
    </row>
    <row r="37" spans="1:16">
      <c r="A37" s="12"/>
      <c r="B37" s="25">
        <v>347.4</v>
      </c>
      <c r="C37" s="20" t="s">
        <v>45</v>
      </c>
      <c r="D37" s="46">
        <v>160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160</v>
      </c>
      <c r="O37" s="47">
        <f t="shared" ref="O37:O57" si="9">(N37/O$59)</f>
        <v>2.7633851468048358E-2</v>
      </c>
      <c r="P37" s="9"/>
    </row>
    <row r="38" spans="1:16">
      <c r="A38" s="12"/>
      <c r="B38" s="25">
        <v>347.9</v>
      </c>
      <c r="C38" s="20" t="s">
        <v>46</v>
      </c>
      <c r="D38" s="46">
        <v>95741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95741</v>
      </c>
      <c r="O38" s="47">
        <f t="shared" si="9"/>
        <v>16.535578583765112</v>
      </c>
      <c r="P38" s="9"/>
    </row>
    <row r="39" spans="1:16">
      <c r="A39" s="12"/>
      <c r="B39" s="25">
        <v>349</v>
      </c>
      <c r="C39" s="20" t="s">
        <v>0</v>
      </c>
      <c r="D39" s="46">
        <v>63802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63802</v>
      </c>
      <c r="O39" s="47">
        <f t="shared" si="9"/>
        <v>11.019343696027633</v>
      </c>
      <c r="P39" s="9"/>
    </row>
    <row r="40" spans="1:16" ht="15.75">
      <c r="A40" s="29" t="s">
        <v>34</v>
      </c>
      <c r="B40" s="30"/>
      <c r="C40" s="31"/>
      <c r="D40" s="32">
        <f t="shared" ref="D40:M40" si="10">SUM(D41:D45)</f>
        <v>174297</v>
      </c>
      <c r="E40" s="32">
        <f t="shared" si="10"/>
        <v>0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47" si="11">SUM(D40:M40)</f>
        <v>174297</v>
      </c>
      <c r="O40" s="45">
        <f t="shared" si="9"/>
        <v>30.103108808290155</v>
      </c>
      <c r="P40" s="10"/>
    </row>
    <row r="41" spans="1:16">
      <c r="A41" s="13"/>
      <c r="B41" s="39">
        <v>351.1</v>
      </c>
      <c r="C41" s="21" t="s">
        <v>49</v>
      </c>
      <c r="D41" s="46">
        <v>92124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92124</v>
      </c>
      <c r="O41" s="47">
        <f t="shared" si="9"/>
        <v>15.910880829015545</v>
      </c>
      <c r="P41" s="9"/>
    </row>
    <row r="42" spans="1:16">
      <c r="A42" s="13"/>
      <c r="B42" s="39">
        <v>351.2</v>
      </c>
      <c r="C42" s="21" t="s">
        <v>50</v>
      </c>
      <c r="D42" s="46">
        <v>9003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9003</v>
      </c>
      <c r="O42" s="47">
        <f t="shared" si="9"/>
        <v>1.5549222797927462</v>
      </c>
      <c r="P42" s="9"/>
    </row>
    <row r="43" spans="1:16">
      <c r="A43" s="13"/>
      <c r="B43" s="39">
        <v>351.3</v>
      </c>
      <c r="C43" s="21" t="s">
        <v>51</v>
      </c>
      <c r="D43" s="46">
        <v>65063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65063</v>
      </c>
      <c r="O43" s="47">
        <f t="shared" si="9"/>
        <v>11.23713298791019</v>
      </c>
      <c r="P43" s="9"/>
    </row>
    <row r="44" spans="1:16">
      <c r="A44" s="13"/>
      <c r="B44" s="39">
        <v>351.5</v>
      </c>
      <c r="C44" s="21" t="s">
        <v>52</v>
      </c>
      <c r="D44" s="46">
        <v>7317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7317</v>
      </c>
      <c r="O44" s="47">
        <f t="shared" si="9"/>
        <v>1.2637305699481864</v>
      </c>
      <c r="P44" s="9"/>
    </row>
    <row r="45" spans="1:16">
      <c r="A45" s="13"/>
      <c r="B45" s="39">
        <v>354</v>
      </c>
      <c r="C45" s="21" t="s">
        <v>53</v>
      </c>
      <c r="D45" s="46">
        <v>790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790</v>
      </c>
      <c r="O45" s="47">
        <f t="shared" si="9"/>
        <v>0.13644214162348878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SUM(D47:D54)</f>
        <v>692617</v>
      </c>
      <c r="E46" s="32">
        <f t="shared" si="12"/>
        <v>28053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1932838</v>
      </c>
      <c r="J46" s="32">
        <f t="shared" si="12"/>
        <v>0</v>
      </c>
      <c r="K46" s="32">
        <f t="shared" si="12"/>
        <v>532973</v>
      </c>
      <c r="L46" s="32">
        <f t="shared" si="12"/>
        <v>0</v>
      </c>
      <c r="M46" s="32">
        <f t="shared" si="12"/>
        <v>1758544</v>
      </c>
      <c r="N46" s="32">
        <f t="shared" si="11"/>
        <v>4945025</v>
      </c>
      <c r="O46" s="45">
        <f t="shared" si="9"/>
        <v>854.06303972366152</v>
      </c>
      <c r="P46" s="10"/>
    </row>
    <row r="47" spans="1:16">
      <c r="A47" s="12"/>
      <c r="B47" s="25">
        <v>361.1</v>
      </c>
      <c r="C47" s="20" t="s">
        <v>55</v>
      </c>
      <c r="D47" s="46">
        <v>35537</v>
      </c>
      <c r="E47" s="46">
        <v>0</v>
      </c>
      <c r="F47" s="46">
        <v>0</v>
      </c>
      <c r="G47" s="46">
        <v>0</v>
      </c>
      <c r="H47" s="46">
        <v>0</v>
      </c>
      <c r="I47" s="46">
        <v>199030</v>
      </c>
      <c r="J47" s="46">
        <v>0</v>
      </c>
      <c r="K47" s="46">
        <v>378940</v>
      </c>
      <c r="L47" s="46">
        <v>0</v>
      </c>
      <c r="M47" s="46">
        <v>7294</v>
      </c>
      <c r="N47" s="46">
        <f t="shared" si="11"/>
        <v>620801</v>
      </c>
      <c r="O47" s="47">
        <f t="shared" si="9"/>
        <v>107.21951640759931</v>
      </c>
      <c r="P47" s="9"/>
    </row>
    <row r="48" spans="1:16">
      <c r="A48" s="12"/>
      <c r="B48" s="25">
        <v>361.3</v>
      </c>
      <c r="C48" s="20" t="s">
        <v>88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133524</v>
      </c>
      <c r="J48" s="46">
        <v>0</v>
      </c>
      <c r="K48" s="46">
        <v>0</v>
      </c>
      <c r="L48" s="46">
        <v>0</v>
      </c>
      <c r="M48" s="46">
        <v>93</v>
      </c>
      <c r="N48" s="46">
        <f t="shared" ref="N48:N54" si="13">SUM(D48:M48)</f>
        <v>133617</v>
      </c>
      <c r="O48" s="47">
        <f t="shared" si="9"/>
        <v>23.07720207253886</v>
      </c>
      <c r="P48" s="9"/>
    </row>
    <row r="49" spans="1:119">
      <c r="A49" s="12"/>
      <c r="B49" s="25">
        <v>362</v>
      </c>
      <c r="C49" s="20" t="s">
        <v>56</v>
      </c>
      <c r="D49" s="46">
        <v>37498</v>
      </c>
      <c r="E49" s="46">
        <v>0</v>
      </c>
      <c r="F49" s="46">
        <v>0</v>
      </c>
      <c r="G49" s="46">
        <v>0</v>
      </c>
      <c r="H49" s="46">
        <v>0</v>
      </c>
      <c r="I49" s="46">
        <v>52114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3"/>
        <v>89612</v>
      </c>
      <c r="O49" s="47">
        <f t="shared" si="9"/>
        <v>15.477029360967185</v>
      </c>
      <c r="P49" s="9"/>
    </row>
    <row r="50" spans="1:119">
      <c r="A50" s="12"/>
      <c r="B50" s="25">
        <v>364</v>
      </c>
      <c r="C50" s="20" t="s">
        <v>57</v>
      </c>
      <c r="D50" s="46">
        <v>16857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3"/>
        <v>16857</v>
      </c>
      <c r="O50" s="47">
        <f t="shared" si="9"/>
        <v>2.9113989637305702</v>
      </c>
      <c r="P50" s="9"/>
    </row>
    <row r="51" spans="1:119">
      <c r="A51" s="12"/>
      <c r="B51" s="25">
        <v>366</v>
      </c>
      <c r="C51" s="20" t="s">
        <v>58</v>
      </c>
      <c r="D51" s="46">
        <v>5821</v>
      </c>
      <c r="E51" s="46">
        <v>0</v>
      </c>
      <c r="F51" s="46">
        <v>0</v>
      </c>
      <c r="G51" s="46">
        <v>0</v>
      </c>
      <c r="H51" s="46">
        <v>0</v>
      </c>
      <c r="I51" s="46">
        <v>1600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3"/>
        <v>7421</v>
      </c>
      <c r="O51" s="47">
        <f t="shared" si="9"/>
        <v>1.281692573402418</v>
      </c>
      <c r="P51" s="9"/>
    </row>
    <row r="52" spans="1:119">
      <c r="A52" s="12"/>
      <c r="B52" s="25">
        <v>368</v>
      </c>
      <c r="C52" s="20" t="s">
        <v>59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154033</v>
      </c>
      <c r="L52" s="46">
        <v>0</v>
      </c>
      <c r="M52" s="46">
        <v>0</v>
      </c>
      <c r="N52" s="46">
        <f t="shared" si="13"/>
        <v>154033</v>
      </c>
      <c r="O52" s="47">
        <f t="shared" si="9"/>
        <v>26.603281519861831</v>
      </c>
      <c r="P52" s="9"/>
    </row>
    <row r="53" spans="1:119">
      <c r="A53" s="12"/>
      <c r="B53" s="25">
        <v>369.7</v>
      </c>
      <c r="C53" s="20" t="s">
        <v>93</v>
      </c>
      <c r="D53" s="46">
        <v>-27</v>
      </c>
      <c r="E53" s="46">
        <v>0</v>
      </c>
      <c r="F53" s="46">
        <v>0</v>
      </c>
      <c r="G53" s="46">
        <v>0</v>
      </c>
      <c r="H53" s="46">
        <v>0</v>
      </c>
      <c r="I53" s="46">
        <v>7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3"/>
        <v>-20</v>
      </c>
      <c r="O53" s="47">
        <f t="shared" si="9"/>
        <v>-3.4542314335060447E-3</v>
      </c>
      <c r="P53" s="9"/>
    </row>
    <row r="54" spans="1:119">
      <c r="A54" s="12"/>
      <c r="B54" s="25">
        <v>369.9</v>
      </c>
      <c r="C54" s="20" t="s">
        <v>60</v>
      </c>
      <c r="D54" s="46">
        <v>596931</v>
      </c>
      <c r="E54" s="46">
        <v>28053</v>
      </c>
      <c r="F54" s="46">
        <v>0</v>
      </c>
      <c r="G54" s="46">
        <v>0</v>
      </c>
      <c r="H54" s="46">
        <v>0</v>
      </c>
      <c r="I54" s="46">
        <v>1546563</v>
      </c>
      <c r="J54" s="46">
        <v>0</v>
      </c>
      <c r="K54" s="46">
        <v>0</v>
      </c>
      <c r="L54" s="46">
        <v>0</v>
      </c>
      <c r="M54" s="46">
        <v>1751157</v>
      </c>
      <c r="N54" s="46">
        <f t="shared" si="13"/>
        <v>3922704</v>
      </c>
      <c r="O54" s="47">
        <f t="shared" si="9"/>
        <v>677.4963730569948</v>
      </c>
      <c r="P54" s="9"/>
    </row>
    <row r="55" spans="1:119" ht="15.75">
      <c r="A55" s="29" t="s">
        <v>35</v>
      </c>
      <c r="B55" s="30"/>
      <c r="C55" s="31"/>
      <c r="D55" s="32">
        <f t="shared" ref="D55:M55" si="14">SUM(D56:D56)</f>
        <v>1637554</v>
      </c>
      <c r="E55" s="32">
        <f t="shared" si="14"/>
        <v>178227</v>
      </c>
      <c r="F55" s="32">
        <f t="shared" si="14"/>
        <v>0</v>
      </c>
      <c r="G55" s="32">
        <f t="shared" si="14"/>
        <v>0</v>
      </c>
      <c r="H55" s="32">
        <f t="shared" si="14"/>
        <v>0</v>
      </c>
      <c r="I55" s="32">
        <f t="shared" si="14"/>
        <v>221315</v>
      </c>
      <c r="J55" s="32">
        <f t="shared" si="14"/>
        <v>0</v>
      </c>
      <c r="K55" s="32">
        <f t="shared" si="14"/>
        <v>0</v>
      </c>
      <c r="L55" s="32">
        <f t="shared" si="14"/>
        <v>0</v>
      </c>
      <c r="M55" s="32">
        <f t="shared" si="14"/>
        <v>0</v>
      </c>
      <c r="N55" s="32">
        <f>SUM(D55:M55)</f>
        <v>2037096</v>
      </c>
      <c r="O55" s="45">
        <f t="shared" si="9"/>
        <v>351.83005181347153</v>
      </c>
      <c r="P55" s="9"/>
    </row>
    <row r="56" spans="1:119" ht="15.75" thickBot="1">
      <c r="A56" s="12"/>
      <c r="B56" s="25">
        <v>381</v>
      </c>
      <c r="C56" s="20" t="s">
        <v>61</v>
      </c>
      <c r="D56" s="46">
        <v>1637554</v>
      </c>
      <c r="E56" s="46">
        <v>178227</v>
      </c>
      <c r="F56" s="46">
        <v>0</v>
      </c>
      <c r="G56" s="46">
        <v>0</v>
      </c>
      <c r="H56" s="46">
        <v>0</v>
      </c>
      <c r="I56" s="46">
        <v>221315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2037096</v>
      </c>
      <c r="O56" s="47">
        <f t="shared" si="9"/>
        <v>351.83005181347153</v>
      </c>
      <c r="P56" s="9"/>
    </row>
    <row r="57" spans="1:119" ht="16.5" thickBot="1">
      <c r="A57" s="14" t="s">
        <v>47</v>
      </c>
      <c r="B57" s="23"/>
      <c r="C57" s="22"/>
      <c r="D57" s="15">
        <f t="shared" ref="D57:M57" si="15">SUM(D5,D13,D17,D28,D40,D46,D55)</f>
        <v>12726283</v>
      </c>
      <c r="E57" s="15">
        <f t="shared" si="15"/>
        <v>1989093</v>
      </c>
      <c r="F57" s="15">
        <f t="shared" si="15"/>
        <v>0</v>
      </c>
      <c r="G57" s="15">
        <f t="shared" si="15"/>
        <v>0</v>
      </c>
      <c r="H57" s="15">
        <f t="shared" si="15"/>
        <v>0</v>
      </c>
      <c r="I57" s="15">
        <f t="shared" si="15"/>
        <v>11762504</v>
      </c>
      <c r="J57" s="15">
        <f t="shared" si="15"/>
        <v>0</v>
      </c>
      <c r="K57" s="15">
        <f t="shared" si="15"/>
        <v>532973</v>
      </c>
      <c r="L57" s="15">
        <f t="shared" si="15"/>
        <v>0</v>
      </c>
      <c r="M57" s="15">
        <f t="shared" si="15"/>
        <v>1758544</v>
      </c>
      <c r="N57" s="15">
        <f>SUM(D57:M57)</f>
        <v>28769397</v>
      </c>
      <c r="O57" s="38">
        <f t="shared" si="9"/>
        <v>4968.8077720207257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3" t="s">
        <v>94</v>
      </c>
      <c r="M59" s="123"/>
      <c r="N59" s="123"/>
      <c r="O59" s="43">
        <v>5790</v>
      </c>
    </row>
    <row r="60" spans="1:119">
      <c r="A60" s="124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2"/>
    </row>
    <row r="61" spans="1:119" ht="15.75" customHeight="1" thickBot="1">
      <c r="A61" s="125" t="s">
        <v>84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C60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85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2134294</v>
      </c>
      <c r="E5" s="27">
        <f t="shared" si="0"/>
        <v>595920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2730214</v>
      </c>
      <c r="O5" s="33">
        <f t="shared" ref="O5:O36" si="1">(N5/O$58)</f>
        <v>473.58438855160449</v>
      </c>
      <c r="P5" s="6"/>
    </row>
    <row r="6" spans="1:133">
      <c r="A6" s="12"/>
      <c r="B6" s="25">
        <v>311</v>
      </c>
      <c r="C6" s="20" t="s">
        <v>2</v>
      </c>
      <c r="D6" s="46">
        <v>1171355</v>
      </c>
      <c r="E6" s="46">
        <v>595920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1767275</v>
      </c>
      <c r="O6" s="47">
        <f t="shared" si="1"/>
        <v>306.55247181266265</v>
      </c>
      <c r="P6" s="9"/>
    </row>
    <row r="7" spans="1:133">
      <c r="A7" s="12"/>
      <c r="B7" s="25">
        <v>312.10000000000002</v>
      </c>
      <c r="C7" s="20" t="s">
        <v>10</v>
      </c>
      <c r="D7" s="46">
        <v>228653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228653</v>
      </c>
      <c r="O7" s="47">
        <f t="shared" si="1"/>
        <v>39.662272333044235</v>
      </c>
      <c r="P7" s="9"/>
    </row>
    <row r="8" spans="1:133">
      <c r="A8" s="12"/>
      <c r="B8" s="25">
        <v>314.10000000000002</v>
      </c>
      <c r="C8" s="20" t="s">
        <v>11</v>
      </c>
      <c r="D8" s="46">
        <v>265847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265847</v>
      </c>
      <c r="O8" s="47">
        <f t="shared" si="1"/>
        <v>46.11396357328708</v>
      </c>
      <c r="P8" s="9"/>
    </row>
    <row r="9" spans="1:133">
      <c r="A9" s="12"/>
      <c r="B9" s="25">
        <v>314.3</v>
      </c>
      <c r="C9" s="20" t="s">
        <v>12</v>
      </c>
      <c r="D9" s="46">
        <v>40351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40351</v>
      </c>
      <c r="O9" s="47">
        <f t="shared" si="1"/>
        <v>6.9993061578490892</v>
      </c>
      <c r="P9" s="9"/>
    </row>
    <row r="10" spans="1:133">
      <c r="A10" s="12"/>
      <c r="B10" s="25">
        <v>314.39999999999998</v>
      </c>
      <c r="C10" s="20" t="s">
        <v>14</v>
      </c>
      <c r="D10" s="46">
        <v>36332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36332</v>
      </c>
      <c r="O10" s="47">
        <f t="shared" si="1"/>
        <v>6.302168256721596</v>
      </c>
      <c r="P10" s="9"/>
    </row>
    <row r="11" spans="1:133">
      <c r="A11" s="12"/>
      <c r="B11" s="25">
        <v>315</v>
      </c>
      <c r="C11" s="20" t="s">
        <v>72</v>
      </c>
      <c r="D11" s="46">
        <v>312900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312900</v>
      </c>
      <c r="O11" s="47">
        <f t="shared" si="1"/>
        <v>54.275802254986992</v>
      </c>
      <c r="P11" s="9"/>
    </row>
    <row r="12" spans="1:133">
      <c r="A12" s="12"/>
      <c r="B12" s="25">
        <v>316</v>
      </c>
      <c r="C12" s="20" t="s">
        <v>15</v>
      </c>
      <c r="D12" s="46">
        <v>78856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78856</v>
      </c>
      <c r="O12" s="47">
        <f t="shared" si="1"/>
        <v>13.678404163052905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346819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319969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9" si="4">SUM(D13:M13)</f>
        <v>666788</v>
      </c>
      <c r="O13" s="45">
        <f t="shared" si="1"/>
        <v>115.6614050303556</v>
      </c>
      <c r="P13" s="10"/>
    </row>
    <row r="14" spans="1:133">
      <c r="A14" s="12"/>
      <c r="B14" s="25">
        <v>323.10000000000002</v>
      </c>
      <c r="C14" s="20" t="s">
        <v>17</v>
      </c>
      <c r="D14" s="46">
        <v>334218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334218</v>
      </c>
      <c r="O14" s="47">
        <f t="shared" si="1"/>
        <v>57.973633998265392</v>
      </c>
      <c r="P14" s="9"/>
    </row>
    <row r="15" spans="1:133">
      <c r="A15" s="12"/>
      <c r="B15" s="25">
        <v>324.20999999999998</v>
      </c>
      <c r="C15" s="20" t="s">
        <v>18</v>
      </c>
      <c r="D15" s="46">
        <v>-1527</v>
      </c>
      <c r="E15" s="46">
        <v>0</v>
      </c>
      <c r="F15" s="46">
        <v>0</v>
      </c>
      <c r="G15" s="46">
        <v>0</v>
      </c>
      <c r="H15" s="46">
        <v>0</v>
      </c>
      <c r="I15" s="46">
        <v>319969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318442</v>
      </c>
      <c r="O15" s="47">
        <f t="shared" si="1"/>
        <v>55.237120555073723</v>
      </c>
      <c r="P15" s="9"/>
    </row>
    <row r="16" spans="1:133">
      <c r="A16" s="12"/>
      <c r="B16" s="25">
        <v>329</v>
      </c>
      <c r="C16" s="20" t="s">
        <v>19</v>
      </c>
      <c r="D16" s="46">
        <v>14128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14128</v>
      </c>
      <c r="O16" s="47">
        <f t="shared" si="1"/>
        <v>2.4506504770164788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SUM(D18:D28)</f>
        <v>4455321</v>
      </c>
      <c r="E17" s="32">
        <f t="shared" si="5"/>
        <v>211734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4667055</v>
      </c>
      <c r="O17" s="45">
        <f t="shared" si="1"/>
        <v>809.54986990459668</v>
      </c>
      <c r="P17" s="10"/>
    </row>
    <row r="18" spans="1:16">
      <c r="A18" s="12"/>
      <c r="B18" s="25">
        <v>331.1</v>
      </c>
      <c r="C18" s="20" t="s">
        <v>20</v>
      </c>
      <c r="D18" s="46">
        <v>3488478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3488478</v>
      </c>
      <c r="O18" s="47">
        <f t="shared" si="1"/>
        <v>605.11326973113614</v>
      </c>
      <c r="P18" s="9"/>
    </row>
    <row r="19" spans="1:16">
      <c r="A19" s="12"/>
      <c r="B19" s="25">
        <v>334.1</v>
      </c>
      <c r="C19" s="20" t="s">
        <v>22</v>
      </c>
      <c r="D19" s="46">
        <v>287133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287133</v>
      </c>
      <c r="O19" s="47">
        <f t="shared" si="1"/>
        <v>49.806244579358193</v>
      </c>
      <c r="P19" s="9"/>
    </row>
    <row r="20" spans="1:16">
      <c r="A20" s="12"/>
      <c r="B20" s="25">
        <v>334.49</v>
      </c>
      <c r="C20" s="20" t="s">
        <v>86</v>
      </c>
      <c r="D20" s="46">
        <v>80278</v>
      </c>
      <c r="E20" s="46">
        <v>211734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ref="N20:N25" si="6">SUM(D20:M20)</f>
        <v>292012</v>
      </c>
      <c r="O20" s="47">
        <f t="shared" si="1"/>
        <v>50.65255854293148</v>
      </c>
      <c r="P20" s="9"/>
    </row>
    <row r="21" spans="1:16">
      <c r="A21" s="12"/>
      <c r="B21" s="25">
        <v>334.69</v>
      </c>
      <c r="C21" s="20" t="s">
        <v>87</v>
      </c>
      <c r="D21" s="46">
        <v>30327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30327</v>
      </c>
      <c r="O21" s="47">
        <f t="shared" si="1"/>
        <v>5.2605377276669554</v>
      </c>
      <c r="P21" s="9"/>
    </row>
    <row r="22" spans="1:16">
      <c r="A22" s="12"/>
      <c r="B22" s="25">
        <v>335.12</v>
      </c>
      <c r="C22" s="20" t="s">
        <v>23</v>
      </c>
      <c r="D22" s="46">
        <v>183744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183744</v>
      </c>
      <c r="O22" s="47">
        <f t="shared" si="1"/>
        <v>31.872333044232438</v>
      </c>
      <c r="P22" s="9"/>
    </row>
    <row r="23" spans="1:16">
      <c r="A23" s="12"/>
      <c r="B23" s="25">
        <v>335.15</v>
      </c>
      <c r="C23" s="20" t="s">
        <v>24</v>
      </c>
      <c r="D23" s="46">
        <v>2370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2370</v>
      </c>
      <c r="O23" s="47">
        <f t="shared" si="1"/>
        <v>0.41110147441457068</v>
      </c>
      <c r="P23" s="9"/>
    </row>
    <row r="24" spans="1:16">
      <c r="A24" s="12"/>
      <c r="B24" s="25">
        <v>335.18</v>
      </c>
      <c r="C24" s="20" t="s">
        <v>25</v>
      </c>
      <c r="D24" s="46">
        <v>237554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237554</v>
      </c>
      <c r="O24" s="47">
        <f t="shared" si="1"/>
        <v>41.206244579358199</v>
      </c>
      <c r="P24" s="9"/>
    </row>
    <row r="25" spans="1:16">
      <c r="A25" s="12"/>
      <c r="B25" s="25">
        <v>335.19</v>
      </c>
      <c r="C25" s="20" t="s">
        <v>36</v>
      </c>
      <c r="D25" s="46">
        <v>7434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7434</v>
      </c>
      <c r="O25" s="47">
        <f t="shared" si="1"/>
        <v>1.289505637467476</v>
      </c>
      <c r="P25" s="9"/>
    </row>
    <row r="26" spans="1:16">
      <c r="A26" s="12"/>
      <c r="B26" s="25">
        <v>337.1</v>
      </c>
      <c r="C26" s="20" t="s">
        <v>26</v>
      </c>
      <c r="D26" s="46">
        <v>14583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14583</v>
      </c>
      <c r="O26" s="47">
        <f t="shared" si="1"/>
        <v>2.5295750216825672</v>
      </c>
      <c r="P26" s="9"/>
    </row>
    <row r="27" spans="1:16">
      <c r="A27" s="12"/>
      <c r="B27" s="25">
        <v>337.2</v>
      </c>
      <c r="C27" s="20" t="s">
        <v>27</v>
      </c>
      <c r="D27" s="46">
        <v>67485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67485</v>
      </c>
      <c r="O27" s="47">
        <f t="shared" si="1"/>
        <v>11.705984388551604</v>
      </c>
      <c r="P27" s="9"/>
    </row>
    <row r="28" spans="1:16">
      <c r="A28" s="12"/>
      <c r="B28" s="25">
        <v>337.9</v>
      </c>
      <c r="C28" s="20" t="s">
        <v>28</v>
      </c>
      <c r="D28" s="46">
        <v>55935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55935</v>
      </c>
      <c r="O28" s="47">
        <f t="shared" si="1"/>
        <v>9.7025151777970517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SUM(D30:D39)</f>
        <v>255870</v>
      </c>
      <c r="E29" s="32">
        <f t="shared" si="7"/>
        <v>227054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9421439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9904363</v>
      </c>
      <c r="O29" s="45">
        <f t="shared" si="1"/>
        <v>1718.0161318300086</v>
      </c>
      <c r="P29" s="10"/>
    </row>
    <row r="30" spans="1:16">
      <c r="A30" s="12"/>
      <c r="B30" s="25">
        <v>342.9</v>
      </c>
      <c r="C30" s="20" t="s">
        <v>37</v>
      </c>
      <c r="D30" s="46">
        <v>0</v>
      </c>
      <c r="E30" s="46">
        <v>227054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8">SUM(D30:M30)</f>
        <v>227054</v>
      </c>
      <c r="O30" s="47">
        <f t="shared" si="1"/>
        <v>39.384908933217694</v>
      </c>
      <c r="P30" s="9"/>
    </row>
    <row r="31" spans="1:16">
      <c r="A31" s="12"/>
      <c r="B31" s="25">
        <v>343.2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1892621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1892621</v>
      </c>
      <c r="O31" s="47">
        <f t="shared" si="1"/>
        <v>328.29505637467474</v>
      </c>
      <c r="P31" s="9"/>
    </row>
    <row r="32" spans="1:16">
      <c r="A32" s="12"/>
      <c r="B32" s="25">
        <v>343.3</v>
      </c>
      <c r="C32" s="20" t="s">
        <v>78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2582110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2582110</v>
      </c>
      <c r="O32" s="47">
        <f t="shared" si="1"/>
        <v>447.89418907198615</v>
      </c>
      <c r="P32" s="9"/>
    </row>
    <row r="33" spans="1:16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986019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986019</v>
      </c>
      <c r="O33" s="47">
        <f t="shared" si="1"/>
        <v>171.03538594969643</v>
      </c>
      <c r="P33" s="9"/>
    </row>
    <row r="34" spans="1:16">
      <c r="A34" s="12"/>
      <c r="B34" s="25">
        <v>343.5</v>
      </c>
      <c r="C34" s="20" t="s">
        <v>79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3665039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3665039</v>
      </c>
      <c r="O34" s="47">
        <f t="shared" si="1"/>
        <v>635.73963573287074</v>
      </c>
      <c r="P34" s="9"/>
    </row>
    <row r="35" spans="1:16">
      <c r="A35" s="12"/>
      <c r="B35" s="25">
        <v>343.9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295650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295650</v>
      </c>
      <c r="O35" s="47">
        <f t="shared" si="1"/>
        <v>51.283607979184737</v>
      </c>
      <c r="P35" s="9"/>
    </row>
    <row r="36" spans="1:16">
      <c r="A36" s="12"/>
      <c r="B36" s="25">
        <v>347.2</v>
      </c>
      <c r="C36" s="20" t="s">
        <v>44</v>
      </c>
      <c r="D36" s="46">
        <v>83276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83276</v>
      </c>
      <c r="O36" s="47">
        <f t="shared" si="1"/>
        <v>14.445099739809194</v>
      </c>
      <c r="P36" s="9"/>
    </row>
    <row r="37" spans="1:16">
      <c r="A37" s="12"/>
      <c r="B37" s="25">
        <v>347.4</v>
      </c>
      <c r="C37" s="20" t="s">
        <v>45</v>
      </c>
      <c r="D37" s="46">
        <v>1365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1365</v>
      </c>
      <c r="O37" s="47">
        <f t="shared" ref="O37:O56" si="9">(N37/O$58)</f>
        <v>0.2367736339982654</v>
      </c>
      <c r="P37" s="9"/>
    </row>
    <row r="38" spans="1:16">
      <c r="A38" s="12"/>
      <c r="B38" s="25">
        <v>347.9</v>
      </c>
      <c r="C38" s="20" t="s">
        <v>46</v>
      </c>
      <c r="D38" s="46">
        <v>91870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91870</v>
      </c>
      <c r="O38" s="47">
        <f t="shared" si="9"/>
        <v>15.935819601040762</v>
      </c>
      <c r="P38" s="9"/>
    </row>
    <row r="39" spans="1:16">
      <c r="A39" s="12"/>
      <c r="B39" s="25">
        <v>349</v>
      </c>
      <c r="C39" s="20" t="s">
        <v>0</v>
      </c>
      <c r="D39" s="46">
        <v>79359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79359</v>
      </c>
      <c r="O39" s="47">
        <f t="shared" si="9"/>
        <v>13.765654813529922</v>
      </c>
      <c r="P39" s="9"/>
    </row>
    <row r="40" spans="1:16" ht="15.75">
      <c r="A40" s="29" t="s">
        <v>34</v>
      </c>
      <c r="B40" s="30"/>
      <c r="C40" s="31"/>
      <c r="D40" s="32">
        <f t="shared" ref="D40:M40" si="10">SUM(D41:D45)</f>
        <v>243487</v>
      </c>
      <c r="E40" s="32">
        <f t="shared" si="10"/>
        <v>4813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6" si="11">SUM(D40:M40)</f>
        <v>248300</v>
      </c>
      <c r="O40" s="45">
        <f t="shared" si="9"/>
        <v>43.070251517779703</v>
      </c>
      <c r="P40" s="10"/>
    </row>
    <row r="41" spans="1:16">
      <c r="A41" s="13"/>
      <c r="B41" s="39">
        <v>351.1</v>
      </c>
      <c r="C41" s="21" t="s">
        <v>49</v>
      </c>
      <c r="D41" s="46">
        <v>104947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104947</v>
      </c>
      <c r="O41" s="47">
        <f t="shared" si="9"/>
        <v>18.204163052905464</v>
      </c>
      <c r="P41" s="9"/>
    </row>
    <row r="42" spans="1:16">
      <c r="A42" s="13"/>
      <c r="B42" s="39">
        <v>351.2</v>
      </c>
      <c r="C42" s="21" t="s">
        <v>50</v>
      </c>
      <c r="D42" s="46">
        <v>7659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7659</v>
      </c>
      <c r="O42" s="47">
        <f t="shared" si="9"/>
        <v>1.3285342584562012</v>
      </c>
      <c r="P42" s="9"/>
    </row>
    <row r="43" spans="1:16">
      <c r="A43" s="13"/>
      <c r="B43" s="39">
        <v>351.3</v>
      </c>
      <c r="C43" s="21" t="s">
        <v>51</v>
      </c>
      <c r="D43" s="46">
        <v>130126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130126</v>
      </c>
      <c r="O43" s="47">
        <f t="shared" si="9"/>
        <v>22.57172593235039</v>
      </c>
      <c r="P43" s="9"/>
    </row>
    <row r="44" spans="1:16">
      <c r="A44" s="13"/>
      <c r="B44" s="39">
        <v>351.5</v>
      </c>
      <c r="C44" s="21" t="s">
        <v>52</v>
      </c>
      <c r="D44" s="46">
        <v>0</v>
      </c>
      <c r="E44" s="46">
        <v>4813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4813</v>
      </c>
      <c r="O44" s="47">
        <f t="shared" si="9"/>
        <v>0.83486556808326107</v>
      </c>
      <c r="P44" s="9"/>
    </row>
    <row r="45" spans="1:16">
      <c r="A45" s="13"/>
      <c r="B45" s="39">
        <v>354</v>
      </c>
      <c r="C45" s="21" t="s">
        <v>53</v>
      </c>
      <c r="D45" s="46">
        <v>755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755</v>
      </c>
      <c r="O45" s="47">
        <f t="shared" si="9"/>
        <v>0.13096270598438856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SUM(D47:D52)</f>
        <v>524085</v>
      </c>
      <c r="E46" s="32">
        <f t="shared" si="12"/>
        <v>3065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1450371</v>
      </c>
      <c r="J46" s="32">
        <f t="shared" si="12"/>
        <v>0</v>
      </c>
      <c r="K46" s="32">
        <f t="shared" si="12"/>
        <v>173129</v>
      </c>
      <c r="L46" s="32">
        <f t="shared" si="12"/>
        <v>0</v>
      </c>
      <c r="M46" s="32">
        <f t="shared" si="12"/>
        <v>3121177</v>
      </c>
      <c r="N46" s="32">
        <f t="shared" si="11"/>
        <v>5271827</v>
      </c>
      <c r="O46" s="45">
        <f t="shared" si="9"/>
        <v>914.45394622723336</v>
      </c>
      <c r="P46" s="10"/>
    </row>
    <row r="47" spans="1:16">
      <c r="A47" s="12"/>
      <c r="B47" s="25">
        <v>361.1</v>
      </c>
      <c r="C47" s="20" t="s">
        <v>55</v>
      </c>
      <c r="D47" s="46">
        <v>30688</v>
      </c>
      <c r="E47" s="46">
        <v>0</v>
      </c>
      <c r="F47" s="46">
        <v>0</v>
      </c>
      <c r="G47" s="46">
        <v>0</v>
      </c>
      <c r="H47" s="46">
        <v>0</v>
      </c>
      <c r="I47" s="46">
        <v>566</v>
      </c>
      <c r="J47" s="46">
        <v>0</v>
      </c>
      <c r="K47" s="46">
        <v>16661</v>
      </c>
      <c r="L47" s="46">
        <v>0</v>
      </c>
      <c r="M47" s="46">
        <v>13882</v>
      </c>
      <c r="N47" s="46">
        <f t="shared" si="11"/>
        <v>61797</v>
      </c>
      <c r="O47" s="47">
        <f t="shared" si="9"/>
        <v>10.719340849956636</v>
      </c>
      <c r="P47" s="9"/>
    </row>
    <row r="48" spans="1:16">
      <c r="A48" s="12"/>
      <c r="B48" s="25">
        <v>361.3</v>
      </c>
      <c r="C48" s="20" t="s">
        <v>88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155192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155192</v>
      </c>
      <c r="O48" s="47">
        <f t="shared" si="9"/>
        <v>26.919687771032091</v>
      </c>
      <c r="P48" s="9"/>
    </row>
    <row r="49" spans="1:119">
      <c r="A49" s="12"/>
      <c r="B49" s="25">
        <v>362</v>
      </c>
      <c r="C49" s="20" t="s">
        <v>56</v>
      </c>
      <c r="D49" s="46">
        <v>56448</v>
      </c>
      <c r="E49" s="46">
        <v>0</v>
      </c>
      <c r="F49" s="46">
        <v>0</v>
      </c>
      <c r="G49" s="46">
        <v>0</v>
      </c>
      <c r="H49" s="46">
        <v>0</v>
      </c>
      <c r="I49" s="46">
        <v>46728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103176</v>
      </c>
      <c r="O49" s="47">
        <f t="shared" si="9"/>
        <v>17.896964440589766</v>
      </c>
      <c r="P49" s="9"/>
    </row>
    <row r="50" spans="1:119">
      <c r="A50" s="12"/>
      <c r="B50" s="25">
        <v>366</v>
      </c>
      <c r="C50" s="20" t="s">
        <v>58</v>
      </c>
      <c r="D50" s="46">
        <v>91358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91358</v>
      </c>
      <c r="O50" s="47">
        <f t="shared" si="9"/>
        <v>15.847007805724198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156468</v>
      </c>
      <c r="L51" s="46">
        <v>0</v>
      </c>
      <c r="M51" s="46">
        <v>0</v>
      </c>
      <c r="N51" s="46">
        <f t="shared" si="11"/>
        <v>156468</v>
      </c>
      <c r="O51" s="47">
        <f t="shared" si="9"/>
        <v>27.141023417172594</v>
      </c>
      <c r="P51" s="9"/>
    </row>
    <row r="52" spans="1:119">
      <c r="A52" s="12"/>
      <c r="B52" s="25">
        <v>369.9</v>
      </c>
      <c r="C52" s="20" t="s">
        <v>60</v>
      </c>
      <c r="D52" s="46">
        <v>345591</v>
      </c>
      <c r="E52" s="46">
        <v>3065</v>
      </c>
      <c r="F52" s="46">
        <v>0</v>
      </c>
      <c r="G52" s="46">
        <v>0</v>
      </c>
      <c r="H52" s="46">
        <v>0</v>
      </c>
      <c r="I52" s="46">
        <v>1247885</v>
      </c>
      <c r="J52" s="46">
        <v>0</v>
      </c>
      <c r="K52" s="46">
        <v>0</v>
      </c>
      <c r="L52" s="46">
        <v>0</v>
      </c>
      <c r="M52" s="46">
        <v>3107295</v>
      </c>
      <c r="N52" s="46">
        <f t="shared" si="11"/>
        <v>4703836</v>
      </c>
      <c r="O52" s="47">
        <f t="shared" si="9"/>
        <v>815.92992194275803</v>
      </c>
      <c r="P52" s="9"/>
    </row>
    <row r="53" spans="1:119" ht="15.75">
      <c r="A53" s="29" t="s">
        <v>35</v>
      </c>
      <c r="B53" s="30"/>
      <c r="C53" s="31"/>
      <c r="D53" s="32">
        <f t="shared" ref="D53:M53" si="13">SUM(D54:D55)</f>
        <v>1605086</v>
      </c>
      <c r="E53" s="32">
        <f t="shared" si="13"/>
        <v>185758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286140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2076984</v>
      </c>
      <c r="O53" s="45">
        <f t="shared" si="9"/>
        <v>360.27476149176061</v>
      </c>
      <c r="P53" s="9"/>
    </row>
    <row r="54" spans="1:119">
      <c r="A54" s="12"/>
      <c r="B54" s="25">
        <v>381</v>
      </c>
      <c r="C54" s="20" t="s">
        <v>61</v>
      </c>
      <c r="D54" s="46">
        <v>1605086</v>
      </c>
      <c r="E54" s="46">
        <v>185758</v>
      </c>
      <c r="F54" s="46">
        <v>0</v>
      </c>
      <c r="G54" s="46">
        <v>0</v>
      </c>
      <c r="H54" s="46">
        <v>0</v>
      </c>
      <c r="I54" s="46">
        <v>18603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1809447</v>
      </c>
      <c r="O54" s="47">
        <f t="shared" si="9"/>
        <v>313.86764960971379</v>
      </c>
      <c r="P54" s="9"/>
    </row>
    <row r="55" spans="1:119" ht="15.75" thickBot="1">
      <c r="A55" s="48"/>
      <c r="B55" s="49">
        <v>393</v>
      </c>
      <c r="C55" s="50" t="s">
        <v>89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267537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267537</v>
      </c>
      <c r="O55" s="47">
        <f t="shared" si="9"/>
        <v>46.407111882046834</v>
      </c>
      <c r="P55" s="9"/>
    </row>
    <row r="56" spans="1:119" ht="16.5" thickBot="1">
      <c r="A56" s="14" t="s">
        <v>47</v>
      </c>
      <c r="B56" s="23"/>
      <c r="C56" s="22"/>
      <c r="D56" s="15">
        <f t="shared" ref="D56:M56" si="14">SUM(D5,D13,D17,D29,D40,D46,D53)</f>
        <v>9564962</v>
      </c>
      <c r="E56" s="15">
        <f t="shared" si="14"/>
        <v>1228344</v>
      </c>
      <c r="F56" s="15">
        <f t="shared" si="14"/>
        <v>0</v>
      </c>
      <c r="G56" s="15">
        <f t="shared" si="14"/>
        <v>0</v>
      </c>
      <c r="H56" s="15">
        <f t="shared" si="14"/>
        <v>0</v>
      </c>
      <c r="I56" s="15">
        <f t="shared" si="14"/>
        <v>11477919</v>
      </c>
      <c r="J56" s="15">
        <f t="shared" si="14"/>
        <v>0</v>
      </c>
      <c r="K56" s="15">
        <f t="shared" si="14"/>
        <v>173129</v>
      </c>
      <c r="L56" s="15">
        <f t="shared" si="14"/>
        <v>0</v>
      </c>
      <c r="M56" s="15">
        <f t="shared" si="14"/>
        <v>3121177</v>
      </c>
      <c r="N56" s="15">
        <f t="shared" si="11"/>
        <v>25565531</v>
      </c>
      <c r="O56" s="38">
        <f t="shared" si="9"/>
        <v>4434.6107545533387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23" t="s">
        <v>90</v>
      </c>
      <c r="M58" s="123"/>
      <c r="N58" s="123"/>
      <c r="O58" s="43">
        <v>5765</v>
      </c>
    </row>
    <row r="59" spans="1:119">
      <c r="A59" s="124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2"/>
    </row>
    <row r="60" spans="1:119" ht="15.75" customHeight="1" thickBot="1">
      <c r="A60" s="125" t="s">
        <v>84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5"/>
    </row>
  </sheetData>
  <mergeCells count="10">
    <mergeCell ref="L58:N58"/>
    <mergeCell ref="A59:O59"/>
    <mergeCell ref="A60:O60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71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2042140</v>
      </c>
      <c r="E5" s="27">
        <f t="shared" si="0"/>
        <v>642730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2684870</v>
      </c>
      <c r="O5" s="33">
        <f t="shared" ref="O5:O36" si="1">(N5/O$59)</f>
        <v>465.88061773381918</v>
      </c>
      <c r="P5" s="6"/>
    </row>
    <row r="6" spans="1:133">
      <c r="A6" s="12"/>
      <c r="B6" s="25">
        <v>311</v>
      </c>
      <c r="C6" s="20" t="s">
        <v>2</v>
      </c>
      <c r="D6" s="46">
        <v>1219144</v>
      </c>
      <c r="E6" s="46">
        <v>642730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1861874</v>
      </c>
      <c r="O6" s="47">
        <f t="shared" si="1"/>
        <v>323.07374631268436</v>
      </c>
      <c r="P6" s="9"/>
    </row>
    <row r="7" spans="1:133">
      <c r="A7" s="12"/>
      <c r="B7" s="25">
        <v>312.10000000000002</v>
      </c>
      <c r="C7" s="20" t="s">
        <v>10</v>
      </c>
      <c r="D7" s="46">
        <v>168122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168122</v>
      </c>
      <c r="O7" s="47">
        <f t="shared" si="1"/>
        <v>29.17265313204928</v>
      </c>
      <c r="P7" s="9"/>
    </row>
    <row r="8" spans="1:133">
      <c r="A8" s="12"/>
      <c r="B8" s="25">
        <v>314.10000000000002</v>
      </c>
      <c r="C8" s="20" t="s">
        <v>11</v>
      </c>
      <c r="D8" s="46">
        <v>245884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245884</v>
      </c>
      <c r="O8" s="47">
        <f t="shared" si="1"/>
        <v>42.665972583723757</v>
      </c>
      <c r="P8" s="9"/>
    </row>
    <row r="9" spans="1:133">
      <c r="A9" s="12"/>
      <c r="B9" s="25">
        <v>314.3</v>
      </c>
      <c r="C9" s="20" t="s">
        <v>12</v>
      </c>
      <c r="D9" s="46">
        <v>35198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35198</v>
      </c>
      <c r="O9" s="47">
        <f t="shared" si="1"/>
        <v>6.1075828561513097</v>
      </c>
      <c r="P9" s="9"/>
    </row>
    <row r="10" spans="1:133">
      <c r="A10" s="12"/>
      <c r="B10" s="25">
        <v>314.39999999999998</v>
      </c>
      <c r="C10" s="20" t="s">
        <v>14</v>
      </c>
      <c r="D10" s="46">
        <v>38534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38534</v>
      </c>
      <c r="O10" s="47">
        <f t="shared" si="1"/>
        <v>6.6864480305396494</v>
      </c>
      <c r="P10" s="9"/>
    </row>
    <row r="11" spans="1:133">
      <c r="A11" s="12"/>
      <c r="B11" s="25">
        <v>315</v>
      </c>
      <c r="C11" s="20" t="s">
        <v>72</v>
      </c>
      <c r="D11" s="46">
        <v>297279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297279</v>
      </c>
      <c r="O11" s="47">
        <f t="shared" si="1"/>
        <v>51.584070796460175</v>
      </c>
      <c r="P11" s="9"/>
    </row>
    <row r="12" spans="1:133">
      <c r="A12" s="12"/>
      <c r="B12" s="25">
        <v>316</v>
      </c>
      <c r="C12" s="20" t="s">
        <v>15</v>
      </c>
      <c r="D12" s="46">
        <v>37979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37979</v>
      </c>
      <c r="O12" s="47">
        <f t="shared" si="1"/>
        <v>6.5901440222106542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374479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95171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469650</v>
      </c>
      <c r="O13" s="45">
        <f t="shared" si="1"/>
        <v>81.49401353461738</v>
      </c>
      <c r="P13" s="10"/>
    </row>
    <row r="14" spans="1:133">
      <c r="A14" s="12"/>
      <c r="B14" s="25">
        <v>323.10000000000002</v>
      </c>
      <c r="C14" s="20" t="s">
        <v>17</v>
      </c>
      <c r="D14" s="46">
        <v>364912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364912</v>
      </c>
      <c r="O14" s="47">
        <f t="shared" si="1"/>
        <v>63.319798715946554</v>
      </c>
      <c r="P14" s="9"/>
    </row>
    <row r="15" spans="1:133">
      <c r="A15" s="12"/>
      <c r="B15" s="25">
        <v>324.70999999999998</v>
      </c>
      <c r="C15" s="20" t="s">
        <v>73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95171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95171</v>
      </c>
      <c r="O15" s="47">
        <f t="shared" si="1"/>
        <v>16.514141939961824</v>
      </c>
      <c r="P15" s="9"/>
    </row>
    <row r="16" spans="1:133">
      <c r="A16" s="12"/>
      <c r="B16" s="25">
        <v>329</v>
      </c>
      <c r="C16" s="20" t="s">
        <v>19</v>
      </c>
      <c r="D16" s="46">
        <v>9567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9567</v>
      </c>
      <c r="O16" s="47">
        <f t="shared" si="1"/>
        <v>1.6600728787090058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SUM(D18:D28)</f>
        <v>1512485</v>
      </c>
      <c r="E17" s="32">
        <f t="shared" si="5"/>
        <v>47248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1559733</v>
      </c>
      <c r="O17" s="45">
        <f t="shared" si="1"/>
        <v>270.64601769911502</v>
      </c>
      <c r="P17" s="10"/>
    </row>
    <row r="18" spans="1:16">
      <c r="A18" s="12"/>
      <c r="B18" s="25">
        <v>331.2</v>
      </c>
      <c r="C18" s="20" t="s">
        <v>74</v>
      </c>
      <c r="D18" s="46">
        <v>764611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764611</v>
      </c>
      <c r="O18" s="47">
        <f t="shared" si="1"/>
        <v>132.67586326566024</v>
      </c>
      <c r="P18" s="9"/>
    </row>
    <row r="19" spans="1:16">
      <c r="A19" s="12"/>
      <c r="B19" s="25">
        <v>334.5</v>
      </c>
      <c r="C19" s="20" t="s">
        <v>75</v>
      </c>
      <c r="D19" s="46">
        <v>38583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5" si="6">SUM(D19:M19)</f>
        <v>38583</v>
      </c>
      <c r="O19" s="47">
        <f t="shared" si="1"/>
        <v>6.6949505465903174</v>
      </c>
      <c r="P19" s="9"/>
    </row>
    <row r="20" spans="1:16">
      <c r="A20" s="12"/>
      <c r="B20" s="25">
        <v>334.62</v>
      </c>
      <c r="C20" s="20" t="s">
        <v>76</v>
      </c>
      <c r="D20" s="46">
        <v>24311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24311</v>
      </c>
      <c r="O20" s="47">
        <f t="shared" si="1"/>
        <v>4.2184626062814505</v>
      </c>
      <c r="P20" s="9"/>
    </row>
    <row r="21" spans="1:16">
      <c r="A21" s="12"/>
      <c r="B21" s="25">
        <v>334.7</v>
      </c>
      <c r="C21" s="20" t="s">
        <v>77</v>
      </c>
      <c r="D21" s="46">
        <v>72073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72073</v>
      </c>
      <c r="O21" s="47">
        <f t="shared" si="1"/>
        <v>12.506159986118341</v>
      </c>
      <c r="P21" s="9"/>
    </row>
    <row r="22" spans="1:16">
      <c r="A22" s="12"/>
      <c r="B22" s="25">
        <v>335.12</v>
      </c>
      <c r="C22" s="20" t="s">
        <v>23</v>
      </c>
      <c r="D22" s="46">
        <v>182739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182739</v>
      </c>
      <c r="O22" s="47">
        <f t="shared" si="1"/>
        <v>31.70900572618428</v>
      </c>
      <c r="P22" s="9"/>
    </row>
    <row r="23" spans="1:16">
      <c r="A23" s="12"/>
      <c r="B23" s="25">
        <v>335.15</v>
      </c>
      <c r="C23" s="20" t="s">
        <v>24</v>
      </c>
      <c r="D23" s="46">
        <v>2412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2412</v>
      </c>
      <c r="O23" s="47">
        <f t="shared" si="1"/>
        <v>0.4185320145757418</v>
      </c>
      <c r="P23" s="9"/>
    </row>
    <row r="24" spans="1:16">
      <c r="A24" s="12"/>
      <c r="B24" s="25">
        <v>335.18</v>
      </c>
      <c r="C24" s="20" t="s">
        <v>25</v>
      </c>
      <c r="D24" s="46">
        <v>227092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227092</v>
      </c>
      <c r="O24" s="47">
        <f t="shared" si="1"/>
        <v>39.405170917924693</v>
      </c>
      <c r="P24" s="9"/>
    </row>
    <row r="25" spans="1:16">
      <c r="A25" s="12"/>
      <c r="B25" s="25">
        <v>335.19</v>
      </c>
      <c r="C25" s="20" t="s">
        <v>36</v>
      </c>
      <c r="D25" s="46">
        <v>6726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6"/>
        <v>6726</v>
      </c>
      <c r="O25" s="47">
        <f t="shared" si="1"/>
        <v>1.1671004685059865</v>
      </c>
      <c r="P25" s="9"/>
    </row>
    <row r="26" spans="1:16">
      <c r="A26" s="12"/>
      <c r="B26" s="25">
        <v>337.1</v>
      </c>
      <c r="C26" s="20" t="s">
        <v>26</v>
      </c>
      <c r="D26" s="46">
        <v>14583</v>
      </c>
      <c r="E26" s="46">
        <v>47248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61831</v>
      </c>
      <c r="O26" s="47">
        <f t="shared" si="1"/>
        <v>10.72896061079299</v>
      </c>
      <c r="P26" s="9"/>
    </row>
    <row r="27" spans="1:16">
      <c r="A27" s="12"/>
      <c r="B27" s="25">
        <v>337.2</v>
      </c>
      <c r="C27" s="20" t="s">
        <v>27</v>
      </c>
      <c r="D27" s="46">
        <v>67485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67485</v>
      </c>
      <c r="O27" s="47">
        <f t="shared" si="1"/>
        <v>11.710046850598646</v>
      </c>
      <c r="P27" s="9"/>
    </row>
    <row r="28" spans="1:16">
      <c r="A28" s="12"/>
      <c r="B28" s="25">
        <v>337.9</v>
      </c>
      <c r="C28" s="20" t="s">
        <v>28</v>
      </c>
      <c r="D28" s="46">
        <v>111870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>SUM(D28:M28)</f>
        <v>111870</v>
      </c>
      <c r="O28" s="47">
        <f t="shared" si="1"/>
        <v>19.411764705882351</v>
      </c>
      <c r="P28" s="9"/>
    </row>
    <row r="29" spans="1:16" ht="15.75">
      <c r="A29" s="29" t="s">
        <v>33</v>
      </c>
      <c r="B29" s="30"/>
      <c r="C29" s="31"/>
      <c r="D29" s="32">
        <f t="shared" ref="D29:M29" si="7">SUM(D30:D39)</f>
        <v>254973</v>
      </c>
      <c r="E29" s="32">
        <f t="shared" si="7"/>
        <v>3700</v>
      </c>
      <c r="F29" s="32">
        <f t="shared" si="7"/>
        <v>0</v>
      </c>
      <c r="G29" s="32">
        <f t="shared" si="7"/>
        <v>0</v>
      </c>
      <c r="H29" s="32">
        <f t="shared" si="7"/>
        <v>0</v>
      </c>
      <c r="I29" s="32">
        <f t="shared" si="7"/>
        <v>9054005</v>
      </c>
      <c r="J29" s="32">
        <f t="shared" si="7"/>
        <v>0</v>
      </c>
      <c r="K29" s="32">
        <f t="shared" si="7"/>
        <v>0</v>
      </c>
      <c r="L29" s="32">
        <f t="shared" si="7"/>
        <v>0</v>
      </c>
      <c r="M29" s="32">
        <f t="shared" si="7"/>
        <v>0</v>
      </c>
      <c r="N29" s="32">
        <f>SUM(D29:M29)</f>
        <v>9312678</v>
      </c>
      <c r="O29" s="45">
        <f t="shared" si="1"/>
        <v>1615.9427381572098</v>
      </c>
      <c r="P29" s="10"/>
    </row>
    <row r="30" spans="1:16">
      <c r="A30" s="12"/>
      <c r="B30" s="25">
        <v>342.9</v>
      </c>
      <c r="C30" s="20" t="s">
        <v>37</v>
      </c>
      <c r="D30" s="46">
        <v>0</v>
      </c>
      <c r="E30" s="46">
        <v>3700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39" si="8">SUM(D30:M30)</f>
        <v>3700</v>
      </c>
      <c r="O30" s="47">
        <f t="shared" si="1"/>
        <v>0.64202672219330215</v>
      </c>
      <c r="P30" s="9"/>
    </row>
    <row r="31" spans="1:16">
      <c r="A31" s="12"/>
      <c r="B31" s="25">
        <v>343.2</v>
      </c>
      <c r="C31" s="20" t="s">
        <v>39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2077968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2077968</v>
      </c>
      <c r="O31" s="47">
        <f t="shared" si="1"/>
        <v>360.57053617907337</v>
      </c>
      <c r="P31" s="9"/>
    </row>
    <row r="32" spans="1:16">
      <c r="A32" s="12"/>
      <c r="B32" s="25">
        <v>343.3</v>
      </c>
      <c r="C32" s="20" t="s">
        <v>78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2430311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2430311</v>
      </c>
      <c r="O32" s="47">
        <f t="shared" si="1"/>
        <v>421.70935276765573</v>
      </c>
      <c r="P32" s="9"/>
    </row>
    <row r="33" spans="1:16">
      <c r="A33" s="12"/>
      <c r="B33" s="25">
        <v>343.4</v>
      </c>
      <c r="C33" s="20" t="s">
        <v>40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1004577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1004577</v>
      </c>
      <c r="O33" s="47">
        <f t="shared" si="1"/>
        <v>174.31494013534618</v>
      </c>
      <c r="P33" s="9"/>
    </row>
    <row r="34" spans="1:16">
      <c r="A34" s="12"/>
      <c r="B34" s="25">
        <v>343.5</v>
      </c>
      <c r="C34" s="20" t="s">
        <v>79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3350157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3350157</v>
      </c>
      <c r="O34" s="47">
        <f t="shared" si="1"/>
        <v>581.32170744403959</v>
      </c>
      <c r="P34" s="9"/>
    </row>
    <row r="35" spans="1:16">
      <c r="A35" s="12"/>
      <c r="B35" s="25">
        <v>343.9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190992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190992</v>
      </c>
      <c r="O35" s="47">
        <f t="shared" si="1"/>
        <v>33.141072358146801</v>
      </c>
      <c r="P35" s="9"/>
    </row>
    <row r="36" spans="1:16">
      <c r="A36" s="12"/>
      <c r="B36" s="25">
        <v>347.2</v>
      </c>
      <c r="C36" s="20" t="s">
        <v>44</v>
      </c>
      <c r="D36" s="46">
        <v>80629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80629</v>
      </c>
      <c r="O36" s="47">
        <f t="shared" si="1"/>
        <v>13.990803401006421</v>
      </c>
      <c r="P36" s="9"/>
    </row>
    <row r="37" spans="1:16">
      <c r="A37" s="12"/>
      <c r="B37" s="25">
        <v>347.4</v>
      </c>
      <c r="C37" s="20" t="s">
        <v>45</v>
      </c>
      <c r="D37" s="46">
        <v>1896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si="8"/>
        <v>1896</v>
      </c>
      <c r="O37" s="47">
        <f t="shared" ref="O37:O57" si="9">(N37/O$59)</f>
        <v>0.32899531494013534</v>
      </c>
      <c r="P37" s="9"/>
    </row>
    <row r="38" spans="1:16">
      <c r="A38" s="12"/>
      <c r="B38" s="25">
        <v>347.9</v>
      </c>
      <c r="C38" s="20" t="s">
        <v>46</v>
      </c>
      <c r="D38" s="46">
        <v>95798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95798</v>
      </c>
      <c r="O38" s="47">
        <f t="shared" si="9"/>
        <v>16.622939441263231</v>
      </c>
      <c r="P38" s="9"/>
    </row>
    <row r="39" spans="1:16">
      <c r="A39" s="12"/>
      <c r="B39" s="25">
        <v>349</v>
      </c>
      <c r="C39" s="20" t="s">
        <v>0</v>
      </c>
      <c r="D39" s="46">
        <v>76650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8"/>
        <v>76650</v>
      </c>
      <c r="O39" s="47">
        <f t="shared" si="9"/>
        <v>13.300364393545028</v>
      </c>
      <c r="P39" s="9"/>
    </row>
    <row r="40" spans="1:16" ht="15.75">
      <c r="A40" s="29" t="s">
        <v>34</v>
      </c>
      <c r="B40" s="30"/>
      <c r="C40" s="31"/>
      <c r="D40" s="32">
        <f t="shared" ref="D40:M40" si="10">SUM(D41:D45)</f>
        <v>97904</v>
      </c>
      <c r="E40" s="32">
        <f t="shared" si="10"/>
        <v>12361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0</v>
      </c>
      <c r="J40" s="32">
        <f t="shared" si="10"/>
        <v>0</v>
      </c>
      <c r="K40" s="32">
        <f t="shared" si="10"/>
        <v>0</v>
      </c>
      <c r="L40" s="32">
        <f t="shared" si="10"/>
        <v>0</v>
      </c>
      <c r="M40" s="32">
        <f t="shared" si="10"/>
        <v>0</v>
      </c>
      <c r="N40" s="32">
        <f t="shared" ref="N40:N57" si="11">SUM(D40:M40)</f>
        <v>110265</v>
      </c>
      <c r="O40" s="45">
        <f t="shared" si="9"/>
        <v>19.133263925039042</v>
      </c>
      <c r="P40" s="10"/>
    </row>
    <row r="41" spans="1:16">
      <c r="A41" s="13"/>
      <c r="B41" s="39">
        <v>351.1</v>
      </c>
      <c r="C41" s="21" t="s">
        <v>49</v>
      </c>
      <c r="D41" s="46">
        <v>90832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11"/>
        <v>90832</v>
      </c>
      <c r="O41" s="47">
        <f t="shared" si="9"/>
        <v>15.761235467638382</v>
      </c>
      <c r="P41" s="9"/>
    </row>
    <row r="42" spans="1:16">
      <c r="A42" s="13"/>
      <c r="B42" s="39">
        <v>351.2</v>
      </c>
      <c r="C42" s="21" t="s">
        <v>50</v>
      </c>
      <c r="D42" s="46">
        <v>6222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11"/>
        <v>6222</v>
      </c>
      <c r="O42" s="47">
        <f t="shared" si="9"/>
        <v>1.0796460176991149</v>
      </c>
      <c r="P42" s="9"/>
    </row>
    <row r="43" spans="1:16">
      <c r="A43" s="13"/>
      <c r="B43" s="39">
        <v>351.5</v>
      </c>
      <c r="C43" s="21" t="s">
        <v>52</v>
      </c>
      <c r="D43" s="46">
        <v>0</v>
      </c>
      <c r="E43" s="46">
        <v>3365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1"/>
        <v>3365</v>
      </c>
      <c r="O43" s="47">
        <f t="shared" si="9"/>
        <v>0.58389727572444905</v>
      </c>
      <c r="P43" s="9"/>
    </row>
    <row r="44" spans="1:16">
      <c r="A44" s="13"/>
      <c r="B44" s="39">
        <v>354</v>
      </c>
      <c r="C44" s="21" t="s">
        <v>53</v>
      </c>
      <c r="D44" s="46">
        <v>850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1"/>
        <v>850</v>
      </c>
      <c r="O44" s="47">
        <f t="shared" si="9"/>
        <v>0.14749262536873156</v>
      </c>
      <c r="P44" s="9"/>
    </row>
    <row r="45" spans="1:16">
      <c r="A45" s="13"/>
      <c r="B45" s="39">
        <v>359</v>
      </c>
      <c r="C45" s="21" t="s">
        <v>80</v>
      </c>
      <c r="D45" s="46">
        <v>0</v>
      </c>
      <c r="E45" s="46">
        <v>8996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1"/>
        <v>8996</v>
      </c>
      <c r="O45" s="47">
        <f t="shared" si="9"/>
        <v>1.5609925386083636</v>
      </c>
      <c r="P45" s="9"/>
    </row>
    <row r="46" spans="1:16" ht="15.75">
      <c r="A46" s="29" t="s">
        <v>3</v>
      </c>
      <c r="B46" s="30"/>
      <c r="C46" s="31"/>
      <c r="D46" s="32">
        <f t="shared" ref="D46:M46" si="12">SUM(D47:D52)</f>
        <v>1224827</v>
      </c>
      <c r="E46" s="32">
        <f t="shared" si="12"/>
        <v>2143</v>
      </c>
      <c r="F46" s="32">
        <f t="shared" si="12"/>
        <v>0</v>
      </c>
      <c r="G46" s="32">
        <f t="shared" si="12"/>
        <v>0</v>
      </c>
      <c r="H46" s="32">
        <f t="shared" si="12"/>
        <v>0</v>
      </c>
      <c r="I46" s="32">
        <f t="shared" si="12"/>
        <v>10027876</v>
      </c>
      <c r="J46" s="32">
        <f t="shared" si="12"/>
        <v>0</v>
      </c>
      <c r="K46" s="32">
        <f t="shared" si="12"/>
        <v>314492</v>
      </c>
      <c r="L46" s="32">
        <f t="shared" si="12"/>
        <v>0</v>
      </c>
      <c r="M46" s="32">
        <f t="shared" si="12"/>
        <v>2687229</v>
      </c>
      <c r="N46" s="32">
        <f t="shared" si="11"/>
        <v>14256567</v>
      </c>
      <c r="O46" s="45">
        <f t="shared" si="9"/>
        <v>2473.8099947943779</v>
      </c>
      <c r="P46" s="10"/>
    </row>
    <row r="47" spans="1:16">
      <c r="A47" s="12"/>
      <c r="B47" s="25">
        <v>361.1</v>
      </c>
      <c r="C47" s="20" t="s">
        <v>55</v>
      </c>
      <c r="D47" s="46">
        <v>21304</v>
      </c>
      <c r="E47" s="46">
        <v>0</v>
      </c>
      <c r="F47" s="46">
        <v>0</v>
      </c>
      <c r="G47" s="46">
        <v>0</v>
      </c>
      <c r="H47" s="46">
        <v>0</v>
      </c>
      <c r="I47" s="46">
        <v>26021</v>
      </c>
      <c r="J47" s="46">
        <v>0</v>
      </c>
      <c r="K47" s="46">
        <v>158352</v>
      </c>
      <c r="L47" s="46">
        <v>0</v>
      </c>
      <c r="M47" s="46">
        <v>12633</v>
      </c>
      <c r="N47" s="46">
        <f t="shared" si="11"/>
        <v>218310</v>
      </c>
      <c r="O47" s="47">
        <f t="shared" si="9"/>
        <v>37.8813118167621</v>
      </c>
      <c r="P47" s="9"/>
    </row>
    <row r="48" spans="1:16">
      <c r="A48" s="12"/>
      <c r="B48" s="25">
        <v>362</v>
      </c>
      <c r="C48" s="20" t="s">
        <v>56</v>
      </c>
      <c r="D48" s="46">
        <v>52248</v>
      </c>
      <c r="E48" s="46">
        <v>0</v>
      </c>
      <c r="F48" s="46">
        <v>0</v>
      </c>
      <c r="G48" s="46">
        <v>0</v>
      </c>
      <c r="H48" s="46">
        <v>0</v>
      </c>
      <c r="I48" s="46">
        <v>43128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1"/>
        <v>95376</v>
      </c>
      <c r="O48" s="47">
        <f t="shared" si="9"/>
        <v>16.549713690786049</v>
      </c>
      <c r="P48" s="9"/>
    </row>
    <row r="49" spans="1:119">
      <c r="A49" s="12"/>
      <c r="B49" s="25">
        <v>364</v>
      </c>
      <c r="C49" s="20" t="s">
        <v>57</v>
      </c>
      <c r="D49" s="46">
        <v>2200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2200</v>
      </c>
      <c r="O49" s="47">
        <f t="shared" si="9"/>
        <v>0.38174561860142286</v>
      </c>
      <c r="P49" s="9"/>
    </row>
    <row r="50" spans="1:119">
      <c r="A50" s="12"/>
      <c r="B50" s="25">
        <v>366</v>
      </c>
      <c r="C50" s="20" t="s">
        <v>58</v>
      </c>
      <c r="D50" s="46">
        <v>60797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60797</v>
      </c>
      <c r="O50" s="47">
        <f t="shared" si="9"/>
        <v>10.549540170050321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156140</v>
      </c>
      <c r="L51" s="46">
        <v>0</v>
      </c>
      <c r="M51" s="46">
        <v>0</v>
      </c>
      <c r="N51" s="46">
        <f t="shared" si="11"/>
        <v>156140</v>
      </c>
      <c r="O51" s="47">
        <f t="shared" si="9"/>
        <v>27.093527676557347</v>
      </c>
      <c r="P51" s="9"/>
    </row>
    <row r="52" spans="1:119">
      <c r="A52" s="12"/>
      <c r="B52" s="25">
        <v>369.9</v>
      </c>
      <c r="C52" s="20" t="s">
        <v>60</v>
      </c>
      <c r="D52" s="46">
        <v>1088278</v>
      </c>
      <c r="E52" s="46">
        <v>2143</v>
      </c>
      <c r="F52" s="46">
        <v>0</v>
      </c>
      <c r="G52" s="46">
        <v>0</v>
      </c>
      <c r="H52" s="46">
        <v>0</v>
      </c>
      <c r="I52" s="46">
        <v>9958727</v>
      </c>
      <c r="J52" s="46">
        <v>0</v>
      </c>
      <c r="K52" s="46">
        <v>0</v>
      </c>
      <c r="L52" s="46">
        <v>0</v>
      </c>
      <c r="M52" s="46">
        <v>2674596</v>
      </c>
      <c r="N52" s="46">
        <f t="shared" si="11"/>
        <v>13723744</v>
      </c>
      <c r="O52" s="47">
        <f t="shared" si="9"/>
        <v>2381.3541558216207</v>
      </c>
      <c r="P52" s="9"/>
    </row>
    <row r="53" spans="1:119" ht="15.75">
      <c r="A53" s="29" t="s">
        <v>35</v>
      </c>
      <c r="B53" s="30"/>
      <c r="C53" s="31"/>
      <c r="D53" s="32">
        <f t="shared" ref="D53:M53" si="13">SUM(D54:D56)</f>
        <v>1375696</v>
      </c>
      <c r="E53" s="32">
        <f t="shared" si="13"/>
        <v>200355</v>
      </c>
      <c r="F53" s="32">
        <f t="shared" si="13"/>
        <v>0</v>
      </c>
      <c r="G53" s="32">
        <f t="shared" si="13"/>
        <v>0</v>
      </c>
      <c r="H53" s="32">
        <f t="shared" si="13"/>
        <v>0</v>
      </c>
      <c r="I53" s="32">
        <f t="shared" si="13"/>
        <v>255664</v>
      </c>
      <c r="J53" s="32">
        <f t="shared" si="13"/>
        <v>0</v>
      </c>
      <c r="K53" s="32">
        <f t="shared" si="13"/>
        <v>0</v>
      </c>
      <c r="L53" s="32">
        <f t="shared" si="13"/>
        <v>0</v>
      </c>
      <c r="M53" s="32">
        <f t="shared" si="13"/>
        <v>0</v>
      </c>
      <c r="N53" s="32">
        <f t="shared" si="11"/>
        <v>1831715</v>
      </c>
      <c r="O53" s="45">
        <f t="shared" si="9"/>
        <v>317.84053444386603</v>
      </c>
      <c r="P53" s="9"/>
    </row>
    <row r="54" spans="1:119">
      <c r="A54" s="12"/>
      <c r="B54" s="25">
        <v>381</v>
      </c>
      <c r="C54" s="20" t="s">
        <v>61</v>
      </c>
      <c r="D54" s="46">
        <v>0</v>
      </c>
      <c r="E54" s="46">
        <v>200355</v>
      </c>
      <c r="F54" s="46">
        <v>0</v>
      </c>
      <c r="G54" s="46">
        <v>0</v>
      </c>
      <c r="H54" s="46">
        <v>0</v>
      </c>
      <c r="I54" s="46">
        <v>253764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1"/>
        <v>454119</v>
      </c>
      <c r="O54" s="47">
        <f t="shared" si="9"/>
        <v>78.799062988027075</v>
      </c>
      <c r="P54" s="9"/>
    </row>
    <row r="55" spans="1:119">
      <c r="A55" s="12"/>
      <c r="B55" s="25">
        <v>382</v>
      </c>
      <c r="C55" s="20" t="s">
        <v>81</v>
      </c>
      <c r="D55" s="46">
        <v>1375696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1"/>
        <v>1375696</v>
      </c>
      <c r="O55" s="47">
        <f t="shared" si="9"/>
        <v>238.71178205795593</v>
      </c>
      <c r="P55" s="9"/>
    </row>
    <row r="56" spans="1:119" ht="15.75" thickBot="1">
      <c r="A56" s="12"/>
      <c r="B56" s="25">
        <v>389.4</v>
      </c>
      <c r="C56" s="20" t="s">
        <v>82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1900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1"/>
        <v>1900</v>
      </c>
      <c r="O56" s="47">
        <f t="shared" si="9"/>
        <v>0.32968939788304702</v>
      </c>
      <c r="P56" s="9"/>
    </row>
    <row r="57" spans="1:119" ht="16.5" thickBot="1">
      <c r="A57" s="14" t="s">
        <v>47</v>
      </c>
      <c r="B57" s="23"/>
      <c r="C57" s="22"/>
      <c r="D57" s="15">
        <f t="shared" ref="D57:M57" si="14">SUM(D5,D13,D17,D29,D40,D46,D53)</f>
        <v>6882504</v>
      </c>
      <c r="E57" s="15">
        <f t="shared" si="14"/>
        <v>908537</v>
      </c>
      <c r="F57" s="15">
        <f t="shared" si="14"/>
        <v>0</v>
      </c>
      <c r="G57" s="15">
        <f t="shared" si="14"/>
        <v>0</v>
      </c>
      <c r="H57" s="15">
        <f t="shared" si="14"/>
        <v>0</v>
      </c>
      <c r="I57" s="15">
        <f t="shared" si="14"/>
        <v>19432716</v>
      </c>
      <c r="J57" s="15">
        <f t="shared" si="14"/>
        <v>0</v>
      </c>
      <c r="K57" s="15">
        <f t="shared" si="14"/>
        <v>314492</v>
      </c>
      <c r="L57" s="15">
        <f t="shared" si="14"/>
        <v>0</v>
      </c>
      <c r="M57" s="15">
        <f t="shared" si="14"/>
        <v>2687229</v>
      </c>
      <c r="N57" s="15">
        <f t="shared" si="11"/>
        <v>30225478</v>
      </c>
      <c r="O57" s="38">
        <f t="shared" si="9"/>
        <v>5244.7471802880445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3" t="s">
        <v>83</v>
      </c>
      <c r="M59" s="123"/>
      <c r="N59" s="123"/>
      <c r="O59" s="43">
        <v>5763</v>
      </c>
    </row>
    <row r="60" spans="1:119">
      <c r="A60" s="124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2"/>
    </row>
    <row r="61" spans="1:119" ht="15.75" thickBot="1">
      <c r="A61" s="125" t="s">
        <v>84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C60"/>
  <sheetViews>
    <sheetView zoomScaleNormal="100"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48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1888808</v>
      </c>
      <c r="E5" s="27">
        <f t="shared" si="0"/>
        <v>619352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2508160</v>
      </c>
      <c r="O5" s="33">
        <f t="shared" ref="O5:O36" si="1">(N5/O$58)</f>
        <v>433.1134519081333</v>
      </c>
      <c r="P5" s="6"/>
    </row>
    <row r="6" spans="1:133">
      <c r="A6" s="12"/>
      <c r="B6" s="25">
        <v>311</v>
      </c>
      <c r="C6" s="20" t="s">
        <v>2</v>
      </c>
      <c r="D6" s="46">
        <v>1186237</v>
      </c>
      <c r="E6" s="46">
        <v>619352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1805589</v>
      </c>
      <c r="O6" s="47">
        <f t="shared" si="1"/>
        <v>311.79226385771022</v>
      </c>
      <c r="P6" s="9"/>
    </row>
    <row r="7" spans="1:133">
      <c r="A7" s="12"/>
      <c r="B7" s="25">
        <v>312.10000000000002</v>
      </c>
      <c r="C7" s="20" t="s">
        <v>10</v>
      </c>
      <c r="D7" s="46">
        <v>213988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213988</v>
      </c>
      <c r="O7" s="47">
        <f t="shared" si="1"/>
        <v>36.95182179243654</v>
      </c>
      <c r="P7" s="9"/>
    </row>
    <row r="8" spans="1:133">
      <c r="A8" s="12"/>
      <c r="B8" s="25">
        <v>314.10000000000002</v>
      </c>
      <c r="C8" s="20" t="s">
        <v>11</v>
      </c>
      <c r="D8" s="46">
        <v>159356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159356</v>
      </c>
      <c r="O8" s="47">
        <f t="shared" si="1"/>
        <v>27.517872560870316</v>
      </c>
      <c r="P8" s="9"/>
    </row>
    <row r="9" spans="1:133">
      <c r="A9" s="12"/>
      <c r="B9" s="25">
        <v>314.2</v>
      </c>
      <c r="C9" s="20" t="s">
        <v>13</v>
      </c>
      <c r="D9" s="46">
        <v>212177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212177</v>
      </c>
      <c r="O9" s="47">
        <f t="shared" si="1"/>
        <v>36.639095147642891</v>
      </c>
      <c r="P9" s="9"/>
    </row>
    <row r="10" spans="1:133">
      <c r="A10" s="12"/>
      <c r="B10" s="25">
        <v>314.3</v>
      </c>
      <c r="C10" s="20" t="s">
        <v>12</v>
      </c>
      <c r="D10" s="46">
        <v>21559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21559</v>
      </c>
      <c r="O10" s="47">
        <f t="shared" si="1"/>
        <v>3.7228457951994476</v>
      </c>
      <c r="P10" s="9"/>
    </row>
    <row r="11" spans="1:133">
      <c r="A11" s="12"/>
      <c r="B11" s="25">
        <v>314.39999999999998</v>
      </c>
      <c r="C11" s="20" t="s">
        <v>14</v>
      </c>
      <c r="D11" s="46">
        <v>25860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25860</v>
      </c>
      <c r="O11" s="47">
        <f t="shared" si="1"/>
        <v>4.4655499913659122</v>
      </c>
      <c r="P11" s="9"/>
    </row>
    <row r="12" spans="1:133">
      <c r="A12" s="12"/>
      <c r="B12" s="25">
        <v>316</v>
      </c>
      <c r="C12" s="20" t="s">
        <v>15</v>
      </c>
      <c r="D12" s="46">
        <v>69631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69631</v>
      </c>
      <c r="O12" s="47">
        <f t="shared" si="1"/>
        <v>12.02400276290796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307763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36337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7" si="4">SUM(D13:M13)</f>
        <v>344100</v>
      </c>
      <c r="O13" s="45">
        <f t="shared" si="1"/>
        <v>59.419789328268003</v>
      </c>
      <c r="P13" s="10"/>
    </row>
    <row r="14" spans="1:133">
      <c r="A14" s="12"/>
      <c r="B14" s="25">
        <v>323.10000000000002</v>
      </c>
      <c r="C14" s="20" t="s">
        <v>17</v>
      </c>
      <c r="D14" s="46">
        <v>293431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293431</v>
      </c>
      <c r="O14" s="47">
        <f t="shared" si="1"/>
        <v>50.670177862199964</v>
      </c>
      <c r="P14" s="9"/>
    </row>
    <row r="15" spans="1:133">
      <c r="A15" s="12"/>
      <c r="B15" s="25">
        <v>324.02999999999997</v>
      </c>
      <c r="C15" s="20" t="s">
        <v>18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36337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36337</v>
      </c>
      <c r="O15" s="47">
        <f t="shared" si="1"/>
        <v>6.2747366603350025</v>
      </c>
      <c r="P15" s="9"/>
    </row>
    <row r="16" spans="1:133">
      <c r="A16" s="12"/>
      <c r="B16" s="25">
        <v>329</v>
      </c>
      <c r="C16" s="20" t="s">
        <v>19</v>
      </c>
      <c r="D16" s="46">
        <v>14332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14332</v>
      </c>
      <c r="O16" s="47">
        <f t="shared" si="1"/>
        <v>2.4748748057330339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SUM(D18:D26)</f>
        <v>892165</v>
      </c>
      <c r="E17" s="32">
        <f t="shared" si="5"/>
        <v>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892165</v>
      </c>
      <c r="O17" s="45">
        <f t="shared" si="1"/>
        <v>154.0606112933863</v>
      </c>
      <c r="P17" s="10"/>
    </row>
    <row r="18" spans="1:16">
      <c r="A18" s="12"/>
      <c r="B18" s="25">
        <v>331.1</v>
      </c>
      <c r="C18" s="20" t="s">
        <v>20</v>
      </c>
      <c r="D18" s="46">
        <v>83353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83353</v>
      </c>
      <c r="O18" s="47">
        <f t="shared" si="1"/>
        <v>14.393541702642031</v>
      </c>
      <c r="P18" s="9"/>
    </row>
    <row r="19" spans="1:16">
      <c r="A19" s="12"/>
      <c r="B19" s="25">
        <v>334.1</v>
      </c>
      <c r="C19" s="20" t="s">
        <v>22</v>
      </c>
      <c r="D19" s="46">
        <v>105387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105387</v>
      </c>
      <c r="O19" s="47">
        <f t="shared" si="1"/>
        <v>18.198411327922638</v>
      </c>
      <c r="P19" s="9"/>
    </row>
    <row r="20" spans="1:16">
      <c r="A20" s="12"/>
      <c r="B20" s="25">
        <v>335.12</v>
      </c>
      <c r="C20" s="20" t="s">
        <v>23</v>
      </c>
      <c r="D20" s="46">
        <v>181638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181638</v>
      </c>
      <c r="O20" s="47">
        <f t="shared" si="1"/>
        <v>31.365567259540665</v>
      </c>
      <c r="P20" s="9"/>
    </row>
    <row r="21" spans="1:16">
      <c r="A21" s="12"/>
      <c r="B21" s="25">
        <v>335.15</v>
      </c>
      <c r="C21" s="20" t="s">
        <v>24</v>
      </c>
      <c r="D21" s="46">
        <v>2357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2357</v>
      </c>
      <c r="O21" s="47">
        <f t="shared" si="1"/>
        <v>0.40701087895009497</v>
      </c>
      <c r="P21" s="9"/>
    </row>
    <row r="22" spans="1:16">
      <c r="A22" s="12"/>
      <c r="B22" s="25">
        <v>335.18</v>
      </c>
      <c r="C22" s="20" t="s">
        <v>25</v>
      </c>
      <c r="D22" s="46">
        <v>228758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228758</v>
      </c>
      <c r="O22" s="47">
        <f t="shared" si="1"/>
        <v>39.50233120359178</v>
      </c>
      <c r="P22" s="9"/>
    </row>
    <row r="23" spans="1:16">
      <c r="A23" s="12"/>
      <c r="B23" s="25">
        <v>335.19</v>
      </c>
      <c r="C23" s="20" t="s">
        <v>36</v>
      </c>
      <c r="D23" s="46">
        <v>7405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7405</v>
      </c>
      <c r="O23" s="47">
        <f t="shared" si="1"/>
        <v>1.2787083405284061</v>
      </c>
      <c r="P23" s="9"/>
    </row>
    <row r="24" spans="1:16">
      <c r="A24" s="12"/>
      <c r="B24" s="25">
        <v>337.1</v>
      </c>
      <c r="C24" s="20" t="s">
        <v>26</v>
      </c>
      <c r="D24" s="46">
        <v>50000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50000</v>
      </c>
      <c r="O24" s="47">
        <f t="shared" si="1"/>
        <v>8.6340873769642545</v>
      </c>
      <c r="P24" s="9"/>
    </row>
    <row r="25" spans="1:16">
      <c r="A25" s="12"/>
      <c r="B25" s="25">
        <v>337.2</v>
      </c>
      <c r="C25" s="20" t="s">
        <v>27</v>
      </c>
      <c r="D25" s="46">
        <v>65477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65477</v>
      </c>
      <c r="O25" s="47">
        <f t="shared" si="1"/>
        <v>11.306682783629771</v>
      </c>
      <c r="P25" s="9"/>
    </row>
    <row r="26" spans="1:16">
      <c r="A26" s="12"/>
      <c r="B26" s="25">
        <v>337.9</v>
      </c>
      <c r="C26" s="20" t="s">
        <v>28</v>
      </c>
      <c r="D26" s="46">
        <v>167790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167790</v>
      </c>
      <c r="O26" s="47">
        <f t="shared" si="1"/>
        <v>28.974270419616648</v>
      </c>
      <c r="P26" s="9"/>
    </row>
    <row r="27" spans="1:16" ht="15.75">
      <c r="A27" s="29" t="s">
        <v>33</v>
      </c>
      <c r="B27" s="30"/>
      <c r="C27" s="31"/>
      <c r="D27" s="32">
        <f t="shared" ref="D27:M27" si="6">SUM(D28:D38)</f>
        <v>254653</v>
      </c>
      <c r="E27" s="32">
        <f t="shared" si="6"/>
        <v>172930</v>
      </c>
      <c r="F27" s="32">
        <f t="shared" si="6"/>
        <v>0</v>
      </c>
      <c r="G27" s="32">
        <f t="shared" si="6"/>
        <v>0</v>
      </c>
      <c r="H27" s="32">
        <f t="shared" si="6"/>
        <v>0</v>
      </c>
      <c r="I27" s="32">
        <f t="shared" si="6"/>
        <v>9126227</v>
      </c>
      <c r="J27" s="32">
        <f t="shared" si="6"/>
        <v>0</v>
      </c>
      <c r="K27" s="32">
        <f t="shared" si="6"/>
        <v>0</v>
      </c>
      <c r="L27" s="32">
        <f t="shared" si="6"/>
        <v>0</v>
      </c>
      <c r="M27" s="32">
        <f t="shared" si="6"/>
        <v>0</v>
      </c>
      <c r="N27" s="32">
        <f t="shared" si="4"/>
        <v>9553810</v>
      </c>
      <c r="O27" s="45">
        <f t="shared" si="1"/>
        <v>1649.7686064582974</v>
      </c>
      <c r="P27" s="10"/>
    </row>
    <row r="28" spans="1:16">
      <c r="A28" s="12"/>
      <c r="B28" s="25">
        <v>342.9</v>
      </c>
      <c r="C28" s="20" t="s">
        <v>37</v>
      </c>
      <c r="D28" s="46">
        <v>17694</v>
      </c>
      <c r="E28" s="46">
        <v>172930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ref="N28:N36" si="7">SUM(D28:M28)</f>
        <v>190624</v>
      </c>
      <c r="O28" s="47">
        <f t="shared" si="1"/>
        <v>32.91728544292868</v>
      </c>
      <c r="P28" s="9"/>
    </row>
    <row r="29" spans="1:16">
      <c r="A29" s="12"/>
      <c r="B29" s="25">
        <v>343.1</v>
      </c>
      <c r="C29" s="20" t="s">
        <v>38</v>
      </c>
      <c r="D29" s="46">
        <v>1701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1701</v>
      </c>
      <c r="O29" s="47">
        <f t="shared" si="1"/>
        <v>0.29373165256432393</v>
      </c>
      <c r="P29" s="9"/>
    </row>
    <row r="30" spans="1:16">
      <c r="A30" s="12"/>
      <c r="B30" s="25">
        <v>343.2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1918813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1918813</v>
      </c>
      <c r="O30" s="47">
        <f t="shared" si="1"/>
        <v>331.34398204109823</v>
      </c>
      <c r="P30" s="9"/>
    </row>
    <row r="31" spans="1:16">
      <c r="A31" s="12"/>
      <c r="B31" s="25">
        <v>343.4</v>
      </c>
      <c r="C31" s="20" t="s">
        <v>40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1023845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1023845</v>
      </c>
      <c r="O31" s="47">
        <f t="shared" si="1"/>
        <v>176.79934380935936</v>
      </c>
      <c r="P31" s="9"/>
    </row>
    <row r="32" spans="1:16">
      <c r="A32" s="12"/>
      <c r="B32" s="25">
        <v>343.6</v>
      </c>
      <c r="C32" s="20" t="s">
        <v>41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5989695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5989695</v>
      </c>
      <c r="O32" s="47">
        <f t="shared" si="1"/>
        <v>1034.3109998273183</v>
      </c>
      <c r="P32" s="9"/>
    </row>
    <row r="33" spans="1:16">
      <c r="A33" s="12"/>
      <c r="B33" s="25">
        <v>343.9</v>
      </c>
      <c r="C33" s="20" t="s">
        <v>42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193874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193874</v>
      </c>
      <c r="O33" s="47">
        <f t="shared" si="1"/>
        <v>33.478501122431361</v>
      </c>
      <c r="P33" s="9"/>
    </row>
    <row r="34" spans="1:16">
      <c r="A34" s="12"/>
      <c r="B34" s="25">
        <v>344.9</v>
      </c>
      <c r="C34" s="20" t="s">
        <v>43</v>
      </c>
      <c r="D34" s="46">
        <v>5364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5364</v>
      </c>
      <c r="O34" s="47">
        <f t="shared" si="1"/>
        <v>0.9262648938007253</v>
      </c>
      <c r="P34" s="9"/>
    </row>
    <row r="35" spans="1:16">
      <c r="A35" s="12"/>
      <c r="B35" s="25">
        <v>347.2</v>
      </c>
      <c r="C35" s="20" t="s">
        <v>44</v>
      </c>
      <c r="D35" s="46">
        <v>80376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80376</v>
      </c>
      <c r="O35" s="47">
        <f t="shared" si="1"/>
        <v>13.879468140217579</v>
      </c>
      <c r="P35" s="9"/>
    </row>
    <row r="36" spans="1:16">
      <c r="A36" s="12"/>
      <c r="B36" s="25">
        <v>347.4</v>
      </c>
      <c r="C36" s="20" t="s">
        <v>45</v>
      </c>
      <c r="D36" s="46">
        <v>6421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6421</v>
      </c>
      <c r="O36" s="47">
        <f t="shared" si="1"/>
        <v>1.1087895009497497</v>
      </c>
      <c r="P36" s="9"/>
    </row>
    <row r="37" spans="1:16">
      <c r="A37" s="12"/>
      <c r="B37" s="25">
        <v>347.9</v>
      </c>
      <c r="C37" s="20" t="s">
        <v>46</v>
      </c>
      <c r="D37" s="46">
        <v>79664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f t="shared" ref="N37:N56" si="8">SUM(D37:M37)</f>
        <v>79664</v>
      </c>
      <c r="O37" s="47">
        <f t="shared" ref="O37:O56" si="9">(N37/O$58)</f>
        <v>13.756518735969609</v>
      </c>
      <c r="P37" s="9"/>
    </row>
    <row r="38" spans="1:16">
      <c r="A38" s="12"/>
      <c r="B38" s="25">
        <v>349</v>
      </c>
      <c r="C38" s="20" t="s">
        <v>0</v>
      </c>
      <c r="D38" s="46">
        <v>63433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8"/>
        <v>63433</v>
      </c>
      <c r="O38" s="47">
        <f t="shared" si="9"/>
        <v>10.953721291659472</v>
      </c>
      <c r="P38" s="9"/>
    </row>
    <row r="39" spans="1:16" ht="15.75">
      <c r="A39" s="29" t="s">
        <v>34</v>
      </c>
      <c r="B39" s="30"/>
      <c r="C39" s="31"/>
      <c r="D39" s="32">
        <f t="shared" ref="D39:M39" si="10">SUM(D40:D45)</f>
        <v>182321</v>
      </c>
      <c r="E39" s="32">
        <f t="shared" si="10"/>
        <v>27826</v>
      </c>
      <c r="F39" s="32">
        <f t="shared" si="10"/>
        <v>0</v>
      </c>
      <c r="G39" s="32">
        <f t="shared" si="10"/>
        <v>0</v>
      </c>
      <c r="H39" s="32">
        <f t="shared" si="10"/>
        <v>0</v>
      </c>
      <c r="I39" s="32">
        <f t="shared" si="10"/>
        <v>0</v>
      </c>
      <c r="J39" s="32">
        <f t="shared" si="10"/>
        <v>0</v>
      </c>
      <c r="K39" s="32">
        <f t="shared" si="10"/>
        <v>0</v>
      </c>
      <c r="L39" s="32">
        <f t="shared" si="10"/>
        <v>0</v>
      </c>
      <c r="M39" s="32">
        <f t="shared" si="10"/>
        <v>0</v>
      </c>
      <c r="N39" s="32">
        <f t="shared" si="8"/>
        <v>210147</v>
      </c>
      <c r="O39" s="45">
        <f t="shared" si="9"/>
        <v>36.288551200138144</v>
      </c>
      <c r="P39" s="10"/>
    </row>
    <row r="40" spans="1:16">
      <c r="A40" s="13"/>
      <c r="B40" s="39">
        <v>351.1</v>
      </c>
      <c r="C40" s="21" t="s">
        <v>49</v>
      </c>
      <c r="D40" s="46">
        <v>107106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8"/>
        <v>107106</v>
      </c>
      <c r="O40" s="47">
        <f t="shared" si="9"/>
        <v>18.495251251942669</v>
      </c>
      <c r="P40" s="9"/>
    </row>
    <row r="41" spans="1:16">
      <c r="A41" s="13"/>
      <c r="B41" s="39">
        <v>351.2</v>
      </c>
      <c r="C41" s="21" t="s">
        <v>50</v>
      </c>
      <c r="D41" s="46">
        <v>7724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8"/>
        <v>7724</v>
      </c>
      <c r="O41" s="47">
        <f t="shared" si="9"/>
        <v>1.3337938179934381</v>
      </c>
      <c r="P41" s="9"/>
    </row>
    <row r="42" spans="1:16">
      <c r="A42" s="13"/>
      <c r="B42" s="39">
        <v>351.3</v>
      </c>
      <c r="C42" s="21" t="s">
        <v>51</v>
      </c>
      <c r="D42" s="46">
        <v>65063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8"/>
        <v>65063</v>
      </c>
      <c r="O42" s="47">
        <f t="shared" si="9"/>
        <v>11.235192540148507</v>
      </c>
      <c r="P42" s="9"/>
    </row>
    <row r="43" spans="1:16">
      <c r="A43" s="13"/>
      <c r="B43" s="39">
        <v>351.5</v>
      </c>
      <c r="C43" s="21" t="s">
        <v>52</v>
      </c>
      <c r="D43" s="46">
        <v>0</v>
      </c>
      <c r="E43" s="46">
        <v>2788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8"/>
        <v>2788</v>
      </c>
      <c r="O43" s="47">
        <f t="shared" si="9"/>
        <v>0.48143671213952688</v>
      </c>
      <c r="P43" s="9"/>
    </row>
    <row r="44" spans="1:16">
      <c r="A44" s="13"/>
      <c r="B44" s="39">
        <v>351.9</v>
      </c>
      <c r="C44" s="21" t="s">
        <v>54</v>
      </c>
      <c r="D44" s="46">
        <v>0</v>
      </c>
      <c r="E44" s="46">
        <v>25038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8"/>
        <v>25038</v>
      </c>
      <c r="O44" s="47">
        <f t="shared" si="9"/>
        <v>4.3236055948886198</v>
      </c>
      <c r="P44" s="9"/>
    </row>
    <row r="45" spans="1:16">
      <c r="A45" s="13"/>
      <c r="B45" s="39">
        <v>354</v>
      </c>
      <c r="C45" s="21" t="s">
        <v>53</v>
      </c>
      <c r="D45" s="46">
        <v>2428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8"/>
        <v>2428</v>
      </c>
      <c r="O45" s="47">
        <f t="shared" si="9"/>
        <v>0.41927128302538419</v>
      </c>
      <c r="P45" s="9"/>
    </row>
    <row r="46" spans="1:16" ht="15.75">
      <c r="A46" s="29" t="s">
        <v>3</v>
      </c>
      <c r="B46" s="30"/>
      <c r="C46" s="31"/>
      <c r="D46" s="32">
        <f t="shared" ref="D46:M46" si="11">SUM(D47:D52)</f>
        <v>773342</v>
      </c>
      <c r="E46" s="32">
        <f t="shared" si="11"/>
        <v>1380</v>
      </c>
      <c r="F46" s="32">
        <f t="shared" si="11"/>
        <v>0</v>
      </c>
      <c r="G46" s="32">
        <f t="shared" si="11"/>
        <v>0</v>
      </c>
      <c r="H46" s="32">
        <f t="shared" si="11"/>
        <v>0</v>
      </c>
      <c r="I46" s="32">
        <f t="shared" si="11"/>
        <v>915851</v>
      </c>
      <c r="J46" s="32">
        <f t="shared" si="11"/>
        <v>0</v>
      </c>
      <c r="K46" s="32">
        <f t="shared" si="11"/>
        <v>198323</v>
      </c>
      <c r="L46" s="32">
        <f t="shared" si="11"/>
        <v>0</v>
      </c>
      <c r="M46" s="32">
        <f t="shared" si="11"/>
        <v>1009789</v>
      </c>
      <c r="N46" s="32">
        <f t="shared" si="8"/>
        <v>2898685</v>
      </c>
      <c r="O46" s="45">
        <f t="shared" si="9"/>
        <v>500.5499913659126</v>
      </c>
      <c r="P46" s="10"/>
    </row>
    <row r="47" spans="1:16">
      <c r="A47" s="12"/>
      <c r="B47" s="25">
        <v>361.1</v>
      </c>
      <c r="C47" s="20" t="s">
        <v>55</v>
      </c>
      <c r="D47" s="46">
        <v>49340</v>
      </c>
      <c r="E47" s="46">
        <v>0</v>
      </c>
      <c r="F47" s="46">
        <v>0</v>
      </c>
      <c r="G47" s="46">
        <v>0</v>
      </c>
      <c r="H47" s="46">
        <v>0</v>
      </c>
      <c r="I47" s="46">
        <v>64495</v>
      </c>
      <c r="J47" s="46">
        <v>0</v>
      </c>
      <c r="K47" s="46">
        <v>41182</v>
      </c>
      <c r="L47" s="46">
        <v>0</v>
      </c>
      <c r="M47" s="46">
        <v>45687</v>
      </c>
      <c r="N47" s="46">
        <f t="shared" si="8"/>
        <v>200704</v>
      </c>
      <c r="O47" s="47">
        <f t="shared" si="9"/>
        <v>34.657917458124679</v>
      </c>
      <c r="P47" s="9"/>
    </row>
    <row r="48" spans="1:16">
      <c r="A48" s="12"/>
      <c r="B48" s="25">
        <v>362</v>
      </c>
      <c r="C48" s="20" t="s">
        <v>56</v>
      </c>
      <c r="D48" s="46">
        <v>52248</v>
      </c>
      <c r="E48" s="46">
        <v>0</v>
      </c>
      <c r="F48" s="46">
        <v>0</v>
      </c>
      <c r="G48" s="46">
        <v>0</v>
      </c>
      <c r="H48" s="46">
        <v>0</v>
      </c>
      <c r="I48" s="46">
        <v>44928</v>
      </c>
      <c r="J48" s="46">
        <v>0</v>
      </c>
      <c r="K48" s="46">
        <v>0</v>
      </c>
      <c r="L48" s="46">
        <v>0</v>
      </c>
      <c r="M48" s="46">
        <v>0</v>
      </c>
      <c r="N48" s="46">
        <f t="shared" si="8"/>
        <v>97176</v>
      </c>
      <c r="O48" s="47">
        <f t="shared" si="9"/>
        <v>16.780521498877569</v>
      </c>
      <c r="P48" s="9"/>
    </row>
    <row r="49" spans="1:119">
      <c r="A49" s="12"/>
      <c r="B49" s="25">
        <v>364</v>
      </c>
      <c r="C49" s="20" t="s">
        <v>57</v>
      </c>
      <c r="D49" s="46">
        <v>2581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8"/>
        <v>2581</v>
      </c>
      <c r="O49" s="47">
        <f t="shared" si="9"/>
        <v>0.44569159039889483</v>
      </c>
      <c r="P49" s="9"/>
    </row>
    <row r="50" spans="1:119">
      <c r="A50" s="12"/>
      <c r="B50" s="25">
        <v>366</v>
      </c>
      <c r="C50" s="20" t="s">
        <v>58</v>
      </c>
      <c r="D50" s="46">
        <v>6988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8"/>
        <v>6988</v>
      </c>
      <c r="O50" s="47">
        <f t="shared" si="9"/>
        <v>1.2067000518045243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157141</v>
      </c>
      <c r="L51" s="46">
        <v>0</v>
      </c>
      <c r="M51" s="46">
        <v>0</v>
      </c>
      <c r="N51" s="46">
        <f t="shared" si="8"/>
        <v>157141</v>
      </c>
      <c r="O51" s="47">
        <f t="shared" si="9"/>
        <v>27.1353824900708</v>
      </c>
      <c r="P51" s="9"/>
    </row>
    <row r="52" spans="1:119">
      <c r="A52" s="12"/>
      <c r="B52" s="25">
        <v>369.9</v>
      </c>
      <c r="C52" s="20" t="s">
        <v>60</v>
      </c>
      <c r="D52" s="46">
        <v>662185</v>
      </c>
      <c r="E52" s="46">
        <v>1380</v>
      </c>
      <c r="F52" s="46">
        <v>0</v>
      </c>
      <c r="G52" s="46">
        <v>0</v>
      </c>
      <c r="H52" s="46">
        <v>0</v>
      </c>
      <c r="I52" s="46">
        <v>806428</v>
      </c>
      <c r="J52" s="46">
        <v>0</v>
      </c>
      <c r="K52" s="46">
        <v>0</v>
      </c>
      <c r="L52" s="46">
        <v>0</v>
      </c>
      <c r="M52" s="46">
        <v>964102</v>
      </c>
      <c r="N52" s="46">
        <f t="shared" si="8"/>
        <v>2434095</v>
      </c>
      <c r="O52" s="47">
        <f t="shared" si="9"/>
        <v>420.32377827663618</v>
      </c>
      <c r="P52" s="9"/>
    </row>
    <row r="53" spans="1:119" ht="15.75">
      <c r="A53" s="29" t="s">
        <v>35</v>
      </c>
      <c r="B53" s="30"/>
      <c r="C53" s="31"/>
      <c r="D53" s="32">
        <f t="shared" ref="D53:M53" si="12">SUM(D54:D55)</f>
        <v>1245089</v>
      </c>
      <c r="E53" s="32">
        <f t="shared" si="12"/>
        <v>182900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494887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 t="shared" si="8"/>
        <v>1922876</v>
      </c>
      <c r="O53" s="45">
        <f t="shared" si="9"/>
        <v>332.04558798135037</v>
      </c>
      <c r="P53" s="9"/>
    </row>
    <row r="54" spans="1:119">
      <c r="A54" s="12"/>
      <c r="B54" s="25">
        <v>381</v>
      </c>
      <c r="C54" s="20" t="s">
        <v>61</v>
      </c>
      <c r="D54" s="46">
        <v>1245089</v>
      </c>
      <c r="E54" s="46">
        <v>182900</v>
      </c>
      <c r="F54" s="46">
        <v>0</v>
      </c>
      <c r="G54" s="46">
        <v>0</v>
      </c>
      <c r="H54" s="46">
        <v>0</v>
      </c>
      <c r="I54" s="46">
        <v>367620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8"/>
        <v>1795609</v>
      </c>
      <c r="O54" s="47">
        <f t="shared" si="9"/>
        <v>310.06890001726816</v>
      </c>
      <c r="P54" s="9"/>
    </row>
    <row r="55" spans="1:119" ht="15.75" thickBot="1">
      <c r="A55" s="12"/>
      <c r="B55" s="25">
        <v>389.8</v>
      </c>
      <c r="C55" s="20" t="s">
        <v>62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127267</v>
      </c>
      <c r="J55" s="46">
        <v>0</v>
      </c>
      <c r="K55" s="46">
        <v>0</v>
      </c>
      <c r="L55" s="46">
        <v>0</v>
      </c>
      <c r="M55" s="46">
        <v>0</v>
      </c>
      <c r="N55" s="46">
        <f t="shared" si="8"/>
        <v>127267</v>
      </c>
      <c r="O55" s="47">
        <f t="shared" si="9"/>
        <v>21.976687964082195</v>
      </c>
      <c r="P55" s="9"/>
    </row>
    <row r="56" spans="1:119" ht="16.5" thickBot="1">
      <c r="A56" s="14" t="s">
        <v>47</v>
      </c>
      <c r="B56" s="23"/>
      <c r="C56" s="22"/>
      <c r="D56" s="15">
        <f t="shared" ref="D56:M56" si="13">SUM(D5,D13,D17,D27,D39,D46,D53)</f>
        <v>5544141</v>
      </c>
      <c r="E56" s="15">
        <f t="shared" si="13"/>
        <v>1004388</v>
      </c>
      <c r="F56" s="15">
        <f t="shared" si="13"/>
        <v>0</v>
      </c>
      <c r="G56" s="15">
        <f t="shared" si="13"/>
        <v>0</v>
      </c>
      <c r="H56" s="15">
        <f t="shared" si="13"/>
        <v>0</v>
      </c>
      <c r="I56" s="15">
        <f t="shared" si="13"/>
        <v>10573302</v>
      </c>
      <c r="J56" s="15">
        <f t="shared" si="13"/>
        <v>0</v>
      </c>
      <c r="K56" s="15">
        <f t="shared" si="13"/>
        <v>198323</v>
      </c>
      <c r="L56" s="15">
        <f t="shared" si="13"/>
        <v>0</v>
      </c>
      <c r="M56" s="15">
        <f t="shared" si="13"/>
        <v>1009789</v>
      </c>
      <c r="N56" s="15">
        <f t="shared" si="8"/>
        <v>18329943</v>
      </c>
      <c r="O56" s="38">
        <f t="shared" si="9"/>
        <v>3165.2465895354862</v>
      </c>
      <c r="P56" s="6"/>
      <c r="Q56" s="2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</row>
    <row r="57" spans="1:119">
      <c r="A57" s="16"/>
      <c r="B57" s="18"/>
      <c r="C57" s="18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9"/>
    </row>
    <row r="58" spans="1:119">
      <c r="A58" s="40"/>
      <c r="B58" s="41"/>
      <c r="C58" s="41"/>
      <c r="D58" s="42"/>
      <c r="E58" s="42"/>
      <c r="F58" s="42"/>
      <c r="G58" s="42"/>
      <c r="H58" s="42"/>
      <c r="I58" s="42"/>
      <c r="J58" s="42"/>
      <c r="K58" s="42"/>
      <c r="L58" s="123" t="s">
        <v>69</v>
      </c>
      <c r="M58" s="123"/>
      <c r="N58" s="123"/>
      <c r="O58" s="43">
        <v>5791</v>
      </c>
    </row>
    <row r="59" spans="1:119">
      <c r="A59" s="124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2"/>
    </row>
    <row r="60" spans="1:119" ht="15.75" thickBot="1">
      <c r="A60" s="125" t="s">
        <v>84</v>
      </c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4"/>
      <c r="O60" s="105"/>
    </row>
  </sheetData>
  <mergeCells count="10">
    <mergeCell ref="A60:O60"/>
    <mergeCell ref="A59:O59"/>
    <mergeCell ref="L58:N58"/>
    <mergeCell ref="A1:O1"/>
    <mergeCell ref="D3:H3"/>
    <mergeCell ref="I3:J3"/>
    <mergeCell ref="K3:L3"/>
    <mergeCell ref="O3:O4"/>
    <mergeCell ref="A2:O2"/>
    <mergeCell ref="A3:C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95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SUM(D6:D11)</f>
        <v>1562136</v>
      </c>
      <c r="E5" s="27">
        <f t="shared" si="0"/>
        <v>638833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 t="shared" ref="N5:N15" si="1">SUM(D5:M5)</f>
        <v>2200969</v>
      </c>
      <c r="O5" s="33">
        <f t="shared" ref="O5:O36" si="2">(N5/O$59)</f>
        <v>380.79048442906577</v>
      </c>
      <c r="P5" s="6"/>
    </row>
    <row r="6" spans="1:133">
      <c r="A6" s="12"/>
      <c r="B6" s="25">
        <v>311</v>
      </c>
      <c r="C6" s="20" t="s">
        <v>2</v>
      </c>
      <c r="D6" s="46">
        <v>1027037</v>
      </c>
      <c r="E6" s="46">
        <v>638833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 t="shared" si="1"/>
        <v>1665870</v>
      </c>
      <c r="O6" s="47">
        <f t="shared" si="2"/>
        <v>288.21280276816611</v>
      </c>
      <c r="P6" s="9"/>
    </row>
    <row r="7" spans="1:133">
      <c r="A7" s="12"/>
      <c r="B7" s="25">
        <v>312.10000000000002</v>
      </c>
      <c r="C7" s="20" t="s">
        <v>10</v>
      </c>
      <c r="D7" s="46">
        <v>230000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si="1"/>
        <v>230000</v>
      </c>
      <c r="O7" s="47">
        <f t="shared" si="2"/>
        <v>39.792387543252595</v>
      </c>
      <c r="P7" s="9"/>
    </row>
    <row r="8" spans="1:133">
      <c r="A8" s="12"/>
      <c r="B8" s="25">
        <v>314.10000000000002</v>
      </c>
      <c r="C8" s="20" t="s">
        <v>11</v>
      </c>
      <c r="D8" s="46">
        <v>88179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1"/>
        <v>88179</v>
      </c>
      <c r="O8" s="47">
        <f t="shared" si="2"/>
        <v>15.255882352941176</v>
      </c>
      <c r="P8" s="9"/>
    </row>
    <row r="9" spans="1:133">
      <c r="A9" s="12"/>
      <c r="B9" s="25">
        <v>314.3</v>
      </c>
      <c r="C9" s="20" t="s">
        <v>12</v>
      </c>
      <c r="D9" s="46">
        <v>22654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1"/>
        <v>22654</v>
      </c>
      <c r="O9" s="47">
        <f t="shared" si="2"/>
        <v>3.919377162629758</v>
      </c>
      <c r="P9" s="9"/>
    </row>
    <row r="10" spans="1:133">
      <c r="A10" s="12"/>
      <c r="B10" s="25">
        <v>314.39999999999998</v>
      </c>
      <c r="C10" s="20" t="s">
        <v>14</v>
      </c>
      <c r="D10" s="46">
        <v>18114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1"/>
        <v>18114</v>
      </c>
      <c r="O10" s="47">
        <f t="shared" si="2"/>
        <v>3.1339100346020761</v>
      </c>
      <c r="P10" s="9"/>
    </row>
    <row r="11" spans="1:133">
      <c r="A11" s="12"/>
      <c r="B11" s="25">
        <v>315</v>
      </c>
      <c r="C11" s="20" t="s">
        <v>72</v>
      </c>
      <c r="D11" s="46">
        <v>176152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1"/>
        <v>176152</v>
      </c>
      <c r="O11" s="47">
        <f t="shared" si="2"/>
        <v>30.476124567474049</v>
      </c>
      <c r="P11" s="9"/>
    </row>
    <row r="12" spans="1:133" ht="15.75">
      <c r="A12" s="29" t="s">
        <v>96</v>
      </c>
      <c r="B12" s="30"/>
      <c r="C12" s="31"/>
      <c r="D12" s="32">
        <f t="shared" ref="D12:M12" si="3">SUM(D13:D14)</f>
        <v>313554</v>
      </c>
      <c r="E12" s="32">
        <f t="shared" si="3"/>
        <v>0</v>
      </c>
      <c r="F12" s="32">
        <f t="shared" si="3"/>
        <v>0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44">
        <f t="shared" si="1"/>
        <v>313554</v>
      </c>
      <c r="O12" s="45">
        <f t="shared" si="2"/>
        <v>54.248096885813148</v>
      </c>
      <c r="P12" s="10"/>
    </row>
    <row r="13" spans="1:133">
      <c r="A13" s="12"/>
      <c r="B13" s="25">
        <v>323.10000000000002</v>
      </c>
      <c r="C13" s="20" t="s">
        <v>17</v>
      </c>
      <c r="D13" s="46">
        <v>243849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0</v>
      </c>
      <c r="M13" s="46">
        <v>0</v>
      </c>
      <c r="N13" s="46">
        <f t="shared" si="1"/>
        <v>243849</v>
      </c>
      <c r="O13" s="47">
        <f t="shared" si="2"/>
        <v>42.188408304498267</v>
      </c>
      <c r="P13" s="9"/>
    </row>
    <row r="14" spans="1:133">
      <c r="A14" s="12"/>
      <c r="B14" s="25">
        <v>329</v>
      </c>
      <c r="C14" s="20" t="s">
        <v>98</v>
      </c>
      <c r="D14" s="46">
        <v>69705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1"/>
        <v>69705</v>
      </c>
      <c r="O14" s="47">
        <f t="shared" si="2"/>
        <v>12.059688581314878</v>
      </c>
      <c r="P14" s="9"/>
    </row>
    <row r="15" spans="1:133" ht="15.75">
      <c r="A15" s="29" t="s">
        <v>21</v>
      </c>
      <c r="B15" s="30"/>
      <c r="C15" s="31"/>
      <c r="D15" s="32">
        <f t="shared" ref="D15:M15" si="4">SUM(D16:D24)</f>
        <v>2053917</v>
      </c>
      <c r="E15" s="32">
        <f t="shared" si="4"/>
        <v>0</v>
      </c>
      <c r="F15" s="32">
        <f t="shared" si="4"/>
        <v>0</v>
      </c>
      <c r="G15" s="32">
        <f t="shared" si="4"/>
        <v>0</v>
      </c>
      <c r="H15" s="32">
        <f t="shared" si="4"/>
        <v>0</v>
      </c>
      <c r="I15" s="32">
        <f t="shared" si="4"/>
        <v>0</v>
      </c>
      <c r="J15" s="32">
        <f t="shared" si="4"/>
        <v>0</v>
      </c>
      <c r="K15" s="32">
        <f t="shared" si="4"/>
        <v>0</v>
      </c>
      <c r="L15" s="32">
        <f t="shared" si="4"/>
        <v>0</v>
      </c>
      <c r="M15" s="32">
        <f t="shared" si="4"/>
        <v>0</v>
      </c>
      <c r="N15" s="44">
        <f t="shared" si="1"/>
        <v>2053917</v>
      </c>
      <c r="O15" s="45">
        <f t="shared" si="2"/>
        <v>355.34896193771624</v>
      </c>
      <c r="P15" s="10"/>
    </row>
    <row r="16" spans="1:133">
      <c r="A16" s="12"/>
      <c r="B16" s="25">
        <v>331.2</v>
      </c>
      <c r="C16" s="20" t="s">
        <v>74</v>
      </c>
      <c r="D16" s="46">
        <v>1054504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ref="N16:N22" si="5">SUM(D16:M16)</f>
        <v>1054504</v>
      </c>
      <c r="O16" s="47">
        <f t="shared" si="2"/>
        <v>182.44013840830451</v>
      </c>
      <c r="P16" s="9"/>
    </row>
    <row r="17" spans="1:16">
      <c r="A17" s="12"/>
      <c r="B17" s="25">
        <v>334.36</v>
      </c>
      <c r="C17" s="20" t="s">
        <v>99</v>
      </c>
      <c r="D17" s="46">
        <v>167370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5"/>
        <v>167370</v>
      </c>
      <c r="O17" s="47">
        <f t="shared" si="2"/>
        <v>28.95674740484429</v>
      </c>
      <c r="P17" s="9"/>
    </row>
    <row r="18" spans="1:16">
      <c r="A18" s="12"/>
      <c r="B18" s="25">
        <v>335.12</v>
      </c>
      <c r="C18" s="20" t="s">
        <v>23</v>
      </c>
      <c r="D18" s="46">
        <v>183053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5"/>
        <v>183053</v>
      </c>
      <c r="O18" s="47">
        <f t="shared" si="2"/>
        <v>31.670069204152249</v>
      </c>
      <c r="P18" s="9"/>
    </row>
    <row r="19" spans="1:16">
      <c r="A19" s="12"/>
      <c r="B19" s="25">
        <v>335.15</v>
      </c>
      <c r="C19" s="20" t="s">
        <v>24</v>
      </c>
      <c r="D19" s="46">
        <v>-108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5"/>
        <v>-108</v>
      </c>
      <c r="O19" s="47">
        <f t="shared" si="2"/>
        <v>-1.8685121107266434E-2</v>
      </c>
      <c r="P19" s="9"/>
    </row>
    <row r="20" spans="1:16">
      <c r="A20" s="12"/>
      <c r="B20" s="25">
        <v>335.18</v>
      </c>
      <c r="C20" s="20" t="s">
        <v>25</v>
      </c>
      <c r="D20" s="46">
        <v>238113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5"/>
        <v>238113</v>
      </c>
      <c r="O20" s="47">
        <f t="shared" si="2"/>
        <v>41.196020761245677</v>
      </c>
      <c r="P20" s="9"/>
    </row>
    <row r="21" spans="1:16">
      <c r="A21" s="12"/>
      <c r="B21" s="25">
        <v>335.19</v>
      </c>
      <c r="C21" s="20" t="s">
        <v>36</v>
      </c>
      <c r="D21" s="46">
        <v>8042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5"/>
        <v>8042</v>
      </c>
      <c r="O21" s="47">
        <f t="shared" si="2"/>
        <v>1.391349480968858</v>
      </c>
      <c r="P21" s="9"/>
    </row>
    <row r="22" spans="1:16">
      <c r="A22" s="12"/>
      <c r="B22" s="25">
        <v>335.29</v>
      </c>
      <c r="C22" s="20" t="s">
        <v>100</v>
      </c>
      <c r="D22" s="46">
        <v>114350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5"/>
        <v>114350</v>
      </c>
      <c r="O22" s="47">
        <f t="shared" si="2"/>
        <v>19.783737024221452</v>
      </c>
      <c r="P22" s="9"/>
    </row>
    <row r="23" spans="1:16">
      <c r="A23" s="12"/>
      <c r="B23" s="25">
        <v>337.2</v>
      </c>
      <c r="C23" s="20" t="s">
        <v>27</v>
      </c>
      <c r="D23" s="46">
        <v>64877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>SUM(D23:M23)</f>
        <v>64877</v>
      </c>
      <c r="O23" s="47">
        <f t="shared" si="2"/>
        <v>11.224394463667821</v>
      </c>
      <c r="P23" s="9"/>
    </row>
    <row r="24" spans="1:16">
      <c r="A24" s="12"/>
      <c r="B24" s="25">
        <v>337.9</v>
      </c>
      <c r="C24" s="20" t="s">
        <v>28</v>
      </c>
      <c r="D24" s="46">
        <v>223716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>SUM(D24:M24)</f>
        <v>223716</v>
      </c>
      <c r="O24" s="47">
        <f t="shared" si="2"/>
        <v>38.705190311418683</v>
      </c>
      <c r="P24" s="9"/>
    </row>
    <row r="25" spans="1:16" ht="15.75">
      <c r="A25" s="29" t="s">
        <v>33</v>
      </c>
      <c r="B25" s="30"/>
      <c r="C25" s="31"/>
      <c r="D25" s="32">
        <f t="shared" ref="D25:M25" si="6">SUM(D26:D36)</f>
        <v>285772</v>
      </c>
      <c r="E25" s="32">
        <f t="shared" si="6"/>
        <v>108991</v>
      </c>
      <c r="F25" s="32">
        <f t="shared" si="6"/>
        <v>0</v>
      </c>
      <c r="G25" s="32">
        <f t="shared" si="6"/>
        <v>0</v>
      </c>
      <c r="H25" s="32">
        <f t="shared" si="6"/>
        <v>0</v>
      </c>
      <c r="I25" s="32">
        <f t="shared" si="6"/>
        <v>8699921</v>
      </c>
      <c r="J25" s="32">
        <f t="shared" si="6"/>
        <v>0</v>
      </c>
      <c r="K25" s="32">
        <f t="shared" si="6"/>
        <v>0</v>
      </c>
      <c r="L25" s="32">
        <f t="shared" si="6"/>
        <v>0</v>
      </c>
      <c r="M25" s="32">
        <f t="shared" si="6"/>
        <v>0</v>
      </c>
      <c r="N25" s="32">
        <f>SUM(D25:M25)</f>
        <v>9094684</v>
      </c>
      <c r="O25" s="45">
        <f t="shared" si="2"/>
        <v>1573.474740484429</v>
      </c>
      <c r="P25" s="10"/>
    </row>
    <row r="26" spans="1:16">
      <c r="A26" s="12"/>
      <c r="B26" s="25">
        <v>342.9</v>
      </c>
      <c r="C26" s="20" t="s">
        <v>37</v>
      </c>
      <c r="D26" s="46">
        <v>0</v>
      </c>
      <c r="E26" s="46">
        <v>108991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ref="N26:N41" si="7">SUM(D26:M26)</f>
        <v>108991</v>
      </c>
      <c r="O26" s="47">
        <f t="shared" si="2"/>
        <v>18.856574394463667</v>
      </c>
      <c r="P26" s="9"/>
    </row>
    <row r="27" spans="1:16">
      <c r="A27" s="12"/>
      <c r="B27" s="25">
        <v>343.2</v>
      </c>
      <c r="C27" s="20" t="s">
        <v>39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1955963</v>
      </c>
      <c r="J27" s="46">
        <v>0</v>
      </c>
      <c r="K27" s="46">
        <v>0</v>
      </c>
      <c r="L27" s="46">
        <v>0</v>
      </c>
      <c r="M27" s="46">
        <v>0</v>
      </c>
      <c r="N27" s="46">
        <f t="shared" si="7"/>
        <v>1955963</v>
      </c>
      <c r="O27" s="47">
        <f t="shared" si="2"/>
        <v>338.40190311418684</v>
      </c>
      <c r="P27" s="9"/>
    </row>
    <row r="28" spans="1:16">
      <c r="A28" s="12"/>
      <c r="B28" s="25">
        <v>343.3</v>
      </c>
      <c r="C28" s="20" t="s">
        <v>78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2339082</v>
      </c>
      <c r="J28" s="46">
        <v>0</v>
      </c>
      <c r="K28" s="46">
        <v>0</v>
      </c>
      <c r="L28" s="46">
        <v>0</v>
      </c>
      <c r="M28" s="46">
        <v>0</v>
      </c>
      <c r="N28" s="46">
        <f t="shared" si="7"/>
        <v>2339082</v>
      </c>
      <c r="O28" s="47">
        <f t="shared" si="2"/>
        <v>404.68546712802765</v>
      </c>
      <c r="P28" s="9"/>
    </row>
    <row r="29" spans="1:16">
      <c r="A29" s="12"/>
      <c r="B29" s="25">
        <v>343.4</v>
      </c>
      <c r="C29" s="20" t="s">
        <v>40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1011010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7"/>
        <v>1011010</v>
      </c>
      <c r="O29" s="47">
        <f t="shared" si="2"/>
        <v>174.9152249134948</v>
      </c>
      <c r="P29" s="9"/>
    </row>
    <row r="30" spans="1:16">
      <c r="A30" s="12"/>
      <c r="B30" s="25">
        <v>343.5</v>
      </c>
      <c r="C30" s="20" t="s">
        <v>79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3098322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3098322</v>
      </c>
      <c r="O30" s="47">
        <f t="shared" si="2"/>
        <v>536.04186851211068</v>
      </c>
      <c r="P30" s="9"/>
    </row>
    <row r="31" spans="1:16">
      <c r="A31" s="12"/>
      <c r="B31" s="25">
        <v>343.9</v>
      </c>
      <c r="C31" s="20" t="s">
        <v>42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295544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295544</v>
      </c>
      <c r="O31" s="47">
        <f t="shared" si="2"/>
        <v>51.13217993079585</v>
      </c>
      <c r="P31" s="9"/>
    </row>
    <row r="32" spans="1:16">
      <c r="A32" s="12"/>
      <c r="B32" s="25">
        <v>344.9</v>
      </c>
      <c r="C32" s="20" t="s">
        <v>43</v>
      </c>
      <c r="D32" s="46">
        <v>5208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5208</v>
      </c>
      <c r="O32" s="47">
        <f t="shared" si="2"/>
        <v>0.90103806228373706</v>
      </c>
      <c r="P32" s="9"/>
    </row>
    <row r="33" spans="1:16">
      <c r="A33" s="12"/>
      <c r="B33" s="25">
        <v>347.2</v>
      </c>
      <c r="C33" s="20" t="s">
        <v>44</v>
      </c>
      <c r="D33" s="46">
        <v>68305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68305</v>
      </c>
      <c r="O33" s="47">
        <f t="shared" si="2"/>
        <v>11.817474048442907</v>
      </c>
      <c r="P33" s="9"/>
    </row>
    <row r="34" spans="1:16">
      <c r="A34" s="12"/>
      <c r="B34" s="25">
        <v>347.4</v>
      </c>
      <c r="C34" s="20" t="s">
        <v>45</v>
      </c>
      <c r="D34" s="46">
        <v>15564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15564</v>
      </c>
      <c r="O34" s="47">
        <f t="shared" si="2"/>
        <v>2.692733564013841</v>
      </c>
      <c r="P34" s="9"/>
    </row>
    <row r="35" spans="1:16">
      <c r="A35" s="12"/>
      <c r="B35" s="25">
        <v>347.9</v>
      </c>
      <c r="C35" s="20" t="s">
        <v>46</v>
      </c>
      <c r="D35" s="46">
        <v>98700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98700</v>
      </c>
      <c r="O35" s="47">
        <f t="shared" si="2"/>
        <v>17.07612456747405</v>
      </c>
      <c r="P35" s="9"/>
    </row>
    <row r="36" spans="1:16">
      <c r="A36" s="12"/>
      <c r="B36" s="25">
        <v>349</v>
      </c>
      <c r="C36" s="20" t="s">
        <v>0</v>
      </c>
      <c r="D36" s="46">
        <v>97995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97995</v>
      </c>
      <c r="O36" s="47">
        <f t="shared" si="2"/>
        <v>16.95415224913495</v>
      </c>
      <c r="P36" s="9"/>
    </row>
    <row r="37" spans="1:16" ht="15.75">
      <c r="A37" s="29" t="s">
        <v>34</v>
      </c>
      <c r="B37" s="30"/>
      <c r="C37" s="31"/>
      <c r="D37" s="32">
        <f t="shared" ref="D37:M37" si="8">SUM(D38:D43)</f>
        <v>143427</v>
      </c>
      <c r="E37" s="32">
        <f t="shared" si="8"/>
        <v>15075</v>
      </c>
      <c r="F37" s="32">
        <f t="shared" si="8"/>
        <v>0</v>
      </c>
      <c r="G37" s="32">
        <f t="shared" si="8"/>
        <v>0</v>
      </c>
      <c r="H37" s="32">
        <f t="shared" si="8"/>
        <v>0</v>
      </c>
      <c r="I37" s="32">
        <f t="shared" si="8"/>
        <v>0</v>
      </c>
      <c r="J37" s="32">
        <f t="shared" si="8"/>
        <v>0</v>
      </c>
      <c r="K37" s="32">
        <f t="shared" si="8"/>
        <v>0</v>
      </c>
      <c r="L37" s="32">
        <f t="shared" si="8"/>
        <v>0</v>
      </c>
      <c r="M37" s="32">
        <f t="shared" si="8"/>
        <v>0</v>
      </c>
      <c r="N37" s="32">
        <f t="shared" si="7"/>
        <v>158502</v>
      </c>
      <c r="O37" s="45">
        <f t="shared" ref="O37:O57" si="9">(N37/O$59)</f>
        <v>27.422491349480968</v>
      </c>
      <c r="P37" s="10"/>
    </row>
    <row r="38" spans="1:16">
      <c r="A38" s="13"/>
      <c r="B38" s="39">
        <v>351.1</v>
      </c>
      <c r="C38" s="21" t="s">
        <v>49</v>
      </c>
      <c r="D38" s="46">
        <v>133654</v>
      </c>
      <c r="E38" s="46">
        <v>866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134520</v>
      </c>
      <c r="O38" s="47">
        <f t="shared" si="9"/>
        <v>23.273356401384085</v>
      </c>
      <c r="P38" s="9"/>
    </row>
    <row r="39" spans="1:16">
      <c r="A39" s="13"/>
      <c r="B39" s="39">
        <v>351.2</v>
      </c>
      <c r="C39" s="21" t="s">
        <v>50</v>
      </c>
      <c r="D39" s="46">
        <v>7660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7660</v>
      </c>
      <c r="O39" s="47">
        <f t="shared" si="9"/>
        <v>1.3252595155709344</v>
      </c>
      <c r="P39" s="9"/>
    </row>
    <row r="40" spans="1:16">
      <c r="A40" s="13"/>
      <c r="B40" s="39">
        <v>351.5</v>
      </c>
      <c r="C40" s="21" t="s">
        <v>52</v>
      </c>
      <c r="D40" s="46">
        <v>0</v>
      </c>
      <c r="E40" s="46">
        <v>2751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2751</v>
      </c>
      <c r="O40" s="47">
        <f t="shared" si="9"/>
        <v>0.47595155709342563</v>
      </c>
      <c r="P40" s="9"/>
    </row>
    <row r="41" spans="1:16">
      <c r="A41" s="13"/>
      <c r="B41" s="39">
        <v>351.9</v>
      </c>
      <c r="C41" s="21" t="s">
        <v>54</v>
      </c>
      <c r="D41" s="46">
        <v>0</v>
      </c>
      <c r="E41" s="46">
        <v>2875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2875</v>
      </c>
      <c r="O41" s="47">
        <f t="shared" si="9"/>
        <v>0.49740484429065746</v>
      </c>
      <c r="P41" s="9"/>
    </row>
    <row r="42" spans="1:16">
      <c r="A42" s="13"/>
      <c r="B42" s="39">
        <v>354</v>
      </c>
      <c r="C42" s="21" t="s">
        <v>53</v>
      </c>
      <c r="D42" s="46">
        <v>2113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f>SUM(D42:M42)</f>
        <v>2113</v>
      </c>
      <c r="O42" s="47">
        <f t="shared" si="9"/>
        <v>0.36557093425605536</v>
      </c>
      <c r="P42" s="9"/>
    </row>
    <row r="43" spans="1:16">
      <c r="A43" s="13"/>
      <c r="B43" s="39">
        <v>359</v>
      </c>
      <c r="C43" s="21" t="s">
        <v>80</v>
      </c>
      <c r="D43" s="46">
        <v>0</v>
      </c>
      <c r="E43" s="46">
        <v>8583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>SUM(D43:M43)</f>
        <v>8583</v>
      </c>
      <c r="O43" s="47">
        <f t="shared" si="9"/>
        <v>1.4849480968858131</v>
      </c>
      <c r="P43" s="9"/>
    </row>
    <row r="44" spans="1:16" ht="15.75">
      <c r="A44" s="29" t="s">
        <v>3</v>
      </c>
      <c r="B44" s="30"/>
      <c r="C44" s="31"/>
      <c r="D44" s="32">
        <f t="shared" ref="D44:M44" si="10">SUM(D45:D52)</f>
        <v>889070</v>
      </c>
      <c r="E44" s="32">
        <f t="shared" si="10"/>
        <v>639</v>
      </c>
      <c r="F44" s="32">
        <f t="shared" si="10"/>
        <v>0</v>
      </c>
      <c r="G44" s="32">
        <f t="shared" si="10"/>
        <v>0</v>
      </c>
      <c r="H44" s="32">
        <f t="shared" si="10"/>
        <v>0</v>
      </c>
      <c r="I44" s="32">
        <f t="shared" si="10"/>
        <v>2001014</v>
      </c>
      <c r="J44" s="32">
        <f t="shared" si="10"/>
        <v>0</v>
      </c>
      <c r="K44" s="32">
        <f t="shared" si="10"/>
        <v>-39807</v>
      </c>
      <c r="L44" s="32">
        <f t="shared" si="10"/>
        <v>0</v>
      </c>
      <c r="M44" s="32">
        <f t="shared" si="10"/>
        <v>1143596</v>
      </c>
      <c r="N44" s="32">
        <f>SUM(D44:M44)</f>
        <v>3994512</v>
      </c>
      <c r="O44" s="45">
        <f t="shared" si="9"/>
        <v>691.0920415224914</v>
      </c>
      <c r="P44" s="10"/>
    </row>
    <row r="45" spans="1:16">
      <c r="A45" s="12"/>
      <c r="B45" s="25">
        <v>361.1</v>
      </c>
      <c r="C45" s="20" t="s">
        <v>55</v>
      </c>
      <c r="D45" s="46">
        <v>119922</v>
      </c>
      <c r="E45" s="46">
        <v>0</v>
      </c>
      <c r="F45" s="46">
        <v>0</v>
      </c>
      <c r="G45" s="46">
        <v>0</v>
      </c>
      <c r="H45" s="46">
        <v>0</v>
      </c>
      <c r="I45" s="46">
        <v>92802</v>
      </c>
      <c r="J45" s="46">
        <v>0</v>
      </c>
      <c r="K45" s="46">
        <v>-200968</v>
      </c>
      <c r="L45" s="46">
        <v>0</v>
      </c>
      <c r="M45" s="46">
        <v>62929</v>
      </c>
      <c r="N45" s="46">
        <f>SUM(D45:M45)</f>
        <v>74685</v>
      </c>
      <c r="O45" s="47">
        <f t="shared" si="9"/>
        <v>12.921280276816608</v>
      </c>
      <c r="P45" s="9"/>
    </row>
    <row r="46" spans="1:16">
      <c r="A46" s="12"/>
      <c r="B46" s="25">
        <v>362</v>
      </c>
      <c r="C46" s="20" t="s">
        <v>56</v>
      </c>
      <c r="D46" s="46">
        <v>73248</v>
      </c>
      <c r="E46" s="46">
        <v>0</v>
      </c>
      <c r="F46" s="46">
        <v>0</v>
      </c>
      <c r="G46" s="46">
        <v>0</v>
      </c>
      <c r="H46" s="46">
        <v>0</v>
      </c>
      <c r="I46" s="46">
        <v>44928</v>
      </c>
      <c r="J46" s="46">
        <v>0</v>
      </c>
      <c r="K46" s="46">
        <v>0</v>
      </c>
      <c r="L46" s="46">
        <v>0</v>
      </c>
      <c r="M46" s="46">
        <v>0</v>
      </c>
      <c r="N46" s="46">
        <f t="shared" ref="N46:N52" si="11">SUM(D46:M46)</f>
        <v>118176</v>
      </c>
      <c r="O46" s="47">
        <f t="shared" si="9"/>
        <v>20.445674740484428</v>
      </c>
      <c r="P46" s="9"/>
    </row>
    <row r="47" spans="1:16">
      <c r="A47" s="12"/>
      <c r="B47" s="25">
        <v>363.11</v>
      </c>
      <c r="C47" s="20" t="s">
        <v>101</v>
      </c>
      <c r="D47" s="46">
        <v>638</v>
      </c>
      <c r="E47" s="46">
        <v>0</v>
      </c>
      <c r="F47" s="46">
        <v>0</v>
      </c>
      <c r="G47" s="46">
        <v>0</v>
      </c>
      <c r="H47" s="46">
        <v>0</v>
      </c>
      <c r="I47" s="46">
        <v>281753</v>
      </c>
      <c r="J47" s="46">
        <v>0</v>
      </c>
      <c r="K47" s="46">
        <v>0</v>
      </c>
      <c r="L47" s="46">
        <v>0</v>
      </c>
      <c r="M47" s="46">
        <v>0</v>
      </c>
      <c r="N47" s="46">
        <f>SUM(D47:M47)</f>
        <v>282391</v>
      </c>
      <c r="O47" s="47">
        <f t="shared" si="9"/>
        <v>48.856574394463671</v>
      </c>
      <c r="P47" s="9"/>
    </row>
    <row r="48" spans="1:16">
      <c r="A48" s="12"/>
      <c r="B48" s="25">
        <v>363.23</v>
      </c>
      <c r="C48" s="20" t="s">
        <v>102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321876</v>
      </c>
      <c r="J48" s="46">
        <v>0</v>
      </c>
      <c r="K48" s="46">
        <v>0</v>
      </c>
      <c r="L48" s="46">
        <v>0</v>
      </c>
      <c r="M48" s="46">
        <v>0</v>
      </c>
      <c r="N48" s="46">
        <f>SUM(D48:M48)</f>
        <v>321876</v>
      </c>
      <c r="O48" s="47">
        <f t="shared" si="9"/>
        <v>55.687889273356404</v>
      </c>
      <c r="P48" s="9"/>
    </row>
    <row r="49" spans="1:119">
      <c r="A49" s="12"/>
      <c r="B49" s="25">
        <v>364</v>
      </c>
      <c r="C49" s="20" t="s">
        <v>57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4100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4100</v>
      </c>
      <c r="O49" s="47">
        <f t="shared" si="9"/>
        <v>0.70934256055363321</v>
      </c>
      <c r="P49" s="9"/>
    </row>
    <row r="50" spans="1:119">
      <c r="A50" s="12"/>
      <c r="B50" s="25">
        <v>366</v>
      </c>
      <c r="C50" s="20" t="s">
        <v>58</v>
      </c>
      <c r="D50" s="46">
        <v>2991</v>
      </c>
      <c r="E50" s="46">
        <v>0</v>
      </c>
      <c r="F50" s="46">
        <v>0</v>
      </c>
      <c r="G50" s="46">
        <v>0</v>
      </c>
      <c r="H50" s="46">
        <v>0</v>
      </c>
      <c r="I50" s="46">
        <v>291976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294967</v>
      </c>
      <c r="O50" s="47">
        <f t="shared" si="9"/>
        <v>51.03235294117647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161161</v>
      </c>
      <c r="L51" s="46">
        <v>0</v>
      </c>
      <c r="M51" s="46">
        <v>0</v>
      </c>
      <c r="N51" s="46">
        <f t="shared" si="11"/>
        <v>161161</v>
      </c>
      <c r="O51" s="47">
        <f t="shared" si="9"/>
        <v>27.882525951557092</v>
      </c>
      <c r="P51" s="9"/>
    </row>
    <row r="52" spans="1:119">
      <c r="A52" s="12"/>
      <c r="B52" s="25">
        <v>369.9</v>
      </c>
      <c r="C52" s="20" t="s">
        <v>60</v>
      </c>
      <c r="D52" s="46">
        <v>692271</v>
      </c>
      <c r="E52" s="46">
        <v>639</v>
      </c>
      <c r="F52" s="46">
        <v>0</v>
      </c>
      <c r="G52" s="46">
        <v>0</v>
      </c>
      <c r="H52" s="46">
        <v>0</v>
      </c>
      <c r="I52" s="46">
        <v>963579</v>
      </c>
      <c r="J52" s="46">
        <v>0</v>
      </c>
      <c r="K52" s="46">
        <v>0</v>
      </c>
      <c r="L52" s="46">
        <v>0</v>
      </c>
      <c r="M52" s="46">
        <v>1080667</v>
      </c>
      <c r="N52" s="46">
        <f t="shared" si="11"/>
        <v>2737156</v>
      </c>
      <c r="O52" s="47">
        <f t="shared" si="9"/>
        <v>473.55640138408302</v>
      </c>
      <c r="P52" s="9"/>
    </row>
    <row r="53" spans="1:119" ht="15.75">
      <c r="A53" s="29" t="s">
        <v>35</v>
      </c>
      <c r="B53" s="30"/>
      <c r="C53" s="31"/>
      <c r="D53" s="32">
        <f t="shared" ref="D53:M53" si="12">SUM(D54:D56)</f>
        <v>1420075</v>
      </c>
      <c r="E53" s="32">
        <f t="shared" si="12"/>
        <v>162803</v>
      </c>
      <c r="F53" s="32">
        <f t="shared" si="12"/>
        <v>0</v>
      </c>
      <c r="G53" s="32">
        <f t="shared" si="12"/>
        <v>0</v>
      </c>
      <c r="H53" s="32">
        <f t="shared" si="12"/>
        <v>0</v>
      </c>
      <c r="I53" s="32">
        <f t="shared" si="12"/>
        <v>306455</v>
      </c>
      <c r="J53" s="32">
        <f t="shared" si="12"/>
        <v>0</v>
      </c>
      <c r="K53" s="32">
        <f t="shared" si="12"/>
        <v>0</v>
      </c>
      <c r="L53" s="32">
        <f t="shared" si="12"/>
        <v>0</v>
      </c>
      <c r="M53" s="32">
        <f t="shared" si="12"/>
        <v>0</v>
      </c>
      <c r="N53" s="32">
        <f>SUM(D53:M53)</f>
        <v>1889333</v>
      </c>
      <c r="O53" s="45">
        <f t="shared" si="9"/>
        <v>326.87422145328719</v>
      </c>
      <c r="P53" s="9"/>
    </row>
    <row r="54" spans="1:119">
      <c r="A54" s="12"/>
      <c r="B54" s="25">
        <v>381</v>
      </c>
      <c r="C54" s="20" t="s">
        <v>61</v>
      </c>
      <c r="D54" s="46">
        <v>1350577</v>
      </c>
      <c r="E54" s="46">
        <v>162803</v>
      </c>
      <c r="F54" s="46">
        <v>0</v>
      </c>
      <c r="G54" s="46">
        <v>0</v>
      </c>
      <c r="H54" s="46">
        <v>0</v>
      </c>
      <c r="I54" s="46">
        <v>288240</v>
      </c>
      <c r="J54" s="46">
        <v>0</v>
      </c>
      <c r="K54" s="46">
        <v>0</v>
      </c>
      <c r="L54" s="46">
        <v>0</v>
      </c>
      <c r="M54" s="46">
        <v>0</v>
      </c>
      <c r="N54" s="46">
        <f>SUM(D54:M54)</f>
        <v>1801620</v>
      </c>
      <c r="O54" s="47">
        <f t="shared" si="9"/>
        <v>311.69896193771626</v>
      </c>
      <c r="P54" s="9"/>
    </row>
    <row r="55" spans="1:119">
      <c r="A55" s="12"/>
      <c r="B55" s="25">
        <v>388.2</v>
      </c>
      <c r="C55" s="20" t="s">
        <v>103</v>
      </c>
      <c r="D55" s="46">
        <v>69498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69498</v>
      </c>
      <c r="O55" s="47">
        <f t="shared" si="9"/>
        <v>12.023875432525951</v>
      </c>
      <c r="P55" s="9"/>
    </row>
    <row r="56" spans="1:119" ht="15.75" thickBot="1">
      <c r="A56" s="12"/>
      <c r="B56" s="25">
        <v>389.8</v>
      </c>
      <c r="C56" s="20" t="s">
        <v>62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18215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18215</v>
      </c>
      <c r="O56" s="47">
        <f t="shared" si="9"/>
        <v>3.1513840830449826</v>
      </c>
      <c r="P56" s="9"/>
    </row>
    <row r="57" spans="1:119" ht="16.5" thickBot="1">
      <c r="A57" s="14" t="s">
        <v>47</v>
      </c>
      <c r="B57" s="23"/>
      <c r="C57" s="22"/>
      <c r="D57" s="15">
        <f t="shared" ref="D57:M57" si="13">SUM(D5,D12,D15,D25,D37,D44,D53)</f>
        <v>6667951</v>
      </c>
      <c r="E57" s="15">
        <f t="shared" si="13"/>
        <v>926341</v>
      </c>
      <c r="F57" s="15">
        <f t="shared" si="13"/>
        <v>0</v>
      </c>
      <c r="G57" s="15">
        <f t="shared" si="13"/>
        <v>0</v>
      </c>
      <c r="H57" s="15">
        <f t="shared" si="13"/>
        <v>0</v>
      </c>
      <c r="I57" s="15">
        <f t="shared" si="13"/>
        <v>11007390</v>
      </c>
      <c r="J57" s="15">
        <f t="shared" si="13"/>
        <v>0</v>
      </c>
      <c r="K57" s="15">
        <f t="shared" si="13"/>
        <v>-39807</v>
      </c>
      <c r="L57" s="15">
        <f t="shared" si="13"/>
        <v>0</v>
      </c>
      <c r="M57" s="15">
        <f t="shared" si="13"/>
        <v>1143596</v>
      </c>
      <c r="N57" s="15">
        <f>SUM(D57:M57)</f>
        <v>19705471</v>
      </c>
      <c r="O57" s="38">
        <f t="shared" si="9"/>
        <v>3409.2510380622839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3" t="s">
        <v>104</v>
      </c>
      <c r="M59" s="123"/>
      <c r="N59" s="123"/>
      <c r="O59" s="43">
        <v>5780</v>
      </c>
    </row>
    <row r="60" spans="1:119">
      <c r="A60" s="124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2"/>
    </row>
    <row r="61" spans="1:119" ht="15.75" customHeight="1" thickBot="1">
      <c r="A61" s="125" t="s">
        <v>84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AFBD6-82AD-40EE-9FDB-4169F4378A68}">
  <sheetPr>
    <pageSetUpPr fitToPage="1"/>
  </sheetPr>
  <dimension ref="A1:ED61"/>
  <sheetViews>
    <sheetView workbookViewId="0">
      <selection sqref="A1:P1"/>
    </sheetView>
  </sheetViews>
  <sheetFormatPr defaultColWidth="9.77734375" defaultRowHeight="15"/>
  <cols>
    <col min="1" max="1" width="1.77734375" style="65" customWidth="1"/>
    <col min="2" max="2" width="6.77734375" style="65" customWidth="1"/>
    <col min="3" max="3" width="65.77734375" style="65" bestFit="1" customWidth="1"/>
    <col min="4" max="5" width="16.77734375" style="98" customWidth="1"/>
    <col min="6" max="7" width="15.77734375" style="98" customWidth="1"/>
    <col min="8" max="8" width="13.77734375" style="98" customWidth="1"/>
    <col min="9" max="10" width="15.77734375" style="98" customWidth="1"/>
    <col min="11" max="14" width="13.77734375" style="98" customWidth="1"/>
    <col min="15" max="15" width="16.77734375" style="98" customWidth="1"/>
    <col min="16" max="16" width="13.77734375" style="65" customWidth="1"/>
    <col min="17" max="18" width="9.77734375" style="65"/>
  </cols>
  <sheetData>
    <row r="1" spans="1:134" ht="27.75">
      <c r="A1" s="106" t="s">
        <v>70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8"/>
      <c r="Q1" s="51"/>
      <c r="R1"/>
    </row>
    <row r="2" spans="1:134" ht="24" thickBot="1">
      <c r="A2" s="109" t="s">
        <v>166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1"/>
      <c r="Q2" s="51"/>
      <c r="R2"/>
    </row>
    <row r="3" spans="1:134" ht="18" customHeight="1">
      <c r="A3" s="112" t="s">
        <v>63</v>
      </c>
      <c r="B3" s="113"/>
      <c r="C3" s="114"/>
      <c r="D3" s="118" t="s">
        <v>29</v>
      </c>
      <c r="E3" s="119"/>
      <c r="F3" s="119"/>
      <c r="G3" s="119"/>
      <c r="H3" s="120"/>
      <c r="I3" s="118" t="s">
        <v>30</v>
      </c>
      <c r="J3" s="120"/>
      <c r="K3" s="118" t="s">
        <v>32</v>
      </c>
      <c r="L3" s="119"/>
      <c r="M3" s="120"/>
      <c r="N3" s="52"/>
      <c r="O3" s="53"/>
      <c r="P3" s="121" t="s">
        <v>151</v>
      </c>
      <c r="Q3" s="54"/>
      <c r="R3"/>
    </row>
    <row r="4" spans="1:134" ht="32.25" customHeight="1" thickBot="1">
      <c r="A4" s="115"/>
      <c r="B4" s="116"/>
      <c r="C4" s="117"/>
      <c r="D4" s="55" t="s">
        <v>4</v>
      </c>
      <c r="E4" s="55" t="s">
        <v>64</v>
      </c>
      <c r="F4" s="55" t="s">
        <v>65</v>
      </c>
      <c r="G4" s="55" t="s">
        <v>66</v>
      </c>
      <c r="H4" s="55" t="s">
        <v>5</v>
      </c>
      <c r="I4" s="55" t="s">
        <v>6</v>
      </c>
      <c r="J4" s="56" t="s">
        <v>67</v>
      </c>
      <c r="K4" s="56" t="s">
        <v>7</v>
      </c>
      <c r="L4" s="56" t="s">
        <v>8</v>
      </c>
      <c r="M4" s="56" t="s">
        <v>152</v>
      </c>
      <c r="N4" s="56" t="s">
        <v>9</v>
      </c>
      <c r="O4" s="56" t="s">
        <v>153</v>
      </c>
      <c r="P4" s="122"/>
      <c r="Q4" s="57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8"/>
      <c r="BY4" s="58"/>
      <c r="BZ4" s="58"/>
      <c r="CA4" s="58"/>
      <c r="CB4" s="58"/>
      <c r="CC4" s="58"/>
      <c r="CD4" s="58"/>
      <c r="CE4" s="58"/>
      <c r="CF4" s="58"/>
      <c r="CG4" s="58"/>
      <c r="CH4" s="58"/>
      <c r="CI4" s="58"/>
      <c r="CJ4" s="58"/>
      <c r="CK4" s="58"/>
      <c r="CL4" s="58"/>
      <c r="CM4" s="58"/>
      <c r="CN4" s="58"/>
      <c r="CO4" s="58"/>
      <c r="CP4" s="58"/>
      <c r="CQ4" s="58"/>
      <c r="CR4" s="58"/>
      <c r="CS4" s="58"/>
      <c r="CT4" s="58"/>
      <c r="CU4" s="58"/>
      <c r="CV4" s="58"/>
      <c r="CW4" s="58"/>
      <c r="CX4" s="58"/>
      <c r="CY4" s="58"/>
      <c r="CZ4" s="58"/>
      <c r="DA4" s="58"/>
      <c r="DB4" s="58"/>
      <c r="DC4" s="58"/>
      <c r="DD4" s="58"/>
      <c r="DE4" s="58"/>
      <c r="DF4" s="58"/>
      <c r="DG4" s="58"/>
      <c r="DH4" s="58"/>
      <c r="DI4" s="58"/>
      <c r="DJ4" s="58"/>
      <c r="DK4" s="58"/>
      <c r="DL4" s="58"/>
      <c r="DM4" s="58"/>
      <c r="DN4" s="58"/>
      <c r="DO4" s="58"/>
      <c r="DP4" s="58"/>
      <c r="DQ4" s="58"/>
      <c r="DR4" s="58"/>
      <c r="DS4" s="58"/>
      <c r="DT4" s="58"/>
      <c r="DU4" s="58"/>
      <c r="DV4" s="58"/>
      <c r="DW4" s="58"/>
      <c r="DX4" s="58"/>
      <c r="DY4" s="58"/>
      <c r="DZ4" s="58"/>
      <c r="EA4" s="58"/>
      <c r="EB4" s="58"/>
      <c r="EC4" s="58"/>
      <c r="ED4" s="58"/>
    </row>
    <row r="5" spans="1:134" ht="15.75">
      <c r="A5" s="59" t="s">
        <v>154</v>
      </c>
      <c r="B5" s="60"/>
      <c r="C5" s="60"/>
      <c r="D5" s="61">
        <f t="shared" ref="D5:N5" si="0">SUM(D6:D12)</f>
        <v>3208792</v>
      </c>
      <c r="E5" s="61">
        <f t="shared" si="0"/>
        <v>1520526</v>
      </c>
      <c r="F5" s="61">
        <f t="shared" si="0"/>
        <v>0</v>
      </c>
      <c r="G5" s="61">
        <f t="shared" si="0"/>
        <v>0</v>
      </c>
      <c r="H5" s="61">
        <f t="shared" si="0"/>
        <v>0</v>
      </c>
      <c r="I5" s="61">
        <f t="shared" si="0"/>
        <v>0</v>
      </c>
      <c r="J5" s="61">
        <f t="shared" si="0"/>
        <v>0</v>
      </c>
      <c r="K5" s="61">
        <f t="shared" si="0"/>
        <v>0</v>
      </c>
      <c r="L5" s="61">
        <f t="shared" si="0"/>
        <v>0</v>
      </c>
      <c r="M5" s="61">
        <f t="shared" si="0"/>
        <v>0</v>
      </c>
      <c r="N5" s="61">
        <f t="shared" si="0"/>
        <v>0</v>
      </c>
      <c r="O5" s="62">
        <f>SUM(D5:N5)</f>
        <v>4729318</v>
      </c>
      <c r="P5" s="63">
        <f t="shared" ref="P5:P36" si="1">(O5/P$59)</f>
        <v>741.2724137931034</v>
      </c>
      <c r="Q5" s="64"/>
    </row>
    <row r="6" spans="1:134">
      <c r="A6" s="66"/>
      <c r="B6" s="67">
        <v>311</v>
      </c>
      <c r="C6" s="68" t="s">
        <v>2</v>
      </c>
      <c r="D6" s="69">
        <v>1526178</v>
      </c>
      <c r="E6" s="69">
        <v>1278664</v>
      </c>
      <c r="F6" s="69">
        <v>0</v>
      </c>
      <c r="G6" s="69">
        <v>0</v>
      </c>
      <c r="H6" s="69">
        <v>0</v>
      </c>
      <c r="I6" s="69">
        <v>0</v>
      </c>
      <c r="J6" s="69">
        <v>0</v>
      </c>
      <c r="K6" s="69">
        <v>0</v>
      </c>
      <c r="L6" s="69">
        <v>0</v>
      </c>
      <c r="M6" s="69">
        <v>0</v>
      </c>
      <c r="N6" s="69">
        <v>0</v>
      </c>
      <c r="O6" s="69">
        <f>SUM(D6:N6)</f>
        <v>2804842</v>
      </c>
      <c r="P6" s="70">
        <f t="shared" si="1"/>
        <v>439.630407523511</v>
      </c>
      <c r="Q6" s="71"/>
    </row>
    <row r="7" spans="1:134">
      <c r="A7" s="66"/>
      <c r="B7" s="67">
        <v>312.41000000000003</v>
      </c>
      <c r="C7" s="68" t="s">
        <v>155</v>
      </c>
      <c r="D7" s="69">
        <v>0</v>
      </c>
      <c r="E7" s="69">
        <v>241862</v>
      </c>
      <c r="F7" s="69">
        <v>0</v>
      </c>
      <c r="G7" s="69">
        <v>0</v>
      </c>
      <c r="H7" s="69">
        <v>0</v>
      </c>
      <c r="I7" s="69">
        <v>0</v>
      </c>
      <c r="J7" s="69">
        <v>0</v>
      </c>
      <c r="K7" s="69">
        <v>0</v>
      </c>
      <c r="L7" s="69">
        <v>0</v>
      </c>
      <c r="M7" s="69">
        <v>0</v>
      </c>
      <c r="N7" s="69">
        <v>0</v>
      </c>
      <c r="O7" s="69">
        <f t="shared" ref="O7:O12" si="2">SUM(D7:N7)</f>
        <v>241862</v>
      </c>
      <c r="P7" s="70">
        <f t="shared" si="1"/>
        <v>37.909404388714734</v>
      </c>
      <c r="Q7" s="71"/>
    </row>
    <row r="8" spans="1:134">
      <c r="A8" s="66"/>
      <c r="B8" s="67">
        <v>314.10000000000002</v>
      </c>
      <c r="C8" s="68" t="s">
        <v>11</v>
      </c>
      <c r="D8" s="69">
        <v>954007</v>
      </c>
      <c r="E8" s="69">
        <v>0</v>
      </c>
      <c r="F8" s="69">
        <v>0</v>
      </c>
      <c r="G8" s="69">
        <v>0</v>
      </c>
      <c r="H8" s="69">
        <v>0</v>
      </c>
      <c r="I8" s="69">
        <v>0</v>
      </c>
      <c r="J8" s="69">
        <v>0</v>
      </c>
      <c r="K8" s="69">
        <v>0</v>
      </c>
      <c r="L8" s="69">
        <v>0</v>
      </c>
      <c r="M8" s="69">
        <v>0</v>
      </c>
      <c r="N8" s="69">
        <v>0</v>
      </c>
      <c r="O8" s="69">
        <f t="shared" si="2"/>
        <v>954007</v>
      </c>
      <c r="P8" s="70">
        <f t="shared" si="1"/>
        <v>149.5308777429467</v>
      </c>
      <c r="Q8" s="71"/>
    </row>
    <row r="9" spans="1:134">
      <c r="A9" s="66"/>
      <c r="B9" s="67">
        <v>314.3</v>
      </c>
      <c r="C9" s="68" t="s">
        <v>12</v>
      </c>
      <c r="D9" s="69">
        <v>156940</v>
      </c>
      <c r="E9" s="69">
        <v>0</v>
      </c>
      <c r="F9" s="69">
        <v>0</v>
      </c>
      <c r="G9" s="69">
        <v>0</v>
      </c>
      <c r="H9" s="69">
        <v>0</v>
      </c>
      <c r="I9" s="69">
        <v>0</v>
      </c>
      <c r="J9" s="69">
        <v>0</v>
      </c>
      <c r="K9" s="69">
        <v>0</v>
      </c>
      <c r="L9" s="69">
        <v>0</v>
      </c>
      <c r="M9" s="69">
        <v>0</v>
      </c>
      <c r="N9" s="69">
        <v>0</v>
      </c>
      <c r="O9" s="69">
        <f t="shared" si="2"/>
        <v>156940</v>
      </c>
      <c r="P9" s="70">
        <f t="shared" si="1"/>
        <v>24.598746081504704</v>
      </c>
      <c r="Q9" s="71"/>
    </row>
    <row r="10" spans="1:134">
      <c r="A10" s="66"/>
      <c r="B10" s="67">
        <v>314.39999999999998</v>
      </c>
      <c r="C10" s="68" t="s">
        <v>14</v>
      </c>
      <c r="D10" s="69">
        <v>92851</v>
      </c>
      <c r="E10" s="69">
        <v>0</v>
      </c>
      <c r="F10" s="69">
        <v>0</v>
      </c>
      <c r="G10" s="69">
        <v>0</v>
      </c>
      <c r="H10" s="69">
        <v>0</v>
      </c>
      <c r="I10" s="69">
        <v>0</v>
      </c>
      <c r="J10" s="69">
        <v>0</v>
      </c>
      <c r="K10" s="69">
        <v>0</v>
      </c>
      <c r="L10" s="69">
        <v>0</v>
      </c>
      <c r="M10" s="69">
        <v>0</v>
      </c>
      <c r="N10" s="69">
        <v>0</v>
      </c>
      <c r="O10" s="69">
        <f t="shared" si="2"/>
        <v>92851</v>
      </c>
      <c r="P10" s="70">
        <f t="shared" si="1"/>
        <v>14.553448275862069</v>
      </c>
      <c r="Q10" s="71"/>
    </row>
    <row r="11" spans="1:134">
      <c r="A11" s="66"/>
      <c r="B11" s="67">
        <v>315.2</v>
      </c>
      <c r="C11" s="68" t="s">
        <v>156</v>
      </c>
      <c r="D11" s="69">
        <v>423004</v>
      </c>
      <c r="E11" s="69">
        <v>0</v>
      </c>
      <c r="F11" s="69">
        <v>0</v>
      </c>
      <c r="G11" s="69">
        <v>0</v>
      </c>
      <c r="H11" s="69">
        <v>0</v>
      </c>
      <c r="I11" s="69">
        <v>0</v>
      </c>
      <c r="J11" s="69">
        <v>0</v>
      </c>
      <c r="K11" s="69">
        <v>0</v>
      </c>
      <c r="L11" s="69">
        <v>0</v>
      </c>
      <c r="M11" s="69">
        <v>0</v>
      </c>
      <c r="N11" s="69">
        <v>0</v>
      </c>
      <c r="O11" s="69">
        <f t="shared" si="2"/>
        <v>423004</v>
      </c>
      <c r="P11" s="70">
        <f t="shared" si="1"/>
        <v>66.301567398119118</v>
      </c>
      <c r="Q11" s="71"/>
    </row>
    <row r="12" spans="1:134">
      <c r="A12" s="66"/>
      <c r="B12" s="67">
        <v>316</v>
      </c>
      <c r="C12" s="68" t="s">
        <v>107</v>
      </c>
      <c r="D12" s="69">
        <v>55812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9">
        <v>0</v>
      </c>
      <c r="O12" s="69">
        <f t="shared" si="2"/>
        <v>55812</v>
      </c>
      <c r="P12" s="70">
        <f t="shared" si="1"/>
        <v>8.7479623824451416</v>
      </c>
      <c r="Q12" s="71"/>
    </row>
    <row r="13" spans="1:134" ht="15.75">
      <c r="A13" s="72" t="s">
        <v>16</v>
      </c>
      <c r="B13" s="73"/>
      <c r="C13" s="74"/>
      <c r="D13" s="75">
        <f t="shared" ref="D13:N13" si="3">SUM(D14:D15)</f>
        <v>827332</v>
      </c>
      <c r="E13" s="75">
        <f t="shared" si="3"/>
        <v>0</v>
      </c>
      <c r="F13" s="75">
        <f t="shared" si="3"/>
        <v>0</v>
      </c>
      <c r="G13" s="75">
        <f t="shared" si="3"/>
        <v>0</v>
      </c>
      <c r="H13" s="75">
        <f t="shared" si="3"/>
        <v>0</v>
      </c>
      <c r="I13" s="75">
        <f t="shared" si="3"/>
        <v>0</v>
      </c>
      <c r="J13" s="75">
        <f t="shared" si="3"/>
        <v>0</v>
      </c>
      <c r="K13" s="75">
        <f t="shared" si="3"/>
        <v>0</v>
      </c>
      <c r="L13" s="75">
        <f t="shared" si="3"/>
        <v>0</v>
      </c>
      <c r="M13" s="75">
        <f t="shared" si="3"/>
        <v>0</v>
      </c>
      <c r="N13" s="75">
        <f t="shared" si="3"/>
        <v>0</v>
      </c>
      <c r="O13" s="76">
        <f>SUM(D13:N13)</f>
        <v>827332</v>
      </c>
      <c r="P13" s="77">
        <f t="shared" si="1"/>
        <v>129.67586206896553</v>
      </c>
      <c r="Q13" s="78"/>
    </row>
    <row r="14" spans="1:134">
      <c r="A14" s="66"/>
      <c r="B14" s="67">
        <v>323.10000000000002</v>
      </c>
      <c r="C14" s="68" t="s">
        <v>17</v>
      </c>
      <c r="D14" s="69">
        <v>785376</v>
      </c>
      <c r="E14" s="69">
        <v>0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0</v>
      </c>
      <c r="M14" s="69">
        <v>0</v>
      </c>
      <c r="N14" s="69">
        <v>0</v>
      </c>
      <c r="O14" s="69">
        <f t="shared" ref="O14:O15" si="4">SUM(D14:N14)</f>
        <v>785376</v>
      </c>
      <c r="P14" s="70">
        <f t="shared" si="1"/>
        <v>123.09968652037618</v>
      </c>
      <c r="Q14" s="71"/>
    </row>
    <row r="15" spans="1:134">
      <c r="A15" s="66"/>
      <c r="B15" s="67">
        <v>329.1</v>
      </c>
      <c r="C15" s="68" t="s">
        <v>157</v>
      </c>
      <c r="D15" s="69">
        <v>41956</v>
      </c>
      <c r="E15" s="69">
        <v>0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0</v>
      </c>
      <c r="M15" s="69">
        <v>0</v>
      </c>
      <c r="N15" s="69">
        <v>0</v>
      </c>
      <c r="O15" s="69">
        <f t="shared" si="4"/>
        <v>41956</v>
      </c>
      <c r="P15" s="70">
        <f t="shared" si="1"/>
        <v>6.5761755485893421</v>
      </c>
      <c r="Q15" s="71"/>
    </row>
    <row r="16" spans="1:134" ht="15.75">
      <c r="A16" s="72" t="s">
        <v>158</v>
      </c>
      <c r="B16" s="73"/>
      <c r="C16" s="74"/>
      <c r="D16" s="75">
        <f t="shared" ref="D16:N16" si="5">SUM(D17:D28)</f>
        <v>2007953</v>
      </c>
      <c r="E16" s="75">
        <f t="shared" si="5"/>
        <v>1614437</v>
      </c>
      <c r="F16" s="75">
        <f t="shared" si="5"/>
        <v>0</v>
      </c>
      <c r="G16" s="75">
        <f t="shared" si="5"/>
        <v>0</v>
      </c>
      <c r="H16" s="75">
        <f t="shared" si="5"/>
        <v>0</v>
      </c>
      <c r="I16" s="75">
        <f t="shared" si="5"/>
        <v>790233</v>
      </c>
      <c r="J16" s="75">
        <f t="shared" si="5"/>
        <v>0</v>
      </c>
      <c r="K16" s="75">
        <f t="shared" si="5"/>
        <v>0</v>
      </c>
      <c r="L16" s="75">
        <f t="shared" si="5"/>
        <v>0</v>
      </c>
      <c r="M16" s="75">
        <f t="shared" si="5"/>
        <v>0</v>
      </c>
      <c r="N16" s="75">
        <f t="shared" si="5"/>
        <v>0</v>
      </c>
      <c r="O16" s="76">
        <f>SUM(D16:N16)</f>
        <v>4412623</v>
      </c>
      <c r="P16" s="77">
        <f t="shared" si="1"/>
        <v>691.63369905956108</v>
      </c>
      <c r="Q16" s="78"/>
    </row>
    <row r="17" spans="1:17">
      <c r="A17" s="66"/>
      <c r="B17" s="67">
        <v>331.1</v>
      </c>
      <c r="C17" s="68" t="s">
        <v>20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57417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  <c r="O17" s="69">
        <f>SUM(D17:N17)</f>
        <v>57417</v>
      </c>
      <c r="P17" s="70">
        <f t="shared" si="1"/>
        <v>8.9995297805642629</v>
      </c>
      <c r="Q17" s="71"/>
    </row>
    <row r="18" spans="1:17">
      <c r="A18" s="66"/>
      <c r="B18" s="67">
        <v>331.2</v>
      </c>
      <c r="C18" s="68" t="s">
        <v>74</v>
      </c>
      <c r="D18" s="69">
        <v>1363950</v>
      </c>
      <c r="E18" s="69">
        <v>0</v>
      </c>
      <c r="F18" s="69">
        <v>0</v>
      </c>
      <c r="G18" s="69">
        <v>0</v>
      </c>
      <c r="H18" s="69">
        <v>0</v>
      </c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  <c r="O18" s="69">
        <f>SUM(D18:N18)</f>
        <v>1363950</v>
      </c>
      <c r="P18" s="70">
        <f t="shared" si="1"/>
        <v>213.78526645768025</v>
      </c>
      <c r="Q18" s="71"/>
    </row>
    <row r="19" spans="1:17">
      <c r="A19" s="66"/>
      <c r="B19" s="67">
        <v>331.69</v>
      </c>
      <c r="C19" s="68" t="s">
        <v>159</v>
      </c>
      <c r="D19" s="69">
        <v>33545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  <c r="O19" s="69">
        <f t="shared" ref="O19:O23" si="6">SUM(D19:N19)</f>
        <v>33545</v>
      </c>
      <c r="P19" s="70">
        <f t="shared" si="1"/>
        <v>5.257836990595611</v>
      </c>
      <c r="Q19" s="71"/>
    </row>
    <row r="20" spans="1:17">
      <c r="A20" s="66"/>
      <c r="B20" s="67">
        <v>334.1</v>
      </c>
      <c r="C20" s="68" t="s">
        <v>22</v>
      </c>
      <c r="D20" s="69">
        <v>52127</v>
      </c>
      <c r="E20" s="69">
        <v>0</v>
      </c>
      <c r="F20" s="69">
        <v>0</v>
      </c>
      <c r="G20" s="69">
        <v>0</v>
      </c>
      <c r="H20" s="69">
        <v>0</v>
      </c>
      <c r="I20" s="69">
        <v>0</v>
      </c>
      <c r="J20" s="69">
        <v>0</v>
      </c>
      <c r="K20" s="69">
        <v>0</v>
      </c>
      <c r="L20" s="69">
        <v>0</v>
      </c>
      <c r="M20" s="69">
        <v>0</v>
      </c>
      <c r="N20" s="69">
        <v>0</v>
      </c>
      <c r="O20" s="69">
        <f t="shared" si="6"/>
        <v>52127</v>
      </c>
      <c r="P20" s="70">
        <f t="shared" si="1"/>
        <v>8.17037617554859</v>
      </c>
      <c r="Q20" s="71"/>
    </row>
    <row r="21" spans="1:17">
      <c r="A21" s="66"/>
      <c r="B21" s="67">
        <v>335.125</v>
      </c>
      <c r="C21" s="68" t="s">
        <v>167</v>
      </c>
      <c r="D21" s="69">
        <v>207458</v>
      </c>
      <c r="E21" s="69">
        <v>0</v>
      </c>
      <c r="F21" s="69">
        <v>0</v>
      </c>
      <c r="G21" s="69">
        <v>0</v>
      </c>
      <c r="H21" s="69">
        <v>0</v>
      </c>
      <c r="I21" s="69">
        <v>0</v>
      </c>
      <c r="J21" s="69">
        <v>0</v>
      </c>
      <c r="K21" s="69">
        <v>0</v>
      </c>
      <c r="L21" s="69">
        <v>0</v>
      </c>
      <c r="M21" s="69">
        <v>0</v>
      </c>
      <c r="N21" s="69">
        <v>0</v>
      </c>
      <c r="O21" s="69">
        <f t="shared" si="6"/>
        <v>207458</v>
      </c>
      <c r="P21" s="70">
        <f t="shared" si="1"/>
        <v>32.516927899686522</v>
      </c>
      <c r="Q21" s="71"/>
    </row>
    <row r="22" spans="1:17">
      <c r="A22" s="66"/>
      <c r="B22" s="67">
        <v>335.15</v>
      </c>
      <c r="C22" s="68" t="s">
        <v>110</v>
      </c>
      <c r="D22" s="69">
        <v>5319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69">
        <f t="shared" si="6"/>
        <v>5319</v>
      </c>
      <c r="P22" s="70">
        <f t="shared" si="1"/>
        <v>0.83369905956112855</v>
      </c>
      <c r="Q22" s="71"/>
    </row>
    <row r="23" spans="1:17">
      <c r="A23" s="66"/>
      <c r="B23" s="67">
        <v>335.18</v>
      </c>
      <c r="C23" s="68" t="s">
        <v>168</v>
      </c>
      <c r="D23" s="69">
        <v>0</v>
      </c>
      <c r="E23" s="69">
        <v>878606</v>
      </c>
      <c r="F23" s="69">
        <v>0</v>
      </c>
      <c r="G23" s="69">
        <v>0</v>
      </c>
      <c r="H23" s="69">
        <v>0</v>
      </c>
      <c r="I23" s="69">
        <v>0</v>
      </c>
      <c r="J23" s="69">
        <v>0</v>
      </c>
      <c r="K23" s="69">
        <v>0</v>
      </c>
      <c r="L23" s="69">
        <v>0</v>
      </c>
      <c r="M23" s="69">
        <v>0</v>
      </c>
      <c r="N23" s="69">
        <v>0</v>
      </c>
      <c r="O23" s="69">
        <f t="shared" si="6"/>
        <v>878606</v>
      </c>
      <c r="P23" s="70">
        <f t="shared" si="1"/>
        <v>137.71253918495299</v>
      </c>
      <c r="Q23" s="71"/>
    </row>
    <row r="24" spans="1:17">
      <c r="A24" s="66"/>
      <c r="B24" s="67">
        <v>337.2</v>
      </c>
      <c r="C24" s="68" t="s">
        <v>27</v>
      </c>
      <c r="D24" s="69">
        <v>196286</v>
      </c>
      <c r="E24" s="69">
        <v>0</v>
      </c>
      <c r="F24" s="69">
        <v>0</v>
      </c>
      <c r="G24" s="69">
        <v>0</v>
      </c>
      <c r="H24" s="69">
        <v>0</v>
      </c>
      <c r="I24" s="69">
        <v>0</v>
      </c>
      <c r="J24" s="69">
        <v>0</v>
      </c>
      <c r="K24" s="69">
        <v>0</v>
      </c>
      <c r="L24" s="69">
        <v>0</v>
      </c>
      <c r="M24" s="69">
        <v>0</v>
      </c>
      <c r="N24" s="69">
        <v>0</v>
      </c>
      <c r="O24" s="69">
        <f t="shared" ref="O24:O27" si="7">SUM(D24:N24)</f>
        <v>196286</v>
      </c>
      <c r="P24" s="70">
        <f t="shared" si="1"/>
        <v>30.765830721003134</v>
      </c>
      <c r="Q24" s="71"/>
    </row>
    <row r="25" spans="1:17">
      <c r="A25" s="66"/>
      <c r="B25" s="67">
        <v>337.5</v>
      </c>
      <c r="C25" s="68" t="s">
        <v>119</v>
      </c>
      <c r="D25" s="69">
        <v>0</v>
      </c>
      <c r="E25" s="69">
        <v>735831</v>
      </c>
      <c r="F25" s="69">
        <v>0</v>
      </c>
      <c r="G25" s="69">
        <v>0</v>
      </c>
      <c r="H25" s="69">
        <v>0</v>
      </c>
      <c r="I25" s="69">
        <v>0</v>
      </c>
      <c r="J25" s="69">
        <v>0</v>
      </c>
      <c r="K25" s="69">
        <v>0</v>
      </c>
      <c r="L25" s="69">
        <v>0</v>
      </c>
      <c r="M25" s="69">
        <v>0</v>
      </c>
      <c r="N25" s="69">
        <v>0</v>
      </c>
      <c r="O25" s="69">
        <f t="shared" si="7"/>
        <v>735831</v>
      </c>
      <c r="P25" s="70">
        <f t="shared" si="1"/>
        <v>115.33401253918495</v>
      </c>
      <c r="Q25" s="71"/>
    </row>
    <row r="26" spans="1:17">
      <c r="A26" s="66"/>
      <c r="B26" s="67">
        <v>337.7</v>
      </c>
      <c r="C26" s="68" t="s">
        <v>143</v>
      </c>
      <c r="D26" s="69">
        <v>68333</v>
      </c>
      <c r="E26" s="69">
        <v>0</v>
      </c>
      <c r="F26" s="69">
        <v>0</v>
      </c>
      <c r="G26" s="69">
        <v>0</v>
      </c>
      <c r="H26" s="69">
        <v>0</v>
      </c>
      <c r="I26" s="69">
        <v>0</v>
      </c>
      <c r="J26" s="69">
        <v>0</v>
      </c>
      <c r="K26" s="69">
        <v>0</v>
      </c>
      <c r="L26" s="69">
        <v>0</v>
      </c>
      <c r="M26" s="69">
        <v>0</v>
      </c>
      <c r="N26" s="69">
        <v>0</v>
      </c>
      <c r="O26" s="69">
        <f t="shared" si="7"/>
        <v>68333</v>
      </c>
      <c r="P26" s="70">
        <f t="shared" si="1"/>
        <v>10.710501567398119</v>
      </c>
      <c r="Q26" s="71"/>
    </row>
    <row r="27" spans="1:17">
      <c r="A27" s="66"/>
      <c r="B27" s="67">
        <v>337.9</v>
      </c>
      <c r="C27" s="68" t="s">
        <v>28</v>
      </c>
      <c r="D27" s="69">
        <v>80935</v>
      </c>
      <c r="E27" s="69">
        <v>0</v>
      </c>
      <c r="F27" s="69">
        <v>0</v>
      </c>
      <c r="G27" s="69">
        <v>0</v>
      </c>
      <c r="H27" s="69">
        <v>0</v>
      </c>
      <c r="I27" s="69">
        <v>0</v>
      </c>
      <c r="J27" s="69">
        <v>0</v>
      </c>
      <c r="K27" s="69">
        <v>0</v>
      </c>
      <c r="L27" s="69">
        <v>0</v>
      </c>
      <c r="M27" s="69">
        <v>0</v>
      </c>
      <c r="N27" s="69">
        <v>0</v>
      </c>
      <c r="O27" s="69">
        <f t="shared" si="7"/>
        <v>80935</v>
      </c>
      <c r="P27" s="70">
        <f t="shared" si="1"/>
        <v>12.685736677115987</v>
      </c>
      <c r="Q27" s="71"/>
    </row>
    <row r="28" spans="1:17">
      <c r="A28" s="66"/>
      <c r="B28" s="67">
        <v>338</v>
      </c>
      <c r="C28" s="68" t="s">
        <v>169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69">
        <v>732816</v>
      </c>
      <c r="J28" s="69">
        <v>0</v>
      </c>
      <c r="K28" s="69">
        <v>0</v>
      </c>
      <c r="L28" s="69">
        <v>0</v>
      </c>
      <c r="M28" s="69">
        <v>0</v>
      </c>
      <c r="N28" s="69">
        <v>0</v>
      </c>
      <c r="O28" s="69">
        <f>SUM(D28:N28)</f>
        <v>732816</v>
      </c>
      <c r="P28" s="70">
        <f t="shared" si="1"/>
        <v>114.8614420062696</v>
      </c>
      <c r="Q28" s="71"/>
    </row>
    <row r="29" spans="1:17" ht="15.75">
      <c r="A29" s="72" t="s">
        <v>33</v>
      </c>
      <c r="B29" s="73"/>
      <c r="C29" s="74"/>
      <c r="D29" s="75">
        <f t="shared" ref="D29:N29" si="8">SUM(D30:D38)</f>
        <v>450394</v>
      </c>
      <c r="E29" s="75">
        <f t="shared" si="8"/>
        <v>1035153</v>
      </c>
      <c r="F29" s="75">
        <f t="shared" si="8"/>
        <v>0</v>
      </c>
      <c r="G29" s="75">
        <f t="shared" si="8"/>
        <v>0</v>
      </c>
      <c r="H29" s="75">
        <f t="shared" si="8"/>
        <v>0</v>
      </c>
      <c r="I29" s="75">
        <f t="shared" si="8"/>
        <v>15296633</v>
      </c>
      <c r="J29" s="75">
        <f t="shared" si="8"/>
        <v>0</v>
      </c>
      <c r="K29" s="75">
        <f t="shared" si="8"/>
        <v>0</v>
      </c>
      <c r="L29" s="75">
        <f t="shared" si="8"/>
        <v>0</v>
      </c>
      <c r="M29" s="75">
        <f t="shared" si="8"/>
        <v>0</v>
      </c>
      <c r="N29" s="75">
        <f t="shared" si="8"/>
        <v>2558250</v>
      </c>
      <c r="O29" s="75">
        <f>SUM(D29:N29)</f>
        <v>19340430</v>
      </c>
      <c r="P29" s="77">
        <f t="shared" si="1"/>
        <v>3031.4153605015672</v>
      </c>
      <c r="Q29" s="78"/>
    </row>
    <row r="30" spans="1:17">
      <c r="A30" s="66"/>
      <c r="B30" s="67">
        <v>342.9</v>
      </c>
      <c r="C30" s="68" t="s">
        <v>37</v>
      </c>
      <c r="D30" s="69">
        <v>0</v>
      </c>
      <c r="E30" s="69">
        <v>509601</v>
      </c>
      <c r="F30" s="69">
        <v>0</v>
      </c>
      <c r="G30" s="69">
        <v>0</v>
      </c>
      <c r="H30" s="69">
        <v>0</v>
      </c>
      <c r="I30" s="69">
        <v>0</v>
      </c>
      <c r="J30" s="69">
        <v>0</v>
      </c>
      <c r="K30" s="69">
        <v>0</v>
      </c>
      <c r="L30" s="69">
        <v>0</v>
      </c>
      <c r="M30" s="69">
        <v>0</v>
      </c>
      <c r="N30" s="69">
        <v>0</v>
      </c>
      <c r="O30" s="69">
        <f t="shared" ref="O30:O37" si="9">SUM(D30:N30)</f>
        <v>509601</v>
      </c>
      <c r="P30" s="70">
        <f t="shared" si="1"/>
        <v>79.874764890282137</v>
      </c>
      <c r="Q30" s="71"/>
    </row>
    <row r="31" spans="1:17">
      <c r="A31" s="66"/>
      <c r="B31" s="67">
        <v>343.2</v>
      </c>
      <c r="C31" s="68" t="s">
        <v>39</v>
      </c>
      <c r="D31" s="69">
        <v>0</v>
      </c>
      <c r="E31" s="69">
        <v>0</v>
      </c>
      <c r="F31" s="69">
        <v>0</v>
      </c>
      <c r="G31" s="69">
        <v>0</v>
      </c>
      <c r="H31" s="69">
        <v>0</v>
      </c>
      <c r="I31" s="69">
        <v>3638665</v>
      </c>
      <c r="J31" s="69">
        <v>0</v>
      </c>
      <c r="K31" s="69">
        <v>0</v>
      </c>
      <c r="L31" s="69">
        <v>0</v>
      </c>
      <c r="M31" s="69">
        <v>0</v>
      </c>
      <c r="N31" s="69">
        <v>0</v>
      </c>
      <c r="O31" s="69">
        <f t="shared" si="9"/>
        <v>3638665</v>
      </c>
      <c r="P31" s="70">
        <f t="shared" si="1"/>
        <v>570.32366771159877</v>
      </c>
      <c r="Q31" s="71"/>
    </row>
    <row r="32" spans="1:17">
      <c r="A32" s="66"/>
      <c r="B32" s="67">
        <v>343.3</v>
      </c>
      <c r="C32" s="68" t="s">
        <v>78</v>
      </c>
      <c r="D32" s="69">
        <v>0</v>
      </c>
      <c r="E32" s="69">
        <v>0</v>
      </c>
      <c r="F32" s="69">
        <v>0</v>
      </c>
      <c r="G32" s="69">
        <v>0</v>
      </c>
      <c r="H32" s="69">
        <v>0</v>
      </c>
      <c r="I32" s="69">
        <v>3800393</v>
      </c>
      <c r="J32" s="69">
        <v>0</v>
      </c>
      <c r="K32" s="69">
        <v>0</v>
      </c>
      <c r="L32" s="69">
        <v>0</v>
      </c>
      <c r="M32" s="69">
        <v>0</v>
      </c>
      <c r="N32" s="69">
        <v>0</v>
      </c>
      <c r="O32" s="69">
        <f t="shared" si="9"/>
        <v>3800393</v>
      </c>
      <c r="P32" s="70">
        <f t="shared" si="1"/>
        <v>595.67288401253916</v>
      </c>
      <c r="Q32" s="71"/>
    </row>
    <row r="33" spans="1:17">
      <c r="A33" s="66"/>
      <c r="B33" s="67">
        <v>343.4</v>
      </c>
      <c r="C33" s="68" t="s">
        <v>40</v>
      </c>
      <c r="D33" s="69">
        <v>0</v>
      </c>
      <c r="E33" s="69">
        <v>0</v>
      </c>
      <c r="F33" s="69">
        <v>0</v>
      </c>
      <c r="G33" s="69">
        <v>0</v>
      </c>
      <c r="H33" s="69">
        <v>0</v>
      </c>
      <c r="I33" s="69">
        <v>878660</v>
      </c>
      <c r="J33" s="69">
        <v>0</v>
      </c>
      <c r="K33" s="69">
        <v>0</v>
      </c>
      <c r="L33" s="69">
        <v>0</v>
      </c>
      <c r="M33" s="69">
        <v>0</v>
      </c>
      <c r="N33" s="69">
        <v>0</v>
      </c>
      <c r="O33" s="69">
        <f t="shared" si="9"/>
        <v>878660</v>
      </c>
      <c r="P33" s="70">
        <f t="shared" si="1"/>
        <v>137.72100313479623</v>
      </c>
      <c r="Q33" s="71"/>
    </row>
    <row r="34" spans="1:17">
      <c r="A34" s="66"/>
      <c r="B34" s="67">
        <v>343.5</v>
      </c>
      <c r="C34" s="68" t="s">
        <v>79</v>
      </c>
      <c r="D34" s="69">
        <v>0</v>
      </c>
      <c r="E34" s="69">
        <v>0</v>
      </c>
      <c r="F34" s="69">
        <v>0</v>
      </c>
      <c r="G34" s="69">
        <v>0</v>
      </c>
      <c r="H34" s="69">
        <v>0</v>
      </c>
      <c r="I34" s="69">
        <v>872719</v>
      </c>
      <c r="J34" s="69">
        <v>0</v>
      </c>
      <c r="K34" s="69">
        <v>0</v>
      </c>
      <c r="L34" s="69">
        <v>0</v>
      </c>
      <c r="M34" s="69">
        <v>0</v>
      </c>
      <c r="N34" s="69">
        <v>0</v>
      </c>
      <c r="O34" s="69">
        <f t="shared" si="9"/>
        <v>872719</v>
      </c>
      <c r="P34" s="70">
        <f t="shared" si="1"/>
        <v>136.7898119122257</v>
      </c>
      <c r="Q34" s="71"/>
    </row>
    <row r="35" spans="1:17">
      <c r="A35" s="66"/>
      <c r="B35" s="67">
        <v>343.6</v>
      </c>
      <c r="C35" s="68" t="s">
        <v>41</v>
      </c>
      <c r="D35" s="69">
        <v>-18233</v>
      </c>
      <c r="E35" s="69">
        <v>486049</v>
      </c>
      <c r="F35" s="69">
        <v>0</v>
      </c>
      <c r="G35" s="69">
        <v>0</v>
      </c>
      <c r="H35" s="69">
        <v>0</v>
      </c>
      <c r="I35" s="69">
        <v>6106196</v>
      </c>
      <c r="J35" s="69">
        <v>0</v>
      </c>
      <c r="K35" s="69">
        <v>0</v>
      </c>
      <c r="L35" s="69">
        <v>0</v>
      </c>
      <c r="M35" s="69">
        <v>0</v>
      </c>
      <c r="N35" s="69">
        <v>0</v>
      </c>
      <c r="O35" s="69">
        <f t="shared" si="9"/>
        <v>6574012</v>
      </c>
      <c r="P35" s="70">
        <f t="shared" si="1"/>
        <v>1030.4094043887146</v>
      </c>
      <c r="Q35" s="71"/>
    </row>
    <row r="36" spans="1:17">
      <c r="A36" s="66"/>
      <c r="B36" s="67">
        <v>347.2</v>
      </c>
      <c r="C36" s="68" t="s">
        <v>44</v>
      </c>
      <c r="D36" s="69">
        <v>102583</v>
      </c>
      <c r="E36" s="69">
        <v>0</v>
      </c>
      <c r="F36" s="69">
        <v>0</v>
      </c>
      <c r="G36" s="69">
        <v>0</v>
      </c>
      <c r="H36" s="69">
        <v>0</v>
      </c>
      <c r="I36" s="69">
        <v>0</v>
      </c>
      <c r="J36" s="69">
        <v>0</v>
      </c>
      <c r="K36" s="69">
        <v>0</v>
      </c>
      <c r="L36" s="69">
        <v>0</v>
      </c>
      <c r="M36" s="69">
        <v>0</v>
      </c>
      <c r="N36" s="69">
        <v>0</v>
      </c>
      <c r="O36" s="69">
        <f t="shared" si="9"/>
        <v>102583</v>
      </c>
      <c r="P36" s="70">
        <f t="shared" si="1"/>
        <v>16.078840125391849</v>
      </c>
      <c r="Q36" s="71"/>
    </row>
    <row r="37" spans="1:17">
      <c r="A37" s="66"/>
      <c r="B37" s="67">
        <v>347.9</v>
      </c>
      <c r="C37" s="68" t="s">
        <v>46</v>
      </c>
      <c r="D37" s="69">
        <v>247807</v>
      </c>
      <c r="E37" s="69">
        <v>0</v>
      </c>
      <c r="F37" s="69">
        <v>0</v>
      </c>
      <c r="G37" s="69">
        <v>0</v>
      </c>
      <c r="H37" s="69">
        <v>0</v>
      </c>
      <c r="I37" s="69">
        <v>0</v>
      </c>
      <c r="J37" s="69">
        <v>0</v>
      </c>
      <c r="K37" s="69">
        <v>0</v>
      </c>
      <c r="L37" s="69">
        <v>0</v>
      </c>
      <c r="M37" s="69">
        <v>0</v>
      </c>
      <c r="N37" s="69">
        <v>2558250</v>
      </c>
      <c r="O37" s="69">
        <f t="shared" si="9"/>
        <v>2806057</v>
      </c>
      <c r="P37" s="70">
        <f t="shared" ref="P37:P55" si="10">(O37/P$59)</f>
        <v>439.8208463949843</v>
      </c>
      <c r="Q37" s="71"/>
    </row>
    <row r="38" spans="1:17">
      <c r="A38" s="66"/>
      <c r="B38" s="67">
        <v>349</v>
      </c>
      <c r="C38" s="68" t="s">
        <v>161</v>
      </c>
      <c r="D38" s="69">
        <v>118237</v>
      </c>
      <c r="E38" s="69">
        <v>39503</v>
      </c>
      <c r="F38" s="69">
        <v>0</v>
      </c>
      <c r="G38" s="69">
        <v>0</v>
      </c>
      <c r="H38" s="69">
        <v>0</v>
      </c>
      <c r="I38" s="69">
        <v>0</v>
      </c>
      <c r="J38" s="69">
        <v>0</v>
      </c>
      <c r="K38" s="69">
        <v>0</v>
      </c>
      <c r="L38" s="69">
        <v>0</v>
      </c>
      <c r="M38" s="69">
        <v>0</v>
      </c>
      <c r="N38" s="69">
        <v>0</v>
      </c>
      <c r="O38" s="69">
        <f>SUM(D38:N38)</f>
        <v>157740</v>
      </c>
      <c r="P38" s="70">
        <f t="shared" si="10"/>
        <v>24.724137931034484</v>
      </c>
      <c r="Q38" s="71"/>
    </row>
    <row r="39" spans="1:17" ht="15.75">
      <c r="A39" s="72" t="s">
        <v>34</v>
      </c>
      <c r="B39" s="73"/>
      <c r="C39" s="74"/>
      <c r="D39" s="75">
        <f t="shared" ref="D39:N39" si="11">SUM(D40:D43)</f>
        <v>110536</v>
      </c>
      <c r="E39" s="75">
        <f t="shared" si="11"/>
        <v>51327</v>
      </c>
      <c r="F39" s="75">
        <f t="shared" si="11"/>
        <v>0</v>
      </c>
      <c r="G39" s="75">
        <f t="shared" si="11"/>
        <v>0</v>
      </c>
      <c r="H39" s="75">
        <f t="shared" si="11"/>
        <v>0</v>
      </c>
      <c r="I39" s="75">
        <f t="shared" si="11"/>
        <v>0</v>
      </c>
      <c r="J39" s="75">
        <f t="shared" si="11"/>
        <v>0</v>
      </c>
      <c r="K39" s="75">
        <f t="shared" si="11"/>
        <v>0</v>
      </c>
      <c r="L39" s="75">
        <f t="shared" si="11"/>
        <v>0</v>
      </c>
      <c r="M39" s="75">
        <f t="shared" si="11"/>
        <v>0</v>
      </c>
      <c r="N39" s="75">
        <f t="shared" si="11"/>
        <v>0</v>
      </c>
      <c r="O39" s="75">
        <f>SUM(D39:N39)</f>
        <v>161863</v>
      </c>
      <c r="P39" s="77">
        <f t="shared" si="10"/>
        <v>25.370376175548589</v>
      </c>
      <c r="Q39" s="78"/>
    </row>
    <row r="40" spans="1:17">
      <c r="A40" s="79"/>
      <c r="B40" s="80">
        <v>351.1</v>
      </c>
      <c r="C40" s="81" t="s">
        <v>49</v>
      </c>
      <c r="D40" s="69">
        <v>110446</v>
      </c>
      <c r="E40" s="69">
        <v>0</v>
      </c>
      <c r="F40" s="69">
        <v>0</v>
      </c>
      <c r="G40" s="69">
        <v>0</v>
      </c>
      <c r="H40" s="69">
        <v>0</v>
      </c>
      <c r="I40" s="69">
        <v>0</v>
      </c>
      <c r="J40" s="69">
        <v>0</v>
      </c>
      <c r="K40" s="69">
        <v>0</v>
      </c>
      <c r="L40" s="69">
        <v>0</v>
      </c>
      <c r="M40" s="69">
        <v>0</v>
      </c>
      <c r="N40" s="69">
        <v>0</v>
      </c>
      <c r="O40" s="69">
        <f>SUM(D40:N40)</f>
        <v>110446</v>
      </c>
      <c r="P40" s="70">
        <f t="shared" si="10"/>
        <v>17.311285266457681</v>
      </c>
      <c r="Q40" s="71"/>
    </row>
    <row r="41" spans="1:17">
      <c r="A41" s="79"/>
      <c r="B41" s="80">
        <v>351.5</v>
      </c>
      <c r="C41" s="81" t="s">
        <v>52</v>
      </c>
      <c r="D41" s="69">
        <v>0</v>
      </c>
      <c r="E41" s="69">
        <v>21103</v>
      </c>
      <c r="F41" s="69">
        <v>0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f t="shared" ref="O41:O43" si="12">SUM(D41:N41)</f>
        <v>21103</v>
      </c>
      <c r="P41" s="70">
        <f t="shared" si="10"/>
        <v>3.3076802507836991</v>
      </c>
      <c r="Q41" s="71"/>
    </row>
    <row r="42" spans="1:17">
      <c r="A42" s="79"/>
      <c r="B42" s="80">
        <v>351.9</v>
      </c>
      <c r="C42" s="81" t="s">
        <v>162</v>
      </c>
      <c r="D42" s="69">
        <v>0</v>
      </c>
      <c r="E42" s="69">
        <v>30224</v>
      </c>
      <c r="F42" s="69">
        <v>0</v>
      </c>
      <c r="G42" s="69">
        <v>0</v>
      </c>
      <c r="H42" s="69">
        <v>0</v>
      </c>
      <c r="I42" s="69">
        <v>0</v>
      </c>
      <c r="J42" s="69">
        <v>0</v>
      </c>
      <c r="K42" s="69">
        <v>0</v>
      </c>
      <c r="L42" s="69">
        <v>0</v>
      </c>
      <c r="M42" s="69">
        <v>0</v>
      </c>
      <c r="N42" s="69">
        <v>0</v>
      </c>
      <c r="O42" s="69">
        <f t="shared" si="12"/>
        <v>30224</v>
      </c>
      <c r="P42" s="70">
        <f t="shared" si="10"/>
        <v>4.7373040752351097</v>
      </c>
      <c r="Q42" s="71"/>
    </row>
    <row r="43" spans="1:17">
      <c r="A43" s="79"/>
      <c r="B43" s="80">
        <v>354</v>
      </c>
      <c r="C43" s="81" t="s">
        <v>53</v>
      </c>
      <c r="D43" s="69">
        <v>90</v>
      </c>
      <c r="E43" s="69">
        <v>0</v>
      </c>
      <c r="F43" s="69">
        <v>0</v>
      </c>
      <c r="G43" s="69">
        <v>0</v>
      </c>
      <c r="H43" s="69">
        <v>0</v>
      </c>
      <c r="I43" s="69">
        <v>0</v>
      </c>
      <c r="J43" s="69">
        <v>0</v>
      </c>
      <c r="K43" s="69">
        <v>0</v>
      </c>
      <c r="L43" s="69">
        <v>0</v>
      </c>
      <c r="M43" s="69">
        <v>0</v>
      </c>
      <c r="N43" s="69">
        <v>0</v>
      </c>
      <c r="O43" s="69">
        <f t="shared" si="12"/>
        <v>90</v>
      </c>
      <c r="P43" s="70">
        <f t="shared" si="10"/>
        <v>1.4106583072100314E-2</v>
      </c>
      <c r="Q43" s="71"/>
    </row>
    <row r="44" spans="1:17" ht="15.75">
      <c r="A44" s="72" t="s">
        <v>3</v>
      </c>
      <c r="B44" s="73"/>
      <c r="C44" s="74"/>
      <c r="D44" s="75">
        <f t="shared" ref="D44:N44" si="13">SUM(D45:D52)</f>
        <v>4715603</v>
      </c>
      <c r="E44" s="75">
        <f t="shared" si="13"/>
        <v>851064</v>
      </c>
      <c r="F44" s="75">
        <f t="shared" si="13"/>
        <v>0</v>
      </c>
      <c r="G44" s="75">
        <f t="shared" si="13"/>
        <v>0</v>
      </c>
      <c r="H44" s="75">
        <f t="shared" si="13"/>
        <v>0</v>
      </c>
      <c r="I44" s="75">
        <f t="shared" si="13"/>
        <v>3255430</v>
      </c>
      <c r="J44" s="75">
        <f t="shared" si="13"/>
        <v>0</v>
      </c>
      <c r="K44" s="75">
        <f t="shared" si="13"/>
        <v>-638172</v>
      </c>
      <c r="L44" s="75">
        <f t="shared" si="13"/>
        <v>0</v>
      </c>
      <c r="M44" s="75">
        <f t="shared" si="13"/>
        <v>0</v>
      </c>
      <c r="N44" s="75">
        <f t="shared" si="13"/>
        <v>4526</v>
      </c>
      <c r="O44" s="75">
        <f>SUM(D44:N44)</f>
        <v>8188451</v>
      </c>
      <c r="P44" s="77">
        <f t="shared" si="10"/>
        <v>1283.4562695924765</v>
      </c>
      <c r="Q44" s="78"/>
    </row>
    <row r="45" spans="1:17">
      <c r="A45" s="66"/>
      <c r="B45" s="67">
        <v>361.1</v>
      </c>
      <c r="C45" s="68" t="s">
        <v>55</v>
      </c>
      <c r="D45" s="69">
        <v>73500</v>
      </c>
      <c r="E45" s="69">
        <v>331</v>
      </c>
      <c r="F45" s="69">
        <v>0</v>
      </c>
      <c r="G45" s="69">
        <v>0</v>
      </c>
      <c r="H45" s="69">
        <v>0</v>
      </c>
      <c r="I45" s="69">
        <v>0</v>
      </c>
      <c r="J45" s="69">
        <v>0</v>
      </c>
      <c r="K45" s="69">
        <v>-983716</v>
      </c>
      <c r="L45" s="69">
        <v>0</v>
      </c>
      <c r="M45" s="69">
        <v>0</v>
      </c>
      <c r="N45" s="69">
        <v>4526</v>
      </c>
      <c r="O45" s="69">
        <f>SUM(D45:N45)</f>
        <v>-905359</v>
      </c>
      <c r="P45" s="70">
        <f t="shared" si="10"/>
        <v>-141.90579937304076</v>
      </c>
      <c r="Q45" s="71"/>
    </row>
    <row r="46" spans="1:17">
      <c r="A46" s="66"/>
      <c r="B46" s="67">
        <v>361.4</v>
      </c>
      <c r="C46" s="68" t="s">
        <v>170</v>
      </c>
      <c r="D46" s="69">
        <v>-413843</v>
      </c>
      <c r="E46" s="69">
        <v>0</v>
      </c>
      <c r="F46" s="69">
        <v>0</v>
      </c>
      <c r="G46" s="69">
        <v>0</v>
      </c>
      <c r="H46" s="69">
        <v>0</v>
      </c>
      <c r="I46" s="69">
        <v>0</v>
      </c>
      <c r="J46" s="69">
        <v>0</v>
      </c>
      <c r="K46" s="69">
        <v>0</v>
      </c>
      <c r="L46" s="69">
        <v>0</v>
      </c>
      <c r="M46" s="69">
        <v>0</v>
      </c>
      <c r="N46" s="69">
        <v>0</v>
      </c>
      <c r="O46" s="69">
        <f t="shared" ref="O46:O55" si="14">SUM(D46:N46)</f>
        <v>-413843</v>
      </c>
      <c r="P46" s="70">
        <f t="shared" si="10"/>
        <v>-64.865673981191222</v>
      </c>
      <c r="Q46" s="71"/>
    </row>
    <row r="47" spans="1:17">
      <c r="A47" s="66"/>
      <c r="B47" s="67">
        <v>362</v>
      </c>
      <c r="C47" s="68" t="s">
        <v>56</v>
      </c>
      <c r="D47" s="69">
        <v>93530</v>
      </c>
      <c r="E47" s="69">
        <v>0</v>
      </c>
      <c r="F47" s="69">
        <v>0</v>
      </c>
      <c r="G47" s="69">
        <v>0</v>
      </c>
      <c r="H47" s="69">
        <v>0</v>
      </c>
      <c r="I47" s="69">
        <v>0</v>
      </c>
      <c r="J47" s="69">
        <v>0</v>
      </c>
      <c r="K47" s="69">
        <v>0</v>
      </c>
      <c r="L47" s="69">
        <v>0</v>
      </c>
      <c r="M47" s="69">
        <v>0</v>
      </c>
      <c r="N47" s="69">
        <v>0</v>
      </c>
      <c r="O47" s="69">
        <f t="shared" si="14"/>
        <v>93530</v>
      </c>
      <c r="P47" s="70">
        <f t="shared" si="10"/>
        <v>14.659874608150471</v>
      </c>
      <c r="Q47" s="71"/>
    </row>
    <row r="48" spans="1:17">
      <c r="A48" s="66"/>
      <c r="B48" s="67">
        <v>364</v>
      </c>
      <c r="C48" s="68" t="s">
        <v>114</v>
      </c>
      <c r="D48" s="69">
        <v>5260</v>
      </c>
      <c r="E48" s="69">
        <v>0</v>
      </c>
      <c r="F48" s="69">
        <v>0</v>
      </c>
      <c r="G48" s="69">
        <v>0</v>
      </c>
      <c r="H48" s="69">
        <v>0</v>
      </c>
      <c r="I48" s="69">
        <v>2971987</v>
      </c>
      <c r="J48" s="69">
        <v>0</v>
      </c>
      <c r="K48" s="69">
        <v>0</v>
      </c>
      <c r="L48" s="69">
        <v>0</v>
      </c>
      <c r="M48" s="69">
        <v>0</v>
      </c>
      <c r="N48" s="69">
        <v>0</v>
      </c>
      <c r="O48" s="69">
        <f t="shared" si="14"/>
        <v>2977247</v>
      </c>
      <c r="P48" s="70">
        <f t="shared" si="10"/>
        <v>466.65313479623825</v>
      </c>
      <c r="Q48" s="71"/>
    </row>
    <row r="49" spans="1:120">
      <c r="A49" s="66"/>
      <c r="B49" s="67">
        <v>366</v>
      </c>
      <c r="C49" s="68" t="s">
        <v>58</v>
      </c>
      <c r="D49" s="69">
        <v>10547</v>
      </c>
      <c r="E49" s="69">
        <v>0</v>
      </c>
      <c r="F49" s="69">
        <v>0</v>
      </c>
      <c r="G49" s="69">
        <v>0</v>
      </c>
      <c r="H49" s="69">
        <v>0</v>
      </c>
      <c r="I49" s="69">
        <v>0</v>
      </c>
      <c r="J49" s="69">
        <v>0</v>
      </c>
      <c r="K49" s="69">
        <v>0</v>
      </c>
      <c r="L49" s="69">
        <v>0</v>
      </c>
      <c r="M49" s="69">
        <v>0</v>
      </c>
      <c r="N49" s="69">
        <v>0</v>
      </c>
      <c r="O49" s="69">
        <f t="shared" si="14"/>
        <v>10547</v>
      </c>
      <c r="P49" s="70">
        <f t="shared" si="10"/>
        <v>1.6531347962382446</v>
      </c>
      <c r="Q49" s="71"/>
    </row>
    <row r="50" spans="1:120">
      <c r="A50" s="66"/>
      <c r="B50" s="67">
        <v>368</v>
      </c>
      <c r="C50" s="68" t="s">
        <v>59</v>
      </c>
      <c r="D50" s="69">
        <v>0</v>
      </c>
      <c r="E50" s="69">
        <v>0</v>
      </c>
      <c r="F50" s="69">
        <v>0</v>
      </c>
      <c r="G50" s="69">
        <v>0</v>
      </c>
      <c r="H50" s="69">
        <v>0</v>
      </c>
      <c r="I50" s="69">
        <v>0</v>
      </c>
      <c r="J50" s="69">
        <v>0</v>
      </c>
      <c r="K50" s="69">
        <v>345544</v>
      </c>
      <c r="L50" s="69">
        <v>0</v>
      </c>
      <c r="M50" s="69">
        <v>0</v>
      </c>
      <c r="N50" s="69">
        <v>0</v>
      </c>
      <c r="O50" s="69">
        <f t="shared" si="14"/>
        <v>345544</v>
      </c>
      <c r="P50" s="70">
        <f t="shared" si="10"/>
        <v>54.160501567398121</v>
      </c>
      <c r="Q50" s="71"/>
    </row>
    <row r="51" spans="1:120">
      <c r="A51" s="66"/>
      <c r="B51" s="67">
        <v>369.3</v>
      </c>
      <c r="C51" s="68" t="s">
        <v>122</v>
      </c>
      <c r="D51" s="69">
        <v>3818907</v>
      </c>
      <c r="E51" s="69">
        <v>0</v>
      </c>
      <c r="F51" s="69">
        <v>0</v>
      </c>
      <c r="G51" s="69">
        <v>0</v>
      </c>
      <c r="H51" s="69">
        <v>0</v>
      </c>
      <c r="I51" s="69">
        <v>0</v>
      </c>
      <c r="J51" s="69">
        <v>0</v>
      </c>
      <c r="K51" s="69">
        <v>0</v>
      </c>
      <c r="L51" s="69">
        <v>0</v>
      </c>
      <c r="M51" s="69">
        <v>0</v>
      </c>
      <c r="N51" s="69">
        <v>0</v>
      </c>
      <c r="O51" s="69">
        <f>SUM(D51:N51)</f>
        <v>3818907</v>
      </c>
      <c r="P51" s="70">
        <f t="shared" si="10"/>
        <v>598.57476489028215</v>
      </c>
      <c r="Q51" s="71"/>
    </row>
    <row r="52" spans="1:120">
      <c r="A52" s="66"/>
      <c r="B52" s="67">
        <v>369.9</v>
      </c>
      <c r="C52" s="68" t="s">
        <v>60</v>
      </c>
      <c r="D52" s="69">
        <v>1127702</v>
      </c>
      <c r="E52" s="69">
        <v>850733</v>
      </c>
      <c r="F52" s="69">
        <v>0</v>
      </c>
      <c r="G52" s="69">
        <v>0</v>
      </c>
      <c r="H52" s="69">
        <v>0</v>
      </c>
      <c r="I52" s="69">
        <v>283443</v>
      </c>
      <c r="J52" s="69">
        <v>0</v>
      </c>
      <c r="K52" s="69">
        <v>0</v>
      </c>
      <c r="L52" s="69">
        <v>0</v>
      </c>
      <c r="M52" s="69">
        <v>0</v>
      </c>
      <c r="N52" s="69">
        <v>0</v>
      </c>
      <c r="O52" s="69">
        <f t="shared" si="14"/>
        <v>2261878</v>
      </c>
      <c r="P52" s="70">
        <f t="shared" si="10"/>
        <v>354.52633228840125</v>
      </c>
      <c r="Q52" s="71"/>
    </row>
    <row r="53" spans="1:120" ht="15.75">
      <c r="A53" s="72" t="s">
        <v>35</v>
      </c>
      <c r="B53" s="73"/>
      <c r="C53" s="74"/>
      <c r="D53" s="75">
        <f t="shared" ref="D53:N53" si="15">SUM(D54:D56)</f>
        <v>2210337</v>
      </c>
      <c r="E53" s="75">
        <f t="shared" si="15"/>
        <v>1111103</v>
      </c>
      <c r="F53" s="75">
        <f t="shared" si="15"/>
        <v>0</v>
      </c>
      <c r="G53" s="75">
        <f t="shared" si="15"/>
        <v>0</v>
      </c>
      <c r="H53" s="75">
        <f t="shared" si="15"/>
        <v>0</v>
      </c>
      <c r="I53" s="75">
        <f t="shared" si="15"/>
        <v>429250</v>
      </c>
      <c r="J53" s="75">
        <f t="shared" si="15"/>
        <v>0</v>
      </c>
      <c r="K53" s="75">
        <f t="shared" si="15"/>
        <v>0</v>
      </c>
      <c r="L53" s="75">
        <f t="shared" si="15"/>
        <v>0</v>
      </c>
      <c r="M53" s="75">
        <f t="shared" si="15"/>
        <v>0</v>
      </c>
      <c r="N53" s="75">
        <f t="shared" si="15"/>
        <v>0</v>
      </c>
      <c r="O53" s="75">
        <f t="shared" si="14"/>
        <v>3750690</v>
      </c>
      <c r="P53" s="77">
        <f t="shared" si="10"/>
        <v>587.88244514106589</v>
      </c>
      <c r="Q53" s="71"/>
    </row>
    <row r="54" spans="1:120">
      <c r="A54" s="66"/>
      <c r="B54" s="67">
        <v>381</v>
      </c>
      <c r="C54" s="68" t="s">
        <v>61</v>
      </c>
      <c r="D54" s="69">
        <v>2210337</v>
      </c>
      <c r="E54" s="69">
        <v>1111103</v>
      </c>
      <c r="F54" s="69">
        <v>0</v>
      </c>
      <c r="G54" s="69">
        <v>0</v>
      </c>
      <c r="H54" s="69">
        <v>0</v>
      </c>
      <c r="I54" s="69">
        <v>169140</v>
      </c>
      <c r="J54" s="69">
        <v>0</v>
      </c>
      <c r="K54" s="69">
        <v>0</v>
      </c>
      <c r="L54" s="69">
        <v>0</v>
      </c>
      <c r="M54" s="69">
        <v>0</v>
      </c>
      <c r="N54" s="69">
        <v>0</v>
      </c>
      <c r="O54" s="69">
        <f t="shared" si="14"/>
        <v>3490580</v>
      </c>
      <c r="P54" s="70">
        <f t="shared" si="10"/>
        <v>547.11285266457685</v>
      </c>
      <c r="Q54" s="71"/>
    </row>
    <row r="55" spans="1:120">
      <c r="A55" s="66"/>
      <c r="B55" s="67">
        <v>389.8</v>
      </c>
      <c r="C55" s="68" t="s">
        <v>62</v>
      </c>
      <c r="D55" s="69">
        <v>0</v>
      </c>
      <c r="E55" s="69">
        <v>0</v>
      </c>
      <c r="F55" s="69">
        <v>0</v>
      </c>
      <c r="G55" s="69">
        <v>0</v>
      </c>
      <c r="H55" s="69">
        <v>0</v>
      </c>
      <c r="I55" s="69">
        <v>925774</v>
      </c>
      <c r="J55" s="69">
        <v>0</v>
      </c>
      <c r="K55" s="69">
        <v>0</v>
      </c>
      <c r="L55" s="69">
        <v>0</v>
      </c>
      <c r="M55" s="69">
        <v>0</v>
      </c>
      <c r="N55" s="69">
        <v>0</v>
      </c>
      <c r="O55" s="69">
        <f t="shared" si="14"/>
        <v>925774</v>
      </c>
      <c r="P55" s="70">
        <f t="shared" si="10"/>
        <v>145.10564263322885</v>
      </c>
      <c r="Q55" s="71"/>
    </row>
    <row r="56" spans="1:120" ht="15.75" thickBot="1">
      <c r="A56" s="82"/>
      <c r="B56" s="83">
        <v>393</v>
      </c>
      <c r="C56" s="68" t="s">
        <v>164</v>
      </c>
      <c r="D56" s="69">
        <v>0</v>
      </c>
      <c r="E56" s="69">
        <v>0</v>
      </c>
      <c r="F56" s="69">
        <v>0</v>
      </c>
      <c r="G56" s="69">
        <v>0</v>
      </c>
      <c r="H56" s="69">
        <v>0</v>
      </c>
      <c r="I56" s="69">
        <v>-665664</v>
      </c>
      <c r="J56" s="69">
        <v>0</v>
      </c>
      <c r="K56" s="69">
        <v>0</v>
      </c>
      <c r="L56" s="69">
        <v>0</v>
      </c>
      <c r="M56" s="69">
        <v>0</v>
      </c>
      <c r="N56" s="69">
        <v>0</v>
      </c>
      <c r="O56" s="69">
        <f>SUM(D56:N56)</f>
        <v>-665664</v>
      </c>
      <c r="P56" s="70">
        <f t="shared" ref="P56:P57" si="16">(O56/P$59)</f>
        <v>-104.33605015673982</v>
      </c>
      <c r="Q56" s="71"/>
    </row>
    <row r="57" spans="1:120" ht="16.5" thickBot="1">
      <c r="A57" s="84" t="s">
        <v>47</v>
      </c>
      <c r="B57" s="85"/>
      <c r="C57" s="86"/>
      <c r="D57" s="87">
        <f t="shared" ref="D57:N57" si="17">SUM(D5,D13,D16,D29,D39,D44,D53)</f>
        <v>13530947</v>
      </c>
      <c r="E57" s="87">
        <f t="shared" si="17"/>
        <v>6183610</v>
      </c>
      <c r="F57" s="87">
        <f t="shared" si="17"/>
        <v>0</v>
      </c>
      <c r="G57" s="87">
        <f t="shared" si="17"/>
        <v>0</v>
      </c>
      <c r="H57" s="87">
        <f t="shared" si="17"/>
        <v>0</v>
      </c>
      <c r="I57" s="87">
        <f t="shared" si="17"/>
        <v>19771546</v>
      </c>
      <c r="J57" s="87">
        <f t="shared" si="17"/>
        <v>0</v>
      </c>
      <c r="K57" s="87">
        <f t="shared" si="17"/>
        <v>-638172</v>
      </c>
      <c r="L57" s="87">
        <f t="shared" si="17"/>
        <v>0</v>
      </c>
      <c r="M57" s="87">
        <f t="shared" si="17"/>
        <v>0</v>
      </c>
      <c r="N57" s="87">
        <f t="shared" si="17"/>
        <v>2562776</v>
      </c>
      <c r="O57" s="87">
        <f>SUM(D57:N57)</f>
        <v>41410707</v>
      </c>
      <c r="P57" s="88">
        <f t="shared" si="16"/>
        <v>6490.7064263322882</v>
      </c>
      <c r="Q57" s="64"/>
      <c r="R57" s="89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54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54"/>
      <c r="BK57" s="54"/>
      <c r="BL57" s="54"/>
      <c r="BM57" s="54"/>
      <c r="BN57" s="54"/>
      <c r="BO57" s="54"/>
      <c r="BP57" s="54"/>
      <c r="BQ57" s="54"/>
      <c r="BR57" s="54"/>
      <c r="BS57" s="54"/>
      <c r="BT57" s="54"/>
      <c r="BU57" s="54"/>
      <c r="BV57" s="54"/>
      <c r="BW57" s="54"/>
      <c r="BX57" s="54"/>
      <c r="BY57" s="54"/>
      <c r="BZ57" s="54"/>
      <c r="CA57" s="54"/>
      <c r="CB57" s="54"/>
      <c r="CC57" s="54"/>
      <c r="CD57" s="54"/>
      <c r="CE57" s="54"/>
      <c r="CF57" s="54"/>
      <c r="CG57" s="54"/>
      <c r="CH57" s="54"/>
      <c r="CI57" s="54"/>
      <c r="CJ57" s="54"/>
      <c r="CK57" s="54"/>
      <c r="CL57" s="54"/>
      <c r="CM57" s="54"/>
      <c r="CN57" s="54"/>
      <c r="CO57" s="54"/>
      <c r="CP57" s="54"/>
      <c r="CQ57" s="54"/>
      <c r="CR57" s="54"/>
      <c r="CS57" s="54"/>
      <c r="CT57" s="54"/>
      <c r="CU57" s="54"/>
      <c r="CV57" s="54"/>
      <c r="CW57" s="54"/>
      <c r="CX57" s="54"/>
      <c r="CY57" s="54"/>
      <c r="CZ57" s="54"/>
      <c r="DA57" s="54"/>
      <c r="DB57" s="54"/>
      <c r="DC57" s="54"/>
      <c r="DD57" s="54"/>
      <c r="DE57" s="54"/>
      <c r="DF57" s="54"/>
      <c r="DG57" s="54"/>
      <c r="DH57" s="54"/>
      <c r="DI57" s="54"/>
      <c r="DJ57" s="54"/>
      <c r="DK57" s="54"/>
      <c r="DL57" s="54"/>
      <c r="DM57" s="54"/>
      <c r="DN57" s="54"/>
      <c r="DO57" s="54"/>
      <c r="DP57" s="54"/>
    </row>
    <row r="58" spans="1:120">
      <c r="A58" s="90"/>
      <c r="B58" s="91"/>
      <c r="C58" s="91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3"/>
    </row>
    <row r="59" spans="1:120">
      <c r="A59" s="94"/>
      <c r="B59" s="95"/>
      <c r="C59" s="95"/>
      <c r="D59" s="96"/>
      <c r="E59" s="96"/>
      <c r="F59" s="96"/>
      <c r="G59" s="96"/>
      <c r="H59" s="96"/>
      <c r="I59" s="96"/>
      <c r="J59" s="96"/>
      <c r="K59" s="96"/>
      <c r="L59" s="96"/>
      <c r="M59" s="99" t="s">
        <v>171</v>
      </c>
      <c r="N59" s="99"/>
      <c r="O59" s="99"/>
      <c r="P59" s="97">
        <v>6380</v>
      </c>
    </row>
    <row r="60" spans="1:120">
      <c r="A60" s="100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2"/>
    </row>
    <row r="61" spans="1:120" ht="15.75" customHeight="1" thickBot="1">
      <c r="A61" s="103" t="s">
        <v>84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4"/>
      <c r="P61" s="105"/>
    </row>
  </sheetData>
  <mergeCells count="10">
    <mergeCell ref="M59:O59"/>
    <mergeCell ref="A60:P60"/>
    <mergeCell ref="A61:P61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56"/>
  <sheetViews>
    <sheetView workbookViewId="0">
      <selection sqref="A1:P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5.77734375" style="3" bestFit="1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4" width="13.77734375" style="4" customWidth="1"/>
    <col min="15" max="15" width="16.77734375" style="4" customWidth="1"/>
    <col min="16" max="16" width="13.77734375" style="3" customWidth="1"/>
    <col min="17" max="17" width="9.77734375" style="3" customWidth="1"/>
    <col min="18" max="18" width="9.77734375" style="3"/>
  </cols>
  <sheetData>
    <row r="1" spans="1:134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8"/>
      <c r="Q1" s="7"/>
      <c r="R1"/>
    </row>
    <row r="2" spans="1:134" ht="24" thickBot="1">
      <c r="A2" s="129" t="s">
        <v>150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1"/>
      <c r="Q2" s="7"/>
      <c r="R2"/>
    </row>
    <row r="3" spans="1:134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4"/>
      <c r="M3" s="135"/>
      <c r="N3" s="36"/>
      <c r="O3" s="37"/>
      <c r="P3" s="136" t="s">
        <v>151</v>
      </c>
      <c r="Q3" s="11"/>
      <c r="R3"/>
    </row>
    <row r="4" spans="1:134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152</v>
      </c>
      <c r="N4" s="35" t="s">
        <v>9</v>
      </c>
      <c r="O4" s="35" t="s">
        <v>153</v>
      </c>
      <c r="P4" s="122"/>
      <c r="Q4" s="8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</row>
    <row r="5" spans="1:134" ht="15.75">
      <c r="A5" s="24" t="s">
        <v>154</v>
      </c>
      <c r="B5" s="26"/>
      <c r="C5" s="26"/>
      <c r="D5" s="27">
        <f t="shared" ref="D5:N5" si="0">SUM(D6:D12)</f>
        <v>2917159</v>
      </c>
      <c r="E5" s="27">
        <f t="shared" si="0"/>
        <v>1439736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7">
        <f t="shared" si="0"/>
        <v>0</v>
      </c>
      <c r="O5" s="28">
        <f>SUM(D5:N5)</f>
        <v>4356895</v>
      </c>
      <c r="P5" s="33">
        <f t="shared" ref="P5:P52" si="1">(O5/P$54)</f>
        <v>685.15411228180528</v>
      </c>
      <c r="Q5" s="6"/>
    </row>
    <row r="6" spans="1:134">
      <c r="A6" s="12"/>
      <c r="B6" s="25">
        <v>311</v>
      </c>
      <c r="C6" s="20" t="s">
        <v>2</v>
      </c>
      <c r="D6" s="46">
        <v>1450827</v>
      </c>
      <c r="E6" s="46">
        <v>1192477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v>0</v>
      </c>
      <c r="O6" s="46">
        <f>SUM(D6:N6)</f>
        <v>2643304</v>
      </c>
      <c r="P6" s="47">
        <f t="shared" si="1"/>
        <v>415.6791948419563</v>
      </c>
      <c r="Q6" s="9"/>
    </row>
    <row r="7" spans="1:134">
      <c r="A7" s="12"/>
      <c r="B7" s="25">
        <v>312.41000000000003</v>
      </c>
      <c r="C7" s="20" t="s">
        <v>155</v>
      </c>
      <c r="D7" s="46">
        <v>0</v>
      </c>
      <c r="E7" s="46">
        <v>247259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v>0</v>
      </c>
      <c r="O7" s="46">
        <f t="shared" ref="O7:O12" si="2">SUM(D7:N7)</f>
        <v>247259</v>
      </c>
      <c r="P7" s="47">
        <f t="shared" si="1"/>
        <v>38.883314986633117</v>
      </c>
      <c r="Q7" s="9"/>
    </row>
    <row r="8" spans="1:134">
      <c r="A8" s="12"/>
      <c r="B8" s="25">
        <v>314.10000000000002</v>
      </c>
      <c r="C8" s="20" t="s">
        <v>11</v>
      </c>
      <c r="D8" s="46">
        <v>792628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v>0</v>
      </c>
      <c r="O8" s="46">
        <f t="shared" si="2"/>
        <v>792628</v>
      </c>
      <c r="P8" s="47">
        <f t="shared" si="1"/>
        <v>124.64664255386067</v>
      </c>
      <c r="Q8" s="9"/>
    </row>
    <row r="9" spans="1:134">
      <c r="A9" s="12"/>
      <c r="B9" s="25">
        <v>314.3</v>
      </c>
      <c r="C9" s="20" t="s">
        <v>12</v>
      </c>
      <c r="D9" s="46">
        <v>146109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v>0</v>
      </c>
      <c r="O9" s="46">
        <f t="shared" si="2"/>
        <v>146109</v>
      </c>
      <c r="P9" s="47">
        <f t="shared" si="1"/>
        <v>22.976725900298788</v>
      </c>
      <c r="Q9" s="9"/>
    </row>
    <row r="10" spans="1:134">
      <c r="A10" s="12"/>
      <c r="B10" s="25">
        <v>314.39999999999998</v>
      </c>
      <c r="C10" s="20" t="s">
        <v>14</v>
      </c>
      <c r="D10" s="46">
        <v>90189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v>0</v>
      </c>
      <c r="O10" s="46">
        <f t="shared" si="2"/>
        <v>90189</v>
      </c>
      <c r="P10" s="47">
        <f t="shared" si="1"/>
        <v>14.182890391571002</v>
      </c>
      <c r="Q10" s="9"/>
    </row>
    <row r="11" spans="1:134">
      <c r="A11" s="12"/>
      <c r="B11" s="25">
        <v>315.2</v>
      </c>
      <c r="C11" s="20" t="s">
        <v>156</v>
      </c>
      <c r="D11" s="46">
        <v>376876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v>0</v>
      </c>
      <c r="O11" s="46">
        <f t="shared" si="2"/>
        <v>376876</v>
      </c>
      <c r="P11" s="47">
        <f t="shared" si="1"/>
        <v>59.266551344551033</v>
      </c>
      <c r="Q11" s="9"/>
    </row>
    <row r="12" spans="1:134">
      <c r="A12" s="12"/>
      <c r="B12" s="25">
        <v>316</v>
      </c>
      <c r="C12" s="20" t="s">
        <v>107</v>
      </c>
      <c r="D12" s="46">
        <v>60530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v>0</v>
      </c>
      <c r="O12" s="46">
        <f t="shared" si="2"/>
        <v>60530</v>
      </c>
      <c r="P12" s="47">
        <f t="shared" si="1"/>
        <v>9.5187922629344239</v>
      </c>
      <c r="Q12" s="9"/>
    </row>
    <row r="13" spans="1:134" ht="15.75">
      <c r="A13" s="29" t="s">
        <v>16</v>
      </c>
      <c r="B13" s="30"/>
      <c r="C13" s="31"/>
      <c r="D13" s="32">
        <f t="shared" ref="D13:N13" si="3">SUM(D14:D15)</f>
        <v>713751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32">
        <f t="shared" si="3"/>
        <v>0</v>
      </c>
      <c r="O13" s="44">
        <f t="shared" ref="O13:O26" si="4">SUM(D13:N13)</f>
        <v>713751</v>
      </c>
      <c r="P13" s="45">
        <f t="shared" si="1"/>
        <v>112.24264821512817</v>
      </c>
      <c r="Q13" s="10"/>
    </row>
    <row r="14" spans="1:134">
      <c r="A14" s="12"/>
      <c r="B14" s="25">
        <v>323.10000000000002</v>
      </c>
      <c r="C14" s="20" t="s">
        <v>17</v>
      </c>
      <c r="D14" s="46">
        <v>691831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v>0</v>
      </c>
      <c r="O14" s="46">
        <f t="shared" si="4"/>
        <v>691831</v>
      </c>
      <c r="P14" s="47">
        <f t="shared" si="1"/>
        <v>108.79556534046233</v>
      </c>
      <c r="Q14" s="9"/>
    </row>
    <row r="15" spans="1:134">
      <c r="A15" s="12"/>
      <c r="B15" s="25">
        <v>329.1</v>
      </c>
      <c r="C15" s="20" t="s">
        <v>157</v>
      </c>
      <c r="D15" s="46">
        <v>21920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v>0</v>
      </c>
      <c r="O15" s="46">
        <f t="shared" si="4"/>
        <v>21920</v>
      </c>
      <c r="P15" s="47">
        <f t="shared" si="1"/>
        <v>3.4470828746658277</v>
      </c>
      <c r="Q15" s="9"/>
    </row>
    <row r="16" spans="1:134" ht="15.75">
      <c r="A16" s="29" t="s">
        <v>158</v>
      </c>
      <c r="B16" s="30"/>
      <c r="C16" s="31"/>
      <c r="D16" s="32">
        <f t="shared" ref="D16:N16" si="5">SUM(D17:D25)</f>
        <v>2580336</v>
      </c>
      <c r="E16" s="32">
        <f t="shared" si="5"/>
        <v>1589855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362204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32">
        <f t="shared" si="5"/>
        <v>0</v>
      </c>
      <c r="O16" s="44">
        <f t="shared" si="4"/>
        <v>4532395</v>
      </c>
      <c r="P16" s="45">
        <f t="shared" si="1"/>
        <v>712.75279131938987</v>
      </c>
      <c r="Q16" s="10"/>
    </row>
    <row r="17" spans="1:17">
      <c r="A17" s="12"/>
      <c r="B17" s="25">
        <v>331.2</v>
      </c>
      <c r="C17" s="20" t="s">
        <v>74</v>
      </c>
      <c r="D17" s="46">
        <v>1686930</v>
      </c>
      <c r="E17" s="46">
        <v>0</v>
      </c>
      <c r="F17" s="46">
        <v>0</v>
      </c>
      <c r="G17" s="46">
        <v>0</v>
      </c>
      <c r="H17" s="46">
        <v>0</v>
      </c>
      <c r="I17" s="46">
        <v>223381</v>
      </c>
      <c r="J17" s="46">
        <v>0</v>
      </c>
      <c r="K17" s="46">
        <v>0</v>
      </c>
      <c r="L17" s="46">
        <v>0</v>
      </c>
      <c r="M17" s="46">
        <v>0</v>
      </c>
      <c r="N17" s="46">
        <v>0</v>
      </c>
      <c r="O17" s="46">
        <f t="shared" si="4"/>
        <v>1910311</v>
      </c>
      <c r="P17" s="47">
        <f t="shared" si="1"/>
        <v>300.4105991508099</v>
      </c>
      <c r="Q17" s="9"/>
    </row>
    <row r="18" spans="1:17">
      <c r="A18" s="12"/>
      <c r="B18" s="25">
        <v>331.69</v>
      </c>
      <c r="C18" s="20" t="s">
        <v>159</v>
      </c>
      <c r="D18" s="46">
        <v>22951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v>0</v>
      </c>
      <c r="O18" s="46">
        <f t="shared" si="4"/>
        <v>22951</v>
      </c>
      <c r="P18" s="47">
        <f t="shared" si="1"/>
        <v>3.6092152854222364</v>
      </c>
      <c r="Q18" s="9"/>
    </row>
    <row r="19" spans="1:17">
      <c r="A19" s="12"/>
      <c r="B19" s="25">
        <v>334.1</v>
      </c>
      <c r="C19" s="20" t="s">
        <v>22</v>
      </c>
      <c r="D19" s="46">
        <v>278822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v>0</v>
      </c>
      <c r="O19" s="46">
        <f t="shared" si="4"/>
        <v>278822</v>
      </c>
      <c r="P19" s="47">
        <f t="shared" si="1"/>
        <v>43.846831262777165</v>
      </c>
      <c r="Q19" s="9"/>
    </row>
    <row r="20" spans="1:17">
      <c r="A20" s="12"/>
      <c r="B20" s="25">
        <v>334.62</v>
      </c>
      <c r="C20" s="20" t="s">
        <v>76</v>
      </c>
      <c r="D20" s="46">
        <v>1064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v>0</v>
      </c>
      <c r="O20" s="46">
        <f t="shared" si="4"/>
        <v>1064</v>
      </c>
      <c r="P20" s="47">
        <f t="shared" si="1"/>
        <v>0.16732190596005661</v>
      </c>
      <c r="Q20" s="9"/>
    </row>
    <row r="21" spans="1:17">
      <c r="A21" s="12"/>
      <c r="B21" s="25">
        <v>335.15</v>
      </c>
      <c r="C21" s="20" t="s">
        <v>110</v>
      </c>
      <c r="D21" s="46">
        <v>5281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v>0</v>
      </c>
      <c r="O21" s="46">
        <f t="shared" si="4"/>
        <v>5281</v>
      </c>
      <c r="P21" s="47">
        <f t="shared" si="1"/>
        <v>0.83047649001415313</v>
      </c>
      <c r="Q21" s="9"/>
    </row>
    <row r="22" spans="1:17">
      <c r="A22" s="12"/>
      <c r="B22" s="25">
        <v>335.9</v>
      </c>
      <c r="C22" s="20" t="s">
        <v>160</v>
      </c>
      <c r="D22" s="46">
        <v>196032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v>0</v>
      </c>
      <c r="O22" s="46">
        <f t="shared" si="4"/>
        <v>196032</v>
      </c>
      <c r="P22" s="47">
        <f t="shared" si="1"/>
        <v>30.827488598836297</v>
      </c>
      <c r="Q22" s="9"/>
    </row>
    <row r="23" spans="1:17">
      <c r="A23" s="12"/>
      <c r="B23" s="25">
        <v>337.2</v>
      </c>
      <c r="C23" s="20" t="s">
        <v>27</v>
      </c>
      <c r="D23" s="46">
        <v>262231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v>0</v>
      </c>
      <c r="O23" s="46">
        <f t="shared" si="4"/>
        <v>262231</v>
      </c>
      <c r="P23" s="47">
        <f t="shared" si="1"/>
        <v>41.237773234785344</v>
      </c>
      <c r="Q23" s="9"/>
    </row>
    <row r="24" spans="1:17">
      <c r="A24" s="12"/>
      <c r="B24" s="25">
        <v>337.5</v>
      </c>
      <c r="C24" s="20" t="s">
        <v>119</v>
      </c>
      <c r="D24" s="46">
        <v>0</v>
      </c>
      <c r="E24" s="46">
        <v>733718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f t="shared" si="4"/>
        <v>733718</v>
      </c>
      <c r="P24" s="47">
        <f t="shared" si="1"/>
        <v>115.38260732819626</v>
      </c>
      <c r="Q24" s="9"/>
    </row>
    <row r="25" spans="1:17">
      <c r="A25" s="12"/>
      <c r="B25" s="25">
        <v>337.9</v>
      </c>
      <c r="C25" s="20" t="s">
        <v>28</v>
      </c>
      <c r="D25" s="46">
        <v>127025</v>
      </c>
      <c r="E25" s="46">
        <v>856137</v>
      </c>
      <c r="F25" s="46">
        <v>0</v>
      </c>
      <c r="G25" s="46">
        <v>0</v>
      </c>
      <c r="H25" s="46">
        <v>0</v>
      </c>
      <c r="I25" s="46">
        <v>138823</v>
      </c>
      <c r="J25" s="46">
        <v>0</v>
      </c>
      <c r="K25" s="46">
        <v>0</v>
      </c>
      <c r="L25" s="46">
        <v>0</v>
      </c>
      <c r="M25" s="46">
        <v>0</v>
      </c>
      <c r="N25" s="46">
        <v>0</v>
      </c>
      <c r="O25" s="46">
        <f t="shared" si="4"/>
        <v>1121985</v>
      </c>
      <c r="P25" s="47">
        <f t="shared" si="1"/>
        <v>176.44047806258845</v>
      </c>
      <c r="Q25" s="9"/>
    </row>
    <row r="26" spans="1:17" ht="15.75">
      <c r="A26" s="29" t="s">
        <v>33</v>
      </c>
      <c r="B26" s="30"/>
      <c r="C26" s="31"/>
      <c r="D26" s="32">
        <f t="shared" ref="D26:N26" si="6">SUM(D27:D35)</f>
        <v>770100</v>
      </c>
      <c r="E26" s="32">
        <f t="shared" si="6"/>
        <v>920581</v>
      </c>
      <c r="F26" s="32">
        <f t="shared" si="6"/>
        <v>0</v>
      </c>
      <c r="G26" s="32">
        <f t="shared" si="6"/>
        <v>0</v>
      </c>
      <c r="H26" s="32">
        <f t="shared" si="6"/>
        <v>0</v>
      </c>
      <c r="I26" s="32">
        <f t="shared" si="6"/>
        <v>14693202</v>
      </c>
      <c r="J26" s="32">
        <f t="shared" si="6"/>
        <v>0</v>
      </c>
      <c r="K26" s="32">
        <f t="shared" si="6"/>
        <v>0</v>
      </c>
      <c r="L26" s="32">
        <f t="shared" si="6"/>
        <v>0</v>
      </c>
      <c r="M26" s="32">
        <f t="shared" si="6"/>
        <v>0</v>
      </c>
      <c r="N26" s="32">
        <f t="shared" si="6"/>
        <v>2107232</v>
      </c>
      <c r="O26" s="32">
        <f t="shared" si="4"/>
        <v>18491115</v>
      </c>
      <c r="P26" s="45">
        <f t="shared" si="1"/>
        <v>2907.8652303821355</v>
      </c>
      <c r="Q26" s="10"/>
    </row>
    <row r="27" spans="1:17">
      <c r="A27" s="12"/>
      <c r="B27" s="25">
        <v>342.9</v>
      </c>
      <c r="C27" s="20" t="s">
        <v>37</v>
      </c>
      <c r="D27" s="46">
        <v>0</v>
      </c>
      <c r="E27" s="46">
        <v>433787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v>0</v>
      </c>
      <c r="O27" s="46">
        <f t="shared" ref="O27:O35" si="7">SUM(D27:N27)</f>
        <v>433787</v>
      </c>
      <c r="P27" s="47">
        <f t="shared" si="1"/>
        <v>68.216228966818676</v>
      </c>
      <c r="Q27" s="9"/>
    </row>
    <row r="28" spans="1:17">
      <c r="A28" s="12"/>
      <c r="B28" s="25">
        <v>343.2</v>
      </c>
      <c r="C28" s="20" t="s">
        <v>39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3263937</v>
      </c>
      <c r="J28" s="46">
        <v>0</v>
      </c>
      <c r="K28" s="46">
        <v>0</v>
      </c>
      <c r="L28" s="46">
        <v>0</v>
      </c>
      <c r="M28" s="46">
        <v>0</v>
      </c>
      <c r="N28" s="46">
        <v>0</v>
      </c>
      <c r="O28" s="46">
        <f t="shared" si="7"/>
        <v>3263937</v>
      </c>
      <c r="P28" s="47">
        <f t="shared" si="1"/>
        <v>513.27834565183207</v>
      </c>
      <c r="Q28" s="9"/>
    </row>
    <row r="29" spans="1:17">
      <c r="A29" s="12"/>
      <c r="B29" s="25">
        <v>343.3</v>
      </c>
      <c r="C29" s="20" t="s">
        <v>78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1709556</v>
      </c>
      <c r="J29" s="46">
        <v>0</v>
      </c>
      <c r="K29" s="46">
        <v>0</v>
      </c>
      <c r="L29" s="46">
        <v>0</v>
      </c>
      <c r="M29" s="46">
        <v>0</v>
      </c>
      <c r="N29" s="46">
        <v>0</v>
      </c>
      <c r="O29" s="46">
        <f t="shared" si="7"/>
        <v>1709556</v>
      </c>
      <c r="P29" s="47">
        <f t="shared" si="1"/>
        <v>268.84038370813022</v>
      </c>
      <c r="Q29" s="9"/>
    </row>
    <row r="30" spans="1:17">
      <c r="A30" s="12"/>
      <c r="B30" s="25">
        <v>343.4</v>
      </c>
      <c r="C30" s="20" t="s">
        <v>40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934320</v>
      </c>
      <c r="J30" s="46">
        <v>0</v>
      </c>
      <c r="K30" s="46">
        <v>0</v>
      </c>
      <c r="L30" s="46">
        <v>0</v>
      </c>
      <c r="M30" s="46">
        <v>0</v>
      </c>
      <c r="N30" s="46">
        <v>0</v>
      </c>
      <c r="O30" s="46">
        <f t="shared" si="7"/>
        <v>934320</v>
      </c>
      <c r="P30" s="47">
        <f t="shared" si="1"/>
        <v>146.92876238402263</v>
      </c>
      <c r="Q30" s="9"/>
    </row>
    <row r="31" spans="1:17">
      <c r="A31" s="12"/>
      <c r="B31" s="25">
        <v>343.5</v>
      </c>
      <c r="C31" s="20" t="s">
        <v>79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1361589</v>
      </c>
      <c r="J31" s="46">
        <v>0</v>
      </c>
      <c r="K31" s="46">
        <v>0</v>
      </c>
      <c r="L31" s="46">
        <v>0</v>
      </c>
      <c r="M31" s="46">
        <v>0</v>
      </c>
      <c r="N31" s="46">
        <v>0</v>
      </c>
      <c r="O31" s="46">
        <f t="shared" si="7"/>
        <v>1361589</v>
      </c>
      <c r="P31" s="47">
        <f t="shared" si="1"/>
        <v>214.11998741940556</v>
      </c>
      <c r="Q31" s="9"/>
    </row>
    <row r="32" spans="1:17">
      <c r="A32" s="12"/>
      <c r="B32" s="25">
        <v>343.6</v>
      </c>
      <c r="C32" s="20" t="s">
        <v>41</v>
      </c>
      <c r="D32" s="46">
        <v>434205</v>
      </c>
      <c r="E32" s="46">
        <v>486794</v>
      </c>
      <c r="F32" s="46">
        <v>0</v>
      </c>
      <c r="G32" s="46">
        <v>0</v>
      </c>
      <c r="H32" s="46">
        <v>0</v>
      </c>
      <c r="I32" s="46">
        <v>6790214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f t="shared" si="7"/>
        <v>7711213</v>
      </c>
      <c r="P32" s="47">
        <f t="shared" si="1"/>
        <v>1212.6455417518478</v>
      </c>
      <c r="Q32" s="9"/>
    </row>
    <row r="33" spans="1:17">
      <c r="A33" s="12"/>
      <c r="B33" s="25">
        <v>347.2</v>
      </c>
      <c r="C33" s="20" t="s">
        <v>44</v>
      </c>
      <c r="D33" s="46">
        <v>88450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v>0</v>
      </c>
      <c r="O33" s="46">
        <f t="shared" si="7"/>
        <v>88450</v>
      </c>
      <c r="P33" s="47">
        <f t="shared" si="1"/>
        <v>13.909419720081774</v>
      </c>
      <c r="Q33" s="9"/>
    </row>
    <row r="34" spans="1:17">
      <c r="A34" s="12"/>
      <c r="B34" s="25">
        <v>347.9</v>
      </c>
      <c r="C34" s="20" t="s">
        <v>46</v>
      </c>
      <c r="D34" s="46">
        <v>158322</v>
      </c>
      <c r="E34" s="46">
        <v>0</v>
      </c>
      <c r="F34" s="46">
        <v>0</v>
      </c>
      <c r="G34" s="46">
        <v>0</v>
      </c>
      <c r="H34" s="46">
        <v>0</v>
      </c>
      <c r="I34" s="46">
        <v>633586</v>
      </c>
      <c r="J34" s="46">
        <v>0</v>
      </c>
      <c r="K34" s="46">
        <v>0</v>
      </c>
      <c r="L34" s="46">
        <v>0</v>
      </c>
      <c r="M34" s="46">
        <v>0</v>
      </c>
      <c r="N34" s="46">
        <v>2107232</v>
      </c>
      <c r="O34" s="46">
        <f t="shared" si="7"/>
        <v>2899140</v>
      </c>
      <c r="P34" s="47">
        <f t="shared" si="1"/>
        <v>455.91130680924675</v>
      </c>
      <c r="Q34" s="9"/>
    </row>
    <row r="35" spans="1:17">
      <c r="A35" s="12"/>
      <c r="B35" s="25">
        <v>349</v>
      </c>
      <c r="C35" s="20" t="s">
        <v>161</v>
      </c>
      <c r="D35" s="46">
        <v>89123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46">
        <v>0</v>
      </c>
      <c r="N35" s="46">
        <v>0</v>
      </c>
      <c r="O35" s="46">
        <f t="shared" si="7"/>
        <v>89123</v>
      </c>
      <c r="P35" s="47">
        <f t="shared" si="1"/>
        <v>14.015253970750118</v>
      </c>
      <c r="Q35" s="9"/>
    </row>
    <row r="36" spans="1:17" ht="15.75">
      <c r="A36" s="29" t="s">
        <v>34</v>
      </c>
      <c r="B36" s="30"/>
      <c r="C36" s="31"/>
      <c r="D36" s="32">
        <f t="shared" ref="D36:N36" si="8">SUM(D37:D39)</f>
        <v>40989</v>
      </c>
      <c r="E36" s="32">
        <f t="shared" si="8"/>
        <v>40453</v>
      </c>
      <c r="F36" s="32">
        <f t="shared" si="8"/>
        <v>0</v>
      </c>
      <c r="G36" s="32">
        <f t="shared" si="8"/>
        <v>0</v>
      </c>
      <c r="H36" s="32">
        <f t="shared" si="8"/>
        <v>0</v>
      </c>
      <c r="I36" s="32">
        <f t="shared" si="8"/>
        <v>0</v>
      </c>
      <c r="J36" s="32">
        <f t="shared" si="8"/>
        <v>0</v>
      </c>
      <c r="K36" s="32">
        <f t="shared" si="8"/>
        <v>0</v>
      </c>
      <c r="L36" s="32">
        <f t="shared" si="8"/>
        <v>0</v>
      </c>
      <c r="M36" s="32">
        <f t="shared" si="8"/>
        <v>0</v>
      </c>
      <c r="N36" s="32">
        <f t="shared" si="8"/>
        <v>0</v>
      </c>
      <c r="O36" s="32">
        <f t="shared" ref="O36:O52" si="9">SUM(D36:N36)</f>
        <v>81442</v>
      </c>
      <c r="P36" s="45">
        <f t="shared" si="1"/>
        <v>12.807359647743356</v>
      </c>
      <c r="Q36" s="10"/>
    </row>
    <row r="37" spans="1:17">
      <c r="A37" s="13"/>
      <c r="B37" s="39">
        <v>351.1</v>
      </c>
      <c r="C37" s="21" t="s">
        <v>49</v>
      </c>
      <c r="D37" s="46">
        <v>40709</v>
      </c>
      <c r="E37" s="46">
        <v>21249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46">
        <v>0</v>
      </c>
      <c r="N37" s="46">
        <v>0</v>
      </c>
      <c r="O37" s="46">
        <f t="shared" si="9"/>
        <v>61958</v>
      </c>
      <c r="P37" s="47">
        <f t="shared" si="1"/>
        <v>9.7433558735650259</v>
      </c>
      <c r="Q37" s="9"/>
    </row>
    <row r="38" spans="1:17">
      <c r="A38" s="13"/>
      <c r="B38" s="39">
        <v>351.9</v>
      </c>
      <c r="C38" s="21" t="s">
        <v>162</v>
      </c>
      <c r="D38" s="46">
        <v>0</v>
      </c>
      <c r="E38" s="46">
        <v>19204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46">
        <v>0</v>
      </c>
      <c r="N38" s="46">
        <v>0</v>
      </c>
      <c r="O38" s="46">
        <f t="shared" si="9"/>
        <v>19204</v>
      </c>
      <c r="P38" s="47">
        <f t="shared" si="1"/>
        <v>3.0199716936625256</v>
      </c>
      <c r="Q38" s="9"/>
    </row>
    <row r="39" spans="1:17">
      <c r="A39" s="13"/>
      <c r="B39" s="39">
        <v>354</v>
      </c>
      <c r="C39" s="21" t="s">
        <v>53</v>
      </c>
      <c r="D39" s="46">
        <v>280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v>0</v>
      </c>
      <c r="O39" s="46">
        <f t="shared" si="9"/>
        <v>280</v>
      </c>
      <c r="P39" s="47">
        <f t="shared" si="1"/>
        <v>4.4032080515804373E-2</v>
      </c>
      <c r="Q39" s="9"/>
    </row>
    <row r="40" spans="1:17" ht="15.75">
      <c r="A40" s="29" t="s">
        <v>3</v>
      </c>
      <c r="B40" s="30"/>
      <c r="C40" s="31"/>
      <c r="D40" s="32">
        <f t="shared" ref="D40:N40" si="10">SUM(D41:D46)</f>
        <v>1203941</v>
      </c>
      <c r="E40" s="32">
        <f t="shared" si="10"/>
        <v>1761931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2266720</v>
      </c>
      <c r="J40" s="32">
        <f t="shared" si="10"/>
        <v>0</v>
      </c>
      <c r="K40" s="32">
        <f t="shared" si="10"/>
        <v>1530811</v>
      </c>
      <c r="L40" s="32">
        <f t="shared" si="10"/>
        <v>0</v>
      </c>
      <c r="M40" s="32">
        <f t="shared" si="10"/>
        <v>0</v>
      </c>
      <c r="N40" s="32">
        <f t="shared" si="10"/>
        <v>3305</v>
      </c>
      <c r="O40" s="32">
        <f t="shared" si="9"/>
        <v>6766708</v>
      </c>
      <c r="P40" s="45">
        <f t="shared" si="1"/>
        <v>1064.1151124390628</v>
      </c>
      <c r="Q40" s="10"/>
    </row>
    <row r="41" spans="1:17">
      <c r="A41" s="12"/>
      <c r="B41" s="25">
        <v>361.1</v>
      </c>
      <c r="C41" s="20" t="s">
        <v>55</v>
      </c>
      <c r="D41" s="46">
        <v>21018</v>
      </c>
      <c r="E41" s="46">
        <v>28</v>
      </c>
      <c r="F41" s="46">
        <v>0</v>
      </c>
      <c r="G41" s="46">
        <v>0</v>
      </c>
      <c r="H41" s="46">
        <v>0</v>
      </c>
      <c r="I41" s="46">
        <v>590628</v>
      </c>
      <c r="J41" s="46">
        <v>0</v>
      </c>
      <c r="K41" s="46">
        <v>1121474</v>
      </c>
      <c r="L41" s="46">
        <v>0</v>
      </c>
      <c r="M41" s="46">
        <v>0</v>
      </c>
      <c r="N41" s="46">
        <v>3305</v>
      </c>
      <c r="O41" s="46">
        <f t="shared" si="9"/>
        <v>1736453</v>
      </c>
      <c r="P41" s="47">
        <f t="shared" si="1"/>
        <v>273.07013681396444</v>
      </c>
      <c r="Q41" s="9"/>
    </row>
    <row r="42" spans="1:17">
      <c r="A42" s="12"/>
      <c r="B42" s="25">
        <v>362</v>
      </c>
      <c r="C42" s="20" t="s">
        <v>56</v>
      </c>
      <c r="D42" s="46">
        <v>66611</v>
      </c>
      <c r="E42" s="46">
        <v>0</v>
      </c>
      <c r="F42" s="46">
        <v>0</v>
      </c>
      <c r="G42" s="46">
        <v>0</v>
      </c>
      <c r="H42" s="46">
        <v>0</v>
      </c>
      <c r="I42" s="46">
        <v>0</v>
      </c>
      <c r="J42" s="46">
        <v>0</v>
      </c>
      <c r="K42" s="46">
        <v>0</v>
      </c>
      <c r="L42" s="46">
        <v>0</v>
      </c>
      <c r="M42" s="46">
        <v>0</v>
      </c>
      <c r="N42" s="46">
        <v>0</v>
      </c>
      <c r="O42" s="46">
        <f t="shared" si="9"/>
        <v>66611</v>
      </c>
      <c r="P42" s="47">
        <f t="shared" si="1"/>
        <v>10.475074697279446</v>
      </c>
      <c r="Q42" s="9"/>
    </row>
    <row r="43" spans="1:17">
      <c r="A43" s="12"/>
      <c r="B43" s="25">
        <v>364</v>
      </c>
      <c r="C43" s="20" t="s">
        <v>114</v>
      </c>
      <c r="D43" s="46">
        <v>25887</v>
      </c>
      <c r="E43" s="46">
        <v>0</v>
      </c>
      <c r="F43" s="46">
        <v>0</v>
      </c>
      <c r="G43" s="46">
        <v>0</v>
      </c>
      <c r="H43" s="46">
        <v>0</v>
      </c>
      <c r="I43" s="46">
        <v>1388596</v>
      </c>
      <c r="J43" s="46">
        <v>0</v>
      </c>
      <c r="K43" s="46">
        <v>0</v>
      </c>
      <c r="L43" s="46">
        <v>0</v>
      </c>
      <c r="M43" s="46">
        <v>0</v>
      </c>
      <c r="N43" s="46">
        <v>0</v>
      </c>
      <c r="O43" s="46">
        <f t="shared" si="9"/>
        <v>1414483</v>
      </c>
      <c r="P43" s="47">
        <f t="shared" si="1"/>
        <v>222.43796194370185</v>
      </c>
      <c r="Q43" s="9"/>
    </row>
    <row r="44" spans="1:17">
      <c r="A44" s="12"/>
      <c r="B44" s="25">
        <v>366</v>
      </c>
      <c r="C44" s="20" t="s">
        <v>58</v>
      </c>
      <c r="D44" s="46">
        <v>19311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v>0</v>
      </c>
      <c r="O44" s="46">
        <f t="shared" si="9"/>
        <v>19311</v>
      </c>
      <c r="P44" s="47">
        <f t="shared" si="1"/>
        <v>3.0367982387167793</v>
      </c>
      <c r="Q44" s="9"/>
    </row>
    <row r="45" spans="1:17">
      <c r="A45" s="12"/>
      <c r="B45" s="25">
        <v>368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409337</v>
      </c>
      <c r="L45" s="46">
        <v>0</v>
      </c>
      <c r="M45" s="46">
        <v>0</v>
      </c>
      <c r="N45" s="46">
        <v>0</v>
      </c>
      <c r="O45" s="46">
        <f t="shared" si="9"/>
        <v>409337</v>
      </c>
      <c r="P45" s="47">
        <f t="shared" si="1"/>
        <v>64.371284793206485</v>
      </c>
      <c r="Q45" s="9"/>
    </row>
    <row r="46" spans="1:17">
      <c r="A46" s="12"/>
      <c r="B46" s="25">
        <v>369.9</v>
      </c>
      <c r="C46" s="20" t="s">
        <v>60</v>
      </c>
      <c r="D46" s="46">
        <v>1071114</v>
      </c>
      <c r="E46" s="46">
        <v>1761903</v>
      </c>
      <c r="F46" s="46">
        <v>0</v>
      </c>
      <c r="G46" s="46">
        <v>0</v>
      </c>
      <c r="H46" s="46">
        <v>0</v>
      </c>
      <c r="I46" s="46">
        <v>287496</v>
      </c>
      <c r="J46" s="46">
        <v>0</v>
      </c>
      <c r="K46" s="46">
        <v>0</v>
      </c>
      <c r="L46" s="46">
        <v>0</v>
      </c>
      <c r="M46" s="46">
        <v>0</v>
      </c>
      <c r="N46" s="46">
        <v>0</v>
      </c>
      <c r="O46" s="46">
        <f t="shared" si="9"/>
        <v>3120513</v>
      </c>
      <c r="P46" s="47">
        <f t="shared" si="1"/>
        <v>490.72385595219373</v>
      </c>
      <c r="Q46" s="9"/>
    </row>
    <row r="47" spans="1:17" ht="15.75">
      <c r="A47" s="29" t="s">
        <v>35</v>
      </c>
      <c r="B47" s="30"/>
      <c r="C47" s="31"/>
      <c r="D47" s="32">
        <f t="shared" ref="D47:N47" si="11">SUM(D48:D51)</f>
        <v>1590783</v>
      </c>
      <c r="E47" s="32">
        <f t="shared" si="11"/>
        <v>13724797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3238394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11"/>
        <v>0</v>
      </c>
      <c r="O47" s="32">
        <f t="shared" si="9"/>
        <v>18553974</v>
      </c>
      <c r="P47" s="45">
        <f t="shared" si="1"/>
        <v>2917.7502752005034</v>
      </c>
      <c r="Q47" s="9"/>
    </row>
    <row r="48" spans="1:17">
      <c r="A48" s="12"/>
      <c r="B48" s="25">
        <v>381</v>
      </c>
      <c r="C48" s="20" t="s">
        <v>61</v>
      </c>
      <c r="D48" s="46">
        <v>1590783</v>
      </c>
      <c r="E48" s="46">
        <v>1724797</v>
      </c>
      <c r="F48" s="46">
        <v>0</v>
      </c>
      <c r="G48" s="46">
        <v>0</v>
      </c>
      <c r="H48" s="46">
        <v>0</v>
      </c>
      <c r="I48" s="46">
        <v>411092</v>
      </c>
      <c r="J48" s="46">
        <v>0</v>
      </c>
      <c r="K48" s="46">
        <v>0</v>
      </c>
      <c r="L48" s="46">
        <v>0</v>
      </c>
      <c r="M48" s="46">
        <v>0</v>
      </c>
      <c r="N48" s="46">
        <v>0</v>
      </c>
      <c r="O48" s="46">
        <f t="shared" si="9"/>
        <v>3726672</v>
      </c>
      <c r="P48" s="47">
        <f t="shared" si="1"/>
        <v>586.04686271426328</v>
      </c>
      <c r="Q48" s="9"/>
    </row>
    <row r="49" spans="1:120">
      <c r="A49" s="12"/>
      <c r="B49" s="25">
        <v>384</v>
      </c>
      <c r="C49" s="20" t="s">
        <v>163</v>
      </c>
      <c r="D49" s="46">
        <v>0</v>
      </c>
      <c r="E49" s="46">
        <v>12000000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v>0</v>
      </c>
      <c r="O49" s="46">
        <f t="shared" si="9"/>
        <v>12000000</v>
      </c>
      <c r="P49" s="47">
        <f t="shared" si="1"/>
        <v>1887.0891649630446</v>
      </c>
      <c r="Q49" s="9"/>
    </row>
    <row r="50" spans="1:120">
      <c r="A50" s="12"/>
      <c r="B50" s="25">
        <v>389.8</v>
      </c>
      <c r="C50" s="20" t="s">
        <v>62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2416723</v>
      </c>
      <c r="J50" s="46">
        <v>0</v>
      </c>
      <c r="K50" s="46">
        <v>0</v>
      </c>
      <c r="L50" s="46">
        <v>0</v>
      </c>
      <c r="M50" s="46">
        <v>0</v>
      </c>
      <c r="N50" s="46">
        <v>0</v>
      </c>
      <c r="O50" s="46">
        <f t="shared" si="9"/>
        <v>2416723</v>
      </c>
      <c r="P50" s="47">
        <f t="shared" si="1"/>
        <v>380.04764900141532</v>
      </c>
      <c r="Q50" s="9"/>
    </row>
    <row r="51" spans="1:120" ht="15.75" thickBot="1">
      <c r="A51" s="48"/>
      <c r="B51" s="49">
        <v>393</v>
      </c>
      <c r="C51" s="20" t="s">
        <v>164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410579</v>
      </c>
      <c r="J51" s="46">
        <v>0</v>
      </c>
      <c r="K51" s="46">
        <v>0</v>
      </c>
      <c r="L51" s="46">
        <v>0</v>
      </c>
      <c r="M51" s="46">
        <v>0</v>
      </c>
      <c r="N51" s="46">
        <v>0</v>
      </c>
      <c r="O51" s="46">
        <f t="shared" si="9"/>
        <v>410579</v>
      </c>
      <c r="P51" s="47">
        <f t="shared" si="1"/>
        <v>64.566598521780151</v>
      </c>
      <c r="Q51" s="9"/>
    </row>
    <row r="52" spans="1:120" ht="16.5" thickBot="1">
      <c r="A52" s="14" t="s">
        <v>47</v>
      </c>
      <c r="B52" s="23"/>
      <c r="C52" s="22"/>
      <c r="D52" s="15">
        <f t="shared" ref="D52:N52" si="12">SUM(D5,D13,D16,D26,D36,D40,D47)</f>
        <v>9817059</v>
      </c>
      <c r="E52" s="15">
        <f t="shared" si="12"/>
        <v>19477353</v>
      </c>
      <c r="F52" s="15">
        <f t="shared" si="12"/>
        <v>0</v>
      </c>
      <c r="G52" s="15">
        <f t="shared" si="12"/>
        <v>0</v>
      </c>
      <c r="H52" s="15">
        <f t="shared" si="12"/>
        <v>0</v>
      </c>
      <c r="I52" s="15">
        <f t="shared" si="12"/>
        <v>20560520</v>
      </c>
      <c r="J52" s="15">
        <f t="shared" si="12"/>
        <v>0</v>
      </c>
      <c r="K52" s="15">
        <f t="shared" si="12"/>
        <v>1530811</v>
      </c>
      <c r="L52" s="15">
        <f t="shared" si="12"/>
        <v>0</v>
      </c>
      <c r="M52" s="15">
        <f t="shared" si="12"/>
        <v>0</v>
      </c>
      <c r="N52" s="15">
        <f t="shared" si="12"/>
        <v>2110537</v>
      </c>
      <c r="O52" s="15">
        <f t="shared" si="9"/>
        <v>53496280</v>
      </c>
      <c r="P52" s="38">
        <f t="shared" si="1"/>
        <v>8412.6875294857673</v>
      </c>
      <c r="Q52" s="6"/>
      <c r="R52" s="2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</row>
    <row r="53" spans="1:120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9"/>
    </row>
    <row r="54" spans="1:120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42"/>
      <c r="M54" s="123" t="s">
        <v>165</v>
      </c>
      <c r="N54" s="123"/>
      <c r="O54" s="123"/>
      <c r="P54" s="43">
        <v>6359</v>
      </c>
    </row>
    <row r="55" spans="1:120">
      <c r="A55" s="12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2"/>
    </row>
    <row r="56" spans="1:120" ht="15.75" customHeight="1" thickBot="1">
      <c r="A56" s="125" t="s">
        <v>84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4"/>
      <c r="P56" s="105"/>
    </row>
  </sheetData>
  <mergeCells count="10">
    <mergeCell ref="M54:O54"/>
    <mergeCell ref="A55:P55"/>
    <mergeCell ref="A56:P56"/>
    <mergeCell ref="A1:P1"/>
    <mergeCell ref="A2:P2"/>
    <mergeCell ref="A3:C4"/>
    <mergeCell ref="D3:H3"/>
    <mergeCell ref="I3:J3"/>
    <mergeCell ref="K3:M3"/>
    <mergeCell ref="P3:P4"/>
  </mergeCells>
  <printOptions horizontalCentered="1"/>
  <pageMargins left="0.5" right="0.5" top="0.5" bottom="0.5" header="0.3" footer="0.3"/>
  <pageSetup paperSize="5" scale="51" fitToHeight="0" orientation="landscape" verticalDpi="0" r:id="rId1"/>
  <headerFooter>
    <oddFooter>&amp;L&amp;14Office of Economic and Demographic Research&amp;R&amp;14Page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C56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146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2765868</v>
      </c>
      <c r="E5" s="27">
        <f t="shared" si="0"/>
        <v>1153519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3919387</v>
      </c>
      <c r="O5" s="33">
        <f t="shared" ref="O5:O52" si="1">(N5/O$54)</f>
        <v>663.17884940778345</v>
      </c>
      <c r="P5" s="6"/>
    </row>
    <row r="6" spans="1:133">
      <c r="A6" s="12"/>
      <c r="B6" s="25">
        <v>311</v>
      </c>
      <c r="C6" s="20" t="s">
        <v>2</v>
      </c>
      <c r="D6" s="46">
        <v>1377509</v>
      </c>
      <c r="E6" s="46">
        <v>1153519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2531028</v>
      </c>
      <c r="O6" s="47">
        <f t="shared" si="1"/>
        <v>428.26192893401014</v>
      </c>
      <c r="P6" s="9"/>
    </row>
    <row r="7" spans="1:133">
      <c r="A7" s="12"/>
      <c r="B7" s="25">
        <v>312.42</v>
      </c>
      <c r="C7" s="20" t="s">
        <v>147</v>
      </c>
      <c r="D7" s="46">
        <v>225447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225447</v>
      </c>
      <c r="O7" s="47">
        <f t="shared" si="1"/>
        <v>38.146700507614213</v>
      </c>
      <c r="P7" s="9"/>
    </row>
    <row r="8" spans="1:133">
      <c r="A8" s="12"/>
      <c r="B8" s="25">
        <v>314.10000000000002</v>
      </c>
      <c r="C8" s="20" t="s">
        <v>11</v>
      </c>
      <c r="D8" s="46">
        <v>575010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575010</v>
      </c>
      <c r="O8" s="47">
        <f t="shared" si="1"/>
        <v>97.294416243654823</v>
      </c>
      <c r="P8" s="9"/>
    </row>
    <row r="9" spans="1:133">
      <c r="A9" s="12"/>
      <c r="B9" s="25">
        <v>314.3</v>
      </c>
      <c r="C9" s="20" t="s">
        <v>12</v>
      </c>
      <c r="D9" s="46">
        <v>128521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128521</v>
      </c>
      <c r="O9" s="47">
        <f t="shared" si="1"/>
        <v>21.746362098138746</v>
      </c>
      <c r="P9" s="9"/>
    </row>
    <row r="10" spans="1:133">
      <c r="A10" s="12"/>
      <c r="B10" s="25">
        <v>314.39999999999998</v>
      </c>
      <c r="C10" s="20" t="s">
        <v>14</v>
      </c>
      <c r="D10" s="46">
        <v>76282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76282</v>
      </c>
      <c r="O10" s="47">
        <f t="shared" si="1"/>
        <v>12.907275803722504</v>
      </c>
      <c r="P10" s="9"/>
    </row>
    <row r="11" spans="1:133">
      <c r="A11" s="12"/>
      <c r="B11" s="25">
        <v>315</v>
      </c>
      <c r="C11" s="20" t="s">
        <v>106</v>
      </c>
      <c r="D11" s="46">
        <v>325497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325497</v>
      </c>
      <c r="O11" s="47">
        <f t="shared" si="1"/>
        <v>55.075634517766495</v>
      </c>
      <c r="P11" s="9"/>
    </row>
    <row r="12" spans="1:133">
      <c r="A12" s="12"/>
      <c r="B12" s="25">
        <v>316</v>
      </c>
      <c r="C12" s="20" t="s">
        <v>107</v>
      </c>
      <c r="D12" s="46">
        <v>57602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57602</v>
      </c>
      <c r="O12" s="47">
        <f t="shared" si="1"/>
        <v>9.7465313028764804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SUM(D14:D15)</f>
        <v>454488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0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18" si="4">SUM(D13:M13)</f>
        <v>454488</v>
      </c>
      <c r="O13" s="45">
        <f t="shared" si="1"/>
        <v>76.901522842639594</v>
      </c>
      <c r="P13" s="10"/>
    </row>
    <row r="14" spans="1:133">
      <c r="A14" s="12"/>
      <c r="B14" s="25">
        <v>323.10000000000002</v>
      </c>
      <c r="C14" s="20" t="s">
        <v>17</v>
      </c>
      <c r="D14" s="46">
        <v>427835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427835</v>
      </c>
      <c r="O14" s="47">
        <f t="shared" si="1"/>
        <v>72.391708967851102</v>
      </c>
      <c r="P14" s="9"/>
    </row>
    <row r="15" spans="1:133">
      <c r="A15" s="12"/>
      <c r="B15" s="25">
        <v>329</v>
      </c>
      <c r="C15" s="20" t="s">
        <v>19</v>
      </c>
      <c r="D15" s="46">
        <v>26653</v>
      </c>
      <c r="E15" s="46">
        <v>0</v>
      </c>
      <c r="F15" s="46">
        <v>0</v>
      </c>
      <c r="G15" s="46">
        <v>0</v>
      </c>
      <c r="H15" s="46">
        <v>0</v>
      </c>
      <c r="I15" s="46">
        <v>0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26653</v>
      </c>
      <c r="O15" s="47">
        <f t="shared" si="1"/>
        <v>4.5098138747884944</v>
      </c>
      <c r="P15" s="9"/>
    </row>
    <row r="16" spans="1:133" ht="15.75">
      <c r="A16" s="29" t="s">
        <v>21</v>
      </c>
      <c r="B16" s="30"/>
      <c r="C16" s="31"/>
      <c r="D16" s="32">
        <f t="shared" ref="D16:M16" si="5">SUM(D17:D27)</f>
        <v>1609321</v>
      </c>
      <c r="E16" s="32">
        <f t="shared" si="5"/>
        <v>260273</v>
      </c>
      <c r="F16" s="32">
        <f t="shared" si="5"/>
        <v>0</v>
      </c>
      <c r="G16" s="32">
        <f t="shared" si="5"/>
        <v>0</v>
      </c>
      <c r="H16" s="32">
        <f t="shared" si="5"/>
        <v>0</v>
      </c>
      <c r="I16" s="32">
        <f t="shared" si="5"/>
        <v>0</v>
      </c>
      <c r="J16" s="32">
        <f t="shared" si="5"/>
        <v>0</v>
      </c>
      <c r="K16" s="32">
        <f t="shared" si="5"/>
        <v>0</v>
      </c>
      <c r="L16" s="32">
        <f t="shared" si="5"/>
        <v>0</v>
      </c>
      <c r="M16" s="32">
        <f t="shared" si="5"/>
        <v>0</v>
      </c>
      <c r="N16" s="44">
        <f t="shared" si="4"/>
        <v>1869594</v>
      </c>
      <c r="O16" s="45">
        <f t="shared" si="1"/>
        <v>316.34416243654823</v>
      </c>
      <c r="P16" s="10"/>
    </row>
    <row r="17" spans="1:16">
      <c r="A17" s="12"/>
      <c r="B17" s="25">
        <v>331.1</v>
      </c>
      <c r="C17" s="20" t="s">
        <v>20</v>
      </c>
      <c r="D17" s="46">
        <v>254611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254611</v>
      </c>
      <c r="O17" s="47">
        <f t="shared" si="1"/>
        <v>43.081387478849408</v>
      </c>
      <c r="P17" s="9"/>
    </row>
    <row r="18" spans="1:16">
      <c r="A18" s="12"/>
      <c r="B18" s="25">
        <v>334.1</v>
      </c>
      <c r="C18" s="20" t="s">
        <v>22</v>
      </c>
      <c r="D18" s="46">
        <v>15871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15871</v>
      </c>
      <c r="O18" s="47">
        <f t="shared" si="1"/>
        <v>2.6854483925549917</v>
      </c>
      <c r="P18" s="9"/>
    </row>
    <row r="19" spans="1:16">
      <c r="A19" s="12"/>
      <c r="B19" s="25">
        <v>334.49</v>
      </c>
      <c r="C19" s="20" t="s">
        <v>86</v>
      </c>
      <c r="D19" s="46">
        <v>19940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ref="N19:N24" si="6">SUM(D19:M19)</f>
        <v>19940</v>
      </c>
      <c r="O19" s="47">
        <f t="shared" si="1"/>
        <v>3.3739424703891707</v>
      </c>
      <c r="P19" s="9"/>
    </row>
    <row r="20" spans="1:16">
      <c r="A20" s="12"/>
      <c r="B20" s="25">
        <v>334.7</v>
      </c>
      <c r="C20" s="20" t="s">
        <v>77</v>
      </c>
      <c r="D20" s="46">
        <v>100000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6"/>
        <v>100000</v>
      </c>
      <c r="O20" s="47">
        <f t="shared" si="1"/>
        <v>16.920473773265652</v>
      </c>
      <c r="P20" s="9"/>
    </row>
    <row r="21" spans="1:16">
      <c r="A21" s="12"/>
      <c r="B21" s="25">
        <v>335.12</v>
      </c>
      <c r="C21" s="20" t="s">
        <v>109</v>
      </c>
      <c r="D21" s="46">
        <v>190500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6"/>
        <v>190500</v>
      </c>
      <c r="O21" s="47">
        <f t="shared" si="1"/>
        <v>32.233502538071065</v>
      </c>
      <c r="P21" s="9"/>
    </row>
    <row r="22" spans="1:16">
      <c r="A22" s="12"/>
      <c r="B22" s="25">
        <v>335.15</v>
      </c>
      <c r="C22" s="20" t="s">
        <v>110</v>
      </c>
      <c r="D22" s="46">
        <v>4882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6"/>
        <v>4882</v>
      </c>
      <c r="O22" s="47">
        <f t="shared" si="1"/>
        <v>0.82605752961082912</v>
      </c>
      <c r="P22" s="9"/>
    </row>
    <row r="23" spans="1:16">
      <c r="A23" s="12"/>
      <c r="B23" s="25">
        <v>335.18</v>
      </c>
      <c r="C23" s="20" t="s">
        <v>111</v>
      </c>
      <c r="D23" s="46">
        <v>667442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6"/>
        <v>667442</v>
      </c>
      <c r="O23" s="47">
        <f t="shared" si="1"/>
        <v>112.93434856175973</v>
      </c>
      <c r="P23" s="9"/>
    </row>
    <row r="24" spans="1:16">
      <c r="A24" s="12"/>
      <c r="B24" s="25">
        <v>335.49</v>
      </c>
      <c r="C24" s="20" t="s">
        <v>131</v>
      </c>
      <c r="D24" s="46">
        <v>61296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6"/>
        <v>61296</v>
      </c>
      <c r="O24" s="47">
        <f t="shared" si="1"/>
        <v>10.371573604060913</v>
      </c>
      <c r="P24" s="9"/>
    </row>
    <row r="25" spans="1:16">
      <c r="A25" s="12"/>
      <c r="B25" s="25">
        <v>337.2</v>
      </c>
      <c r="C25" s="20" t="s">
        <v>27</v>
      </c>
      <c r="D25" s="46">
        <v>238844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>SUM(D25:M25)</f>
        <v>238844</v>
      </c>
      <c r="O25" s="47">
        <f t="shared" si="1"/>
        <v>40.413536379018609</v>
      </c>
      <c r="P25" s="9"/>
    </row>
    <row r="26" spans="1:16">
      <c r="A26" s="12"/>
      <c r="B26" s="25">
        <v>337.5</v>
      </c>
      <c r="C26" s="20" t="s">
        <v>119</v>
      </c>
      <c r="D26" s="46">
        <v>0</v>
      </c>
      <c r="E26" s="46">
        <v>260273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>SUM(D26:M26)</f>
        <v>260273</v>
      </c>
      <c r="O26" s="47">
        <f t="shared" si="1"/>
        <v>44.039424703891711</v>
      </c>
      <c r="P26" s="9"/>
    </row>
    <row r="27" spans="1:16">
      <c r="A27" s="12"/>
      <c r="B27" s="25">
        <v>337.7</v>
      </c>
      <c r="C27" s="20" t="s">
        <v>143</v>
      </c>
      <c r="D27" s="46">
        <v>55935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>SUM(D27:M27)</f>
        <v>55935</v>
      </c>
      <c r="O27" s="47">
        <f t="shared" si="1"/>
        <v>9.4644670050761412</v>
      </c>
      <c r="P27" s="9"/>
    </row>
    <row r="28" spans="1:16" ht="15.75">
      <c r="A28" s="29" t="s">
        <v>33</v>
      </c>
      <c r="B28" s="30"/>
      <c r="C28" s="31"/>
      <c r="D28" s="32">
        <f t="shared" ref="D28:M28" si="7">SUM(D29:D37)</f>
        <v>486023</v>
      </c>
      <c r="E28" s="32">
        <f t="shared" si="7"/>
        <v>416284</v>
      </c>
      <c r="F28" s="32">
        <f t="shared" si="7"/>
        <v>0</v>
      </c>
      <c r="G28" s="32">
        <f t="shared" si="7"/>
        <v>0</v>
      </c>
      <c r="H28" s="32">
        <f t="shared" si="7"/>
        <v>0</v>
      </c>
      <c r="I28" s="32">
        <f t="shared" si="7"/>
        <v>15054133</v>
      </c>
      <c r="J28" s="32">
        <f t="shared" si="7"/>
        <v>0</v>
      </c>
      <c r="K28" s="32">
        <f t="shared" si="7"/>
        <v>0</v>
      </c>
      <c r="L28" s="32">
        <f t="shared" si="7"/>
        <v>0</v>
      </c>
      <c r="M28" s="32">
        <f t="shared" si="7"/>
        <v>2632416</v>
      </c>
      <c r="N28" s="32">
        <f>SUM(D28:M28)</f>
        <v>18588856</v>
      </c>
      <c r="O28" s="45">
        <f t="shared" si="1"/>
        <v>3145.3225042301183</v>
      </c>
      <c r="P28" s="10"/>
    </row>
    <row r="29" spans="1:16">
      <c r="A29" s="12"/>
      <c r="B29" s="25">
        <v>342.9</v>
      </c>
      <c r="C29" s="20" t="s">
        <v>37</v>
      </c>
      <c r="D29" s="46">
        <v>0</v>
      </c>
      <c r="E29" s="46">
        <v>416284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8">SUM(D29:M29)</f>
        <v>416284</v>
      </c>
      <c r="O29" s="47">
        <f t="shared" si="1"/>
        <v>70.437225042301179</v>
      </c>
      <c r="P29" s="9"/>
    </row>
    <row r="30" spans="1:16">
      <c r="A30" s="12"/>
      <c r="B30" s="25">
        <v>343.2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2949615</v>
      </c>
      <c r="J30" s="46">
        <v>0</v>
      </c>
      <c r="K30" s="46">
        <v>0</v>
      </c>
      <c r="L30" s="46">
        <v>0</v>
      </c>
      <c r="M30" s="46">
        <v>0</v>
      </c>
      <c r="N30" s="46">
        <f t="shared" si="8"/>
        <v>2949615</v>
      </c>
      <c r="O30" s="47">
        <f t="shared" si="1"/>
        <v>499.08883248730962</v>
      </c>
      <c r="P30" s="9"/>
    </row>
    <row r="31" spans="1:16">
      <c r="A31" s="12"/>
      <c r="B31" s="25">
        <v>343.3</v>
      </c>
      <c r="C31" s="20" t="s">
        <v>78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1485127</v>
      </c>
      <c r="J31" s="46">
        <v>0</v>
      </c>
      <c r="K31" s="46">
        <v>0</v>
      </c>
      <c r="L31" s="46">
        <v>0</v>
      </c>
      <c r="M31" s="46">
        <v>0</v>
      </c>
      <c r="N31" s="46">
        <f t="shared" si="8"/>
        <v>1485127</v>
      </c>
      <c r="O31" s="47">
        <f t="shared" si="1"/>
        <v>251.29052453468697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839640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8"/>
        <v>839640</v>
      </c>
      <c r="O32" s="47">
        <f t="shared" si="1"/>
        <v>142.07106598984771</v>
      </c>
      <c r="P32" s="9"/>
    </row>
    <row r="33" spans="1:16">
      <c r="A33" s="12"/>
      <c r="B33" s="25">
        <v>343.5</v>
      </c>
      <c r="C33" s="20" t="s">
        <v>79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1230106</v>
      </c>
      <c r="J33" s="46">
        <v>0</v>
      </c>
      <c r="K33" s="46">
        <v>0</v>
      </c>
      <c r="L33" s="46">
        <v>0</v>
      </c>
      <c r="M33" s="46">
        <v>0</v>
      </c>
      <c r="N33" s="46">
        <f t="shared" si="8"/>
        <v>1230106</v>
      </c>
      <c r="O33" s="47">
        <f t="shared" si="1"/>
        <v>208.13976311336717</v>
      </c>
      <c r="P33" s="9"/>
    </row>
    <row r="34" spans="1:16">
      <c r="A34" s="12"/>
      <c r="B34" s="25">
        <v>343.6</v>
      </c>
      <c r="C34" s="20" t="s">
        <v>41</v>
      </c>
      <c r="D34" s="46">
        <v>384408</v>
      </c>
      <c r="E34" s="46">
        <v>0</v>
      </c>
      <c r="F34" s="46">
        <v>0</v>
      </c>
      <c r="G34" s="46">
        <v>0</v>
      </c>
      <c r="H34" s="46">
        <v>0</v>
      </c>
      <c r="I34" s="46">
        <v>6518867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8"/>
        <v>6903275</v>
      </c>
      <c r="O34" s="47">
        <f t="shared" si="1"/>
        <v>1168.0668358714045</v>
      </c>
      <c r="P34" s="9"/>
    </row>
    <row r="35" spans="1:16">
      <c r="A35" s="12"/>
      <c r="B35" s="25">
        <v>343.9</v>
      </c>
      <c r="C35" s="20" t="s">
        <v>42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476763</v>
      </c>
      <c r="J35" s="46">
        <v>0</v>
      </c>
      <c r="K35" s="46">
        <v>0</v>
      </c>
      <c r="L35" s="46">
        <v>0</v>
      </c>
      <c r="M35" s="46">
        <v>0</v>
      </c>
      <c r="N35" s="46">
        <f t="shared" si="8"/>
        <v>476763</v>
      </c>
      <c r="O35" s="47">
        <f t="shared" si="1"/>
        <v>80.670558375634513</v>
      </c>
      <c r="P35" s="9"/>
    </row>
    <row r="36" spans="1:16">
      <c r="A36" s="12"/>
      <c r="B36" s="25">
        <v>347.2</v>
      </c>
      <c r="C36" s="20" t="s">
        <v>44</v>
      </c>
      <c r="D36" s="46">
        <v>62800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8"/>
        <v>62800</v>
      </c>
      <c r="O36" s="47">
        <f t="shared" si="1"/>
        <v>10.626057529610829</v>
      </c>
      <c r="P36" s="9"/>
    </row>
    <row r="37" spans="1:16">
      <c r="A37" s="12"/>
      <c r="B37" s="25">
        <v>347.9</v>
      </c>
      <c r="C37" s="20" t="s">
        <v>46</v>
      </c>
      <c r="D37" s="46">
        <v>38815</v>
      </c>
      <c r="E37" s="46">
        <v>0</v>
      </c>
      <c r="F37" s="46">
        <v>0</v>
      </c>
      <c r="G37" s="46">
        <v>0</v>
      </c>
      <c r="H37" s="46">
        <v>0</v>
      </c>
      <c r="I37" s="46">
        <v>1554015</v>
      </c>
      <c r="J37" s="46">
        <v>0</v>
      </c>
      <c r="K37" s="46">
        <v>0</v>
      </c>
      <c r="L37" s="46">
        <v>0</v>
      </c>
      <c r="M37" s="46">
        <v>2632416</v>
      </c>
      <c r="N37" s="46">
        <f t="shared" si="8"/>
        <v>4225246</v>
      </c>
      <c r="O37" s="47">
        <f t="shared" si="1"/>
        <v>714.93164128595606</v>
      </c>
      <c r="P37" s="9"/>
    </row>
    <row r="38" spans="1:16" ht="15.75">
      <c r="A38" s="29" t="s">
        <v>34</v>
      </c>
      <c r="B38" s="30"/>
      <c r="C38" s="31"/>
      <c r="D38" s="32">
        <f t="shared" ref="D38:M38" si="9">SUM(D39:D40)</f>
        <v>59628</v>
      </c>
      <c r="E38" s="32">
        <f t="shared" si="9"/>
        <v>45959</v>
      </c>
      <c r="F38" s="32">
        <f t="shared" si="9"/>
        <v>0</v>
      </c>
      <c r="G38" s="32">
        <f t="shared" si="9"/>
        <v>0</v>
      </c>
      <c r="H38" s="32">
        <f t="shared" si="9"/>
        <v>0</v>
      </c>
      <c r="I38" s="32">
        <f t="shared" si="9"/>
        <v>0</v>
      </c>
      <c r="J38" s="32">
        <f t="shared" si="9"/>
        <v>0</v>
      </c>
      <c r="K38" s="32">
        <f t="shared" si="9"/>
        <v>0</v>
      </c>
      <c r="L38" s="32">
        <f t="shared" si="9"/>
        <v>0</v>
      </c>
      <c r="M38" s="32">
        <f t="shared" si="9"/>
        <v>0</v>
      </c>
      <c r="N38" s="32">
        <f t="shared" ref="N38:N52" si="10">SUM(D38:M38)</f>
        <v>105587</v>
      </c>
      <c r="O38" s="45">
        <f t="shared" si="1"/>
        <v>17.865820642978004</v>
      </c>
      <c r="P38" s="10"/>
    </row>
    <row r="39" spans="1:16">
      <c r="A39" s="13"/>
      <c r="B39" s="39">
        <v>351.1</v>
      </c>
      <c r="C39" s="21" t="s">
        <v>49</v>
      </c>
      <c r="D39" s="46">
        <v>59628</v>
      </c>
      <c r="E39" s="46">
        <v>14467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10"/>
        <v>74095</v>
      </c>
      <c r="O39" s="47">
        <f t="shared" si="1"/>
        <v>12.537225042301184</v>
      </c>
      <c r="P39" s="9"/>
    </row>
    <row r="40" spans="1:16">
      <c r="A40" s="13"/>
      <c r="B40" s="39">
        <v>351.9</v>
      </c>
      <c r="C40" s="21" t="s">
        <v>148</v>
      </c>
      <c r="D40" s="46">
        <v>0</v>
      </c>
      <c r="E40" s="46">
        <v>31492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10"/>
        <v>31492</v>
      </c>
      <c r="O40" s="47">
        <f t="shared" si="1"/>
        <v>5.3285956006768194</v>
      </c>
      <c r="P40" s="9"/>
    </row>
    <row r="41" spans="1:16" ht="15.75">
      <c r="A41" s="29" t="s">
        <v>3</v>
      </c>
      <c r="B41" s="30"/>
      <c r="C41" s="31"/>
      <c r="D41" s="32">
        <f t="shared" ref="D41:M41" si="11">SUM(D42:D47)</f>
        <v>1249101</v>
      </c>
      <c r="E41" s="32">
        <f t="shared" si="11"/>
        <v>21829</v>
      </c>
      <c r="F41" s="32">
        <f t="shared" si="11"/>
        <v>0</v>
      </c>
      <c r="G41" s="32">
        <f t="shared" si="11"/>
        <v>0</v>
      </c>
      <c r="H41" s="32">
        <f t="shared" si="11"/>
        <v>0</v>
      </c>
      <c r="I41" s="32">
        <f t="shared" si="11"/>
        <v>929574</v>
      </c>
      <c r="J41" s="32">
        <f t="shared" si="11"/>
        <v>0</v>
      </c>
      <c r="K41" s="32">
        <f t="shared" si="11"/>
        <v>730338</v>
      </c>
      <c r="L41" s="32">
        <f t="shared" si="11"/>
        <v>0</v>
      </c>
      <c r="M41" s="32">
        <f t="shared" si="11"/>
        <v>26183</v>
      </c>
      <c r="N41" s="32">
        <f t="shared" si="10"/>
        <v>2957025</v>
      </c>
      <c r="O41" s="45">
        <f t="shared" si="1"/>
        <v>500.34263959390864</v>
      </c>
      <c r="P41" s="10"/>
    </row>
    <row r="42" spans="1:16">
      <c r="A42" s="12"/>
      <c r="B42" s="25">
        <v>361.1</v>
      </c>
      <c r="C42" s="20" t="s">
        <v>55</v>
      </c>
      <c r="D42" s="46">
        <v>111602</v>
      </c>
      <c r="E42" s="46">
        <v>52</v>
      </c>
      <c r="F42" s="46">
        <v>0</v>
      </c>
      <c r="G42" s="46">
        <v>0</v>
      </c>
      <c r="H42" s="46">
        <v>0</v>
      </c>
      <c r="I42" s="46">
        <v>677855</v>
      </c>
      <c r="J42" s="46">
        <v>0</v>
      </c>
      <c r="K42" s="46">
        <v>368635</v>
      </c>
      <c r="L42" s="46">
        <v>0</v>
      </c>
      <c r="M42" s="46">
        <v>26183</v>
      </c>
      <c r="N42" s="46">
        <f t="shared" si="10"/>
        <v>1184327</v>
      </c>
      <c r="O42" s="47">
        <f t="shared" si="1"/>
        <v>200.39373942470388</v>
      </c>
      <c r="P42" s="9"/>
    </row>
    <row r="43" spans="1:16">
      <c r="A43" s="12"/>
      <c r="B43" s="25">
        <v>362</v>
      </c>
      <c r="C43" s="20" t="s">
        <v>56</v>
      </c>
      <c r="D43" s="46">
        <v>31780</v>
      </c>
      <c r="E43" s="46">
        <v>0</v>
      </c>
      <c r="F43" s="46">
        <v>0</v>
      </c>
      <c r="G43" s="46">
        <v>0</v>
      </c>
      <c r="H43" s="46">
        <v>0</v>
      </c>
      <c r="I43" s="46">
        <v>66390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98170</v>
      </c>
      <c r="O43" s="47">
        <f t="shared" si="1"/>
        <v>16.61082910321489</v>
      </c>
      <c r="P43" s="9"/>
    </row>
    <row r="44" spans="1:16">
      <c r="A44" s="12"/>
      <c r="B44" s="25">
        <v>364</v>
      </c>
      <c r="C44" s="20" t="s">
        <v>114</v>
      </c>
      <c r="D44" s="46">
        <v>13600</v>
      </c>
      <c r="E44" s="46">
        <v>0</v>
      </c>
      <c r="F44" s="46">
        <v>0</v>
      </c>
      <c r="G44" s="46">
        <v>0</v>
      </c>
      <c r="H44" s="46">
        <v>0</v>
      </c>
      <c r="I44" s="46">
        <v>6419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20019</v>
      </c>
      <c r="O44" s="47">
        <f t="shared" si="1"/>
        <v>3.3873096446700508</v>
      </c>
      <c r="P44" s="9"/>
    </row>
    <row r="45" spans="1:16">
      <c r="A45" s="12"/>
      <c r="B45" s="25">
        <v>366</v>
      </c>
      <c r="C45" s="20" t="s">
        <v>58</v>
      </c>
      <c r="D45" s="46">
        <v>18803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18803</v>
      </c>
      <c r="O45" s="47">
        <f t="shared" si="1"/>
        <v>3.1815566835871403</v>
      </c>
      <c r="P45" s="9"/>
    </row>
    <row r="46" spans="1:16">
      <c r="A46" s="12"/>
      <c r="B46" s="25">
        <v>368</v>
      </c>
      <c r="C46" s="20" t="s">
        <v>59</v>
      </c>
      <c r="D46" s="46">
        <v>0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361703</v>
      </c>
      <c r="L46" s="46">
        <v>0</v>
      </c>
      <c r="M46" s="46">
        <v>0</v>
      </c>
      <c r="N46" s="46">
        <f t="shared" si="10"/>
        <v>361703</v>
      </c>
      <c r="O46" s="47">
        <f t="shared" si="1"/>
        <v>61.201861252115059</v>
      </c>
      <c r="P46" s="9"/>
    </row>
    <row r="47" spans="1:16">
      <c r="A47" s="12"/>
      <c r="B47" s="25">
        <v>369.9</v>
      </c>
      <c r="C47" s="20" t="s">
        <v>60</v>
      </c>
      <c r="D47" s="46">
        <v>1073316</v>
      </c>
      <c r="E47" s="46">
        <v>21777</v>
      </c>
      <c r="F47" s="46">
        <v>0</v>
      </c>
      <c r="G47" s="46">
        <v>0</v>
      </c>
      <c r="H47" s="46">
        <v>0</v>
      </c>
      <c r="I47" s="46">
        <v>178910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1274003</v>
      </c>
      <c r="O47" s="47">
        <f t="shared" si="1"/>
        <v>215.56734348561758</v>
      </c>
      <c r="P47" s="9"/>
    </row>
    <row r="48" spans="1:16" ht="15.75">
      <c r="A48" s="29" t="s">
        <v>35</v>
      </c>
      <c r="B48" s="30"/>
      <c r="C48" s="31"/>
      <c r="D48" s="32">
        <f t="shared" ref="D48:M48" si="12">SUM(D49:D51)</f>
        <v>1585197</v>
      </c>
      <c r="E48" s="32">
        <f t="shared" si="12"/>
        <v>0</v>
      </c>
      <c r="F48" s="32">
        <f t="shared" si="12"/>
        <v>0</v>
      </c>
      <c r="G48" s="32">
        <f t="shared" si="12"/>
        <v>0</v>
      </c>
      <c r="H48" s="32">
        <f t="shared" si="12"/>
        <v>0</v>
      </c>
      <c r="I48" s="32">
        <f t="shared" si="12"/>
        <v>6306246</v>
      </c>
      <c r="J48" s="32">
        <f t="shared" si="12"/>
        <v>0</v>
      </c>
      <c r="K48" s="32">
        <f t="shared" si="12"/>
        <v>0</v>
      </c>
      <c r="L48" s="32">
        <f t="shared" si="12"/>
        <v>0</v>
      </c>
      <c r="M48" s="32">
        <f t="shared" si="12"/>
        <v>0</v>
      </c>
      <c r="N48" s="32">
        <f t="shared" si="10"/>
        <v>7891443</v>
      </c>
      <c r="O48" s="45">
        <f t="shared" si="1"/>
        <v>1335.2695431472082</v>
      </c>
      <c r="P48" s="9"/>
    </row>
    <row r="49" spans="1:119">
      <c r="A49" s="12"/>
      <c r="B49" s="25">
        <v>381</v>
      </c>
      <c r="C49" s="20" t="s">
        <v>61</v>
      </c>
      <c r="D49" s="46">
        <v>1585197</v>
      </c>
      <c r="E49" s="46">
        <v>0</v>
      </c>
      <c r="F49" s="46">
        <v>0</v>
      </c>
      <c r="G49" s="46">
        <v>0</v>
      </c>
      <c r="H49" s="46">
        <v>0</v>
      </c>
      <c r="I49" s="46">
        <v>2451040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4036237</v>
      </c>
      <c r="O49" s="47">
        <f t="shared" si="1"/>
        <v>682.95042301184435</v>
      </c>
      <c r="P49" s="9"/>
    </row>
    <row r="50" spans="1:119">
      <c r="A50" s="12"/>
      <c r="B50" s="25">
        <v>389.8</v>
      </c>
      <c r="C50" s="20" t="s">
        <v>140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3586984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0"/>
        <v>3586984</v>
      </c>
      <c r="O50" s="47">
        <f t="shared" si="1"/>
        <v>606.93468697123524</v>
      </c>
      <c r="P50" s="9"/>
    </row>
    <row r="51" spans="1:119" ht="15.75" thickBot="1">
      <c r="A51" s="48"/>
      <c r="B51" s="49">
        <v>393</v>
      </c>
      <c r="C51" s="50" t="s">
        <v>144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268222</v>
      </c>
      <c r="J51" s="46">
        <v>0</v>
      </c>
      <c r="K51" s="46">
        <v>0</v>
      </c>
      <c r="L51" s="46">
        <v>0</v>
      </c>
      <c r="M51" s="46">
        <v>0</v>
      </c>
      <c r="N51" s="46">
        <f t="shared" si="10"/>
        <v>268222</v>
      </c>
      <c r="O51" s="47">
        <f t="shared" si="1"/>
        <v>45.384433164128595</v>
      </c>
      <c r="P51" s="9"/>
    </row>
    <row r="52" spans="1:119" ht="16.5" thickBot="1">
      <c r="A52" s="14" t="s">
        <v>47</v>
      </c>
      <c r="B52" s="23"/>
      <c r="C52" s="22"/>
      <c r="D52" s="15">
        <f t="shared" ref="D52:M52" si="13">SUM(D5,D13,D16,D28,D38,D41,D48)</f>
        <v>8209626</v>
      </c>
      <c r="E52" s="15">
        <f t="shared" si="13"/>
        <v>1897864</v>
      </c>
      <c r="F52" s="15">
        <f t="shared" si="13"/>
        <v>0</v>
      </c>
      <c r="G52" s="15">
        <f t="shared" si="13"/>
        <v>0</v>
      </c>
      <c r="H52" s="15">
        <f t="shared" si="13"/>
        <v>0</v>
      </c>
      <c r="I52" s="15">
        <f t="shared" si="13"/>
        <v>22289953</v>
      </c>
      <c r="J52" s="15">
        <f t="shared" si="13"/>
        <v>0</v>
      </c>
      <c r="K52" s="15">
        <f t="shared" si="13"/>
        <v>730338</v>
      </c>
      <c r="L52" s="15">
        <f t="shared" si="13"/>
        <v>0</v>
      </c>
      <c r="M52" s="15">
        <f t="shared" si="13"/>
        <v>2658599</v>
      </c>
      <c r="N52" s="15">
        <f t="shared" si="10"/>
        <v>35786380</v>
      </c>
      <c r="O52" s="38">
        <f t="shared" si="1"/>
        <v>6055.2250423011847</v>
      </c>
      <c r="P52" s="6"/>
      <c r="Q52" s="2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  <c r="BM52" s="5"/>
      <c r="BN52" s="5"/>
      <c r="BO52" s="5"/>
      <c r="BP52" s="5"/>
      <c r="BQ52" s="5"/>
      <c r="BR52" s="5"/>
      <c r="BS52" s="5"/>
      <c r="BT52" s="5"/>
      <c r="BU52" s="5"/>
      <c r="BV52" s="5"/>
      <c r="BW52" s="5"/>
      <c r="BX52" s="5"/>
      <c r="BY52" s="5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</row>
    <row r="53" spans="1:119">
      <c r="A53" s="16"/>
      <c r="B53" s="18"/>
      <c r="C53" s="18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9"/>
    </row>
    <row r="54" spans="1:119">
      <c r="A54" s="40"/>
      <c r="B54" s="41"/>
      <c r="C54" s="41"/>
      <c r="D54" s="42"/>
      <c r="E54" s="42"/>
      <c r="F54" s="42"/>
      <c r="G54" s="42"/>
      <c r="H54" s="42"/>
      <c r="I54" s="42"/>
      <c r="J54" s="42"/>
      <c r="K54" s="42"/>
      <c r="L54" s="123" t="s">
        <v>149</v>
      </c>
      <c r="M54" s="123"/>
      <c r="N54" s="123"/>
      <c r="O54" s="43">
        <v>5910</v>
      </c>
    </row>
    <row r="55" spans="1:119">
      <c r="A55" s="124"/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2"/>
    </row>
    <row r="56" spans="1:119" ht="15.75" customHeight="1" thickBot="1">
      <c r="A56" s="125" t="s">
        <v>84</v>
      </c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4"/>
      <c r="O56" s="105"/>
    </row>
  </sheetData>
  <mergeCells count="10">
    <mergeCell ref="L54:N54"/>
    <mergeCell ref="A55:O55"/>
    <mergeCell ref="A56:O56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C5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142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2632618</v>
      </c>
      <c r="E5" s="27">
        <f t="shared" si="0"/>
        <v>950291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3582909</v>
      </c>
      <c r="O5" s="33">
        <f t="shared" ref="O5:O51" si="1">(N5/O$53)</f>
        <v>612.56778936570356</v>
      </c>
      <c r="P5" s="6"/>
    </row>
    <row r="6" spans="1:133">
      <c r="A6" s="12"/>
      <c r="B6" s="25">
        <v>311</v>
      </c>
      <c r="C6" s="20" t="s">
        <v>2</v>
      </c>
      <c r="D6" s="46">
        <v>1305196</v>
      </c>
      <c r="E6" s="46">
        <v>950291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2255487</v>
      </c>
      <c r="O6" s="47">
        <f t="shared" si="1"/>
        <v>385.61925115404341</v>
      </c>
      <c r="P6" s="9"/>
    </row>
    <row r="7" spans="1:133">
      <c r="A7" s="12"/>
      <c r="B7" s="25">
        <v>312.10000000000002</v>
      </c>
      <c r="C7" s="20" t="s">
        <v>10</v>
      </c>
      <c r="D7" s="46">
        <v>241532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241532</v>
      </c>
      <c r="O7" s="47">
        <f t="shared" si="1"/>
        <v>41.294580270131647</v>
      </c>
      <c r="P7" s="9"/>
    </row>
    <row r="8" spans="1:133">
      <c r="A8" s="12"/>
      <c r="B8" s="25">
        <v>314.10000000000002</v>
      </c>
      <c r="C8" s="20" t="s">
        <v>11</v>
      </c>
      <c r="D8" s="46">
        <v>606938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606938</v>
      </c>
      <c r="O8" s="47">
        <f t="shared" si="1"/>
        <v>103.76782355958284</v>
      </c>
      <c r="P8" s="9"/>
    </row>
    <row r="9" spans="1:133">
      <c r="A9" s="12"/>
      <c r="B9" s="25">
        <v>314.3</v>
      </c>
      <c r="C9" s="20" t="s">
        <v>12</v>
      </c>
      <c r="D9" s="46">
        <v>96232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96232</v>
      </c>
      <c r="O9" s="47">
        <f t="shared" si="1"/>
        <v>16.452726961873825</v>
      </c>
      <c r="P9" s="9"/>
    </row>
    <row r="10" spans="1:133">
      <c r="A10" s="12"/>
      <c r="B10" s="25">
        <v>314.39999999999998</v>
      </c>
      <c r="C10" s="20" t="s">
        <v>14</v>
      </c>
      <c r="D10" s="46">
        <v>65442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65442</v>
      </c>
      <c r="O10" s="47">
        <f t="shared" si="1"/>
        <v>11.188579244315267</v>
      </c>
      <c r="P10" s="9"/>
    </row>
    <row r="11" spans="1:133">
      <c r="A11" s="12"/>
      <c r="B11" s="25">
        <v>315</v>
      </c>
      <c r="C11" s="20" t="s">
        <v>106</v>
      </c>
      <c r="D11" s="46">
        <v>262779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262779</v>
      </c>
      <c r="O11" s="47">
        <f t="shared" si="1"/>
        <v>44.927167037100361</v>
      </c>
      <c r="P11" s="9"/>
    </row>
    <row r="12" spans="1:133">
      <c r="A12" s="12"/>
      <c r="B12" s="25">
        <v>316</v>
      </c>
      <c r="C12" s="20" t="s">
        <v>107</v>
      </c>
      <c r="D12" s="46">
        <v>54499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54499</v>
      </c>
      <c r="O12" s="47">
        <f t="shared" si="1"/>
        <v>9.317661138656181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431044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762278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8" si="4">SUM(D13:M13)</f>
        <v>1193322</v>
      </c>
      <c r="O13" s="45">
        <f t="shared" si="1"/>
        <v>204.02154214395622</v>
      </c>
      <c r="P13" s="10"/>
    </row>
    <row r="14" spans="1:133">
      <c r="A14" s="12"/>
      <c r="B14" s="25">
        <v>323.10000000000002</v>
      </c>
      <c r="C14" s="20" t="s">
        <v>17</v>
      </c>
      <c r="D14" s="46">
        <v>399509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399509</v>
      </c>
      <c r="O14" s="47">
        <f t="shared" si="1"/>
        <v>68.303812617541453</v>
      </c>
      <c r="P14" s="9"/>
    </row>
    <row r="15" spans="1:133">
      <c r="A15" s="12"/>
      <c r="B15" s="25">
        <v>324.22000000000003</v>
      </c>
      <c r="C15" s="20" t="s">
        <v>108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762278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762278</v>
      </c>
      <c r="O15" s="47">
        <f t="shared" si="1"/>
        <v>130.32620960848007</v>
      </c>
      <c r="P15" s="9"/>
    </row>
    <row r="16" spans="1:133">
      <c r="A16" s="12"/>
      <c r="B16" s="25">
        <v>329</v>
      </c>
      <c r="C16" s="20" t="s">
        <v>19</v>
      </c>
      <c r="D16" s="46">
        <v>31535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31535</v>
      </c>
      <c r="O16" s="47">
        <f t="shared" si="1"/>
        <v>5.3915199179346898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SUM(D18:D27)</f>
        <v>1319031</v>
      </c>
      <c r="E17" s="32">
        <f t="shared" si="5"/>
        <v>359800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0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1678831</v>
      </c>
      <c r="O17" s="45">
        <f t="shared" si="1"/>
        <v>287.02872285860832</v>
      </c>
      <c r="P17" s="10"/>
    </row>
    <row r="18" spans="1:16">
      <c r="A18" s="12"/>
      <c r="B18" s="25">
        <v>331.1</v>
      </c>
      <c r="C18" s="20" t="s">
        <v>20</v>
      </c>
      <c r="D18" s="46">
        <v>1483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1483</v>
      </c>
      <c r="O18" s="47">
        <f t="shared" si="1"/>
        <v>0.25354761497691913</v>
      </c>
      <c r="P18" s="9"/>
    </row>
    <row r="19" spans="1:16">
      <c r="A19" s="12"/>
      <c r="B19" s="25">
        <v>331.2</v>
      </c>
      <c r="C19" s="20" t="s">
        <v>74</v>
      </c>
      <c r="D19" s="46">
        <v>85384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85384</v>
      </c>
      <c r="O19" s="47">
        <f t="shared" si="1"/>
        <v>14.59805094888015</v>
      </c>
      <c r="P19" s="9"/>
    </row>
    <row r="20" spans="1:16">
      <c r="A20" s="12"/>
      <c r="B20" s="25">
        <v>334.49</v>
      </c>
      <c r="C20" s="20" t="s">
        <v>86</v>
      </c>
      <c r="D20" s="46">
        <v>19432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19432</v>
      </c>
      <c r="O20" s="47">
        <f t="shared" si="1"/>
        <v>3.3222773123610874</v>
      </c>
      <c r="P20" s="9"/>
    </row>
    <row r="21" spans="1:16">
      <c r="A21" s="12"/>
      <c r="B21" s="25">
        <v>335.12</v>
      </c>
      <c r="C21" s="20" t="s">
        <v>109</v>
      </c>
      <c r="D21" s="46">
        <v>191381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191381</v>
      </c>
      <c r="O21" s="47">
        <f t="shared" si="1"/>
        <v>32.720294067361941</v>
      </c>
      <c r="P21" s="9"/>
    </row>
    <row r="22" spans="1:16">
      <c r="A22" s="12"/>
      <c r="B22" s="25">
        <v>335.15</v>
      </c>
      <c r="C22" s="20" t="s">
        <v>110</v>
      </c>
      <c r="D22" s="46">
        <v>4658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4658</v>
      </c>
      <c r="O22" s="47">
        <f t="shared" si="1"/>
        <v>0.79637544879466571</v>
      </c>
      <c r="P22" s="9"/>
    </row>
    <row r="23" spans="1:16">
      <c r="A23" s="12"/>
      <c r="B23" s="25">
        <v>335.18</v>
      </c>
      <c r="C23" s="20" t="s">
        <v>111</v>
      </c>
      <c r="D23" s="46">
        <v>635911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635911</v>
      </c>
      <c r="O23" s="47">
        <f t="shared" si="1"/>
        <v>108.7213198837408</v>
      </c>
      <c r="P23" s="9"/>
    </row>
    <row r="24" spans="1:16">
      <c r="A24" s="12"/>
      <c r="B24" s="25">
        <v>335.49</v>
      </c>
      <c r="C24" s="20" t="s">
        <v>131</v>
      </c>
      <c r="D24" s="46">
        <v>60124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60124</v>
      </c>
      <c r="O24" s="47">
        <f t="shared" si="1"/>
        <v>10.279363993845102</v>
      </c>
      <c r="P24" s="9"/>
    </row>
    <row r="25" spans="1:16">
      <c r="A25" s="12"/>
      <c r="B25" s="25">
        <v>337.2</v>
      </c>
      <c r="C25" s="20" t="s">
        <v>27</v>
      </c>
      <c r="D25" s="46">
        <v>265658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265658</v>
      </c>
      <c r="O25" s="47">
        <f t="shared" si="1"/>
        <v>45.419387929560607</v>
      </c>
      <c r="P25" s="9"/>
    </row>
    <row r="26" spans="1:16">
      <c r="A26" s="12"/>
      <c r="B26" s="25">
        <v>337.5</v>
      </c>
      <c r="C26" s="20" t="s">
        <v>119</v>
      </c>
      <c r="D26" s="46">
        <v>0</v>
      </c>
      <c r="E26" s="46">
        <v>359800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359800</v>
      </c>
      <c r="O26" s="47">
        <f t="shared" si="1"/>
        <v>61.514788852795348</v>
      </c>
      <c r="P26" s="9"/>
    </row>
    <row r="27" spans="1:16">
      <c r="A27" s="12"/>
      <c r="B27" s="25">
        <v>337.7</v>
      </c>
      <c r="C27" s="20" t="s">
        <v>143</v>
      </c>
      <c r="D27" s="46">
        <v>55000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55000</v>
      </c>
      <c r="O27" s="47">
        <f t="shared" si="1"/>
        <v>9.4033168062916737</v>
      </c>
      <c r="P27" s="9"/>
    </row>
    <row r="28" spans="1:16" ht="15.75">
      <c r="A28" s="29" t="s">
        <v>33</v>
      </c>
      <c r="B28" s="30"/>
      <c r="C28" s="31"/>
      <c r="D28" s="32">
        <f t="shared" ref="D28:M28" si="6">SUM(D29:D37)</f>
        <v>650686</v>
      </c>
      <c r="E28" s="32">
        <f t="shared" si="6"/>
        <v>476161</v>
      </c>
      <c r="F28" s="32">
        <f t="shared" si="6"/>
        <v>0</v>
      </c>
      <c r="G28" s="32">
        <f t="shared" si="6"/>
        <v>0</v>
      </c>
      <c r="H28" s="32">
        <f t="shared" si="6"/>
        <v>0</v>
      </c>
      <c r="I28" s="32">
        <f t="shared" si="6"/>
        <v>14452812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2305339</v>
      </c>
      <c r="N28" s="32">
        <f t="shared" si="4"/>
        <v>17884998</v>
      </c>
      <c r="O28" s="45">
        <f t="shared" si="1"/>
        <v>3057.7873140707811</v>
      </c>
      <c r="P28" s="10"/>
    </row>
    <row r="29" spans="1:16">
      <c r="A29" s="12"/>
      <c r="B29" s="25">
        <v>342.9</v>
      </c>
      <c r="C29" s="20" t="s">
        <v>37</v>
      </c>
      <c r="D29" s="46">
        <v>0</v>
      </c>
      <c r="E29" s="46">
        <v>476161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ref="N29:N37" si="7">SUM(D29:M29)</f>
        <v>476161</v>
      </c>
      <c r="O29" s="47">
        <f t="shared" si="1"/>
        <v>81.408958796375444</v>
      </c>
      <c r="P29" s="9"/>
    </row>
    <row r="30" spans="1:16">
      <c r="A30" s="12"/>
      <c r="B30" s="25">
        <v>343.2</v>
      </c>
      <c r="C30" s="20" t="s">
        <v>39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3047274</v>
      </c>
      <c r="J30" s="46">
        <v>0</v>
      </c>
      <c r="K30" s="46">
        <v>0</v>
      </c>
      <c r="L30" s="46">
        <v>0</v>
      </c>
      <c r="M30" s="46">
        <v>0</v>
      </c>
      <c r="N30" s="46">
        <f t="shared" si="7"/>
        <v>3047274</v>
      </c>
      <c r="O30" s="47">
        <f t="shared" si="1"/>
        <v>520.99059668319376</v>
      </c>
      <c r="P30" s="9"/>
    </row>
    <row r="31" spans="1:16">
      <c r="A31" s="12"/>
      <c r="B31" s="25">
        <v>343.3</v>
      </c>
      <c r="C31" s="20" t="s">
        <v>78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1462634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1462634</v>
      </c>
      <c r="O31" s="47">
        <f t="shared" si="1"/>
        <v>250.06565224824757</v>
      </c>
      <c r="P31" s="9"/>
    </row>
    <row r="32" spans="1:16">
      <c r="A32" s="12"/>
      <c r="B32" s="25">
        <v>343.4</v>
      </c>
      <c r="C32" s="20" t="s">
        <v>40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840182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840182</v>
      </c>
      <c r="O32" s="47">
        <f t="shared" si="1"/>
        <v>143.64540947170457</v>
      </c>
      <c r="P32" s="9"/>
    </row>
    <row r="33" spans="1:16">
      <c r="A33" s="12"/>
      <c r="B33" s="25">
        <v>343.5</v>
      </c>
      <c r="C33" s="20" t="s">
        <v>79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1168812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1168812</v>
      </c>
      <c r="O33" s="47">
        <f t="shared" si="1"/>
        <v>199.83108223627971</v>
      </c>
      <c r="P33" s="9"/>
    </row>
    <row r="34" spans="1:16">
      <c r="A34" s="12"/>
      <c r="B34" s="25">
        <v>343.6</v>
      </c>
      <c r="C34" s="20" t="s">
        <v>41</v>
      </c>
      <c r="D34" s="46">
        <v>354812</v>
      </c>
      <c r="E34" s="46">
        <v>0</v>
      </c>
      <c r="F34" s="46">
        <v>0</v>
      </c>
      <c r="G34" s="46">
        <v>0</v>
      </c>
      <c r="H34" s="46">
        <v>0</v>
      </c>
      <c r="I34" s="46">
        <v>6058035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6412847</v>
      </c>
      <c r="O34" s="47">
        <f t="shared" si="1"/>
        <v>1096.4005812959481</v>
      </c>
      <c r="P34" s="9"/>
    </row>
    <row r="35" spans="1:16">
      <c r="A35" s="12"/>
      <c r="B35" s="25">
        <v>343.7</v>
      </c>
      <c r="C35" s="20" t="s">
        <v>120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440406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440406</v>
      </c>
      <c r="O35" s="47">
        <f t="shared" si="1"/>
        <v>75.295948025303474</v>
      </c>
      <c r="P35" s="9"/>
    </row>
    <row r="36" spans="1:16">
      <c r="A36" s="12"/>
      <c r="B36" s="25">
        <v>347.2</v>
      </c>
      <c r="C36" s="20" t="s">
        <v>44</v>
      </c>
      <c r="D36" s="46">
        <v>90238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90238</v>
      </c>
      <c r="O36" s="47">
        <f t="shared" si="1"/>
        <v>15.42793639938451</v>
      </c>
      <c r="P36" s="9"/>
    </row>
    <row r="37" spans="1:16">
      <c r="A37" s="12"/>
      <c r="B37" s="25">
        <v>347.9</v>
      </c>
      <c r="C37" s="20" t="s">
        <v>46</v>
      </c>
      <c r="D37" s="46">
        <v>205636</v>
      </c>
      <c r="E37" s="46">
        <v>0</v>
      </c>
      <c r="F37" s="46">
        <v>0</v>
      </c>
      <c r="G37" s="46">
        <v>0</v>
      </c>
      <c r="H37" s="46">
        <v>0</v>
      </c>
      <c r="I37" s="46">
        <v>1435469</v>
      </c>
      <c r="J37" s="46">
        <v>0</v>
      </c>
      <c r="K37" s="46">
        <v>0</v>
      </c>
      <c r="L37" s="46">
        <v>0</v>
      </c>
      <c r="M37" s="46">
        <v>2305339</v>
      </c>
      <c r="N37" s="46">
        <f t="shared" si="7"/>
        <v>3946444</v>
      </c>
      <c r="O37" s="47">
        <f t="shared" si="1"/>
        <v>674.72114891434433</v>
      </c>
      <c r="P37" s="9"/>
    </row>
    <row r="38" spans="1:16" ht="15.75">
      <c r="A38" s="29" t="s">
        <v>34</v>
      </c>
      <c r="B38" s="30"/>
      <c r="C38" s="31"/>
      <c r="D38" s="32">
        <f t="shared" ref="D38:M38" si="8">SUM(D39:D39)</f>
        <v>64380</v>
      </c>
      <c r="E38" s="32">
        <f t="shared" si="8"/>
        <v>0</v>
      </c>
      <c r="F38" s="32">
        <f t="shared" si="8"/>
        <v>0</v>
      </c>
      <c r="G38" s="32">
        <f t="shared" si="8"/>
        <v>0</v>
      </c>
      <c r="H38" s="32">
        <f t="shared" si="8"/>
        <v>0</v>
      </c>
      <c r="I38" s="32">
        <f t="shared" si="8"/>
        <v>0</v>
      </c>
      <c r="J38" s="32">
        <f t="shared" si="8"/>
        <v>0</v>
      </c>
      <c r="K38" s="32">
        <f t="shared" si="8"/>
        <v>0</v>
      </c>
      <c r="L38" s="32">
        <f t="shared" si="8"/>
        <v>0</v>
      </c>
      <c r="M38" s="32">
        <f t="shared" si="8"/>
        <v>0</v>
      </c>
      <c r="N38" s="32">
        <f t="shared" ref="N38:N51" si="9">SUM(D38:M38)</f>
        <v>64380</v>
      </c>
      <c r="O38" s="45">
        <f t="shared" si="1"/>
        <v>11.007009745255599</v>
      </c>
      <c r="P38" s="10"/>
    </row>
    <row r="39" spans="1:16">
      <c r="A39" s="13"/>
      <c r="B39" s="39">
        <v>351.1</v>
      </c>
      <c r="C39" s="21" t="s">
        <v>49</v>
      </c>
      <c r="D39" s="46">
        <v>64380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0</v>
      </c>
      <c r="M39" s="46">
        <v>0</v>
      </c>
      <c r="N39" s="46">
        <f t="shared" si="9"/>
        <v>64380</v>
      </c>
      <c r="O39" s="47">
        <f t="shared" si="1"/>
        <v>11.007009745255599</v>
      </c>
      <c r="P39" s="9"/>
    </row>
    <row r="40" spans="1:16" ht="15.75">
      <c r="A40" s="29" t="s">
        <v>3</v>
      </c>
      <c r="B40" s="30"/>
      <c r="C40" s="31"/>
      <c r="D40" s="32">
        <f t="shared" ref="D40:M40" si="10">SUM(D41:D46)</f>
        <v>1909789</v>
      </c>
      <c r="E40" s="32">
        <f t="shared" si="10"/>
        <v>54209</v>
      </c>
      <c r="F40" s="32">
        <f t="shared" si="10"/>
        <v>0</v>
      </c>
      <c r="G40" s="32">
        <f t="shared" si="10"/>
        <v>0</v>
      </c>
      <c r="H40" s="32">
        <f t="shared" si="10"/>
        <v>0</v>
      </c>
      <c r="I40" s="32">
        <f t="shared" si="10"/>
        <v>917935</v>
      </c>
      <c r="J40" s="32">
        <f t="shared" si="10"/>
        <v>0</v>
      </c>
      <c r="K40" s="32">
        <f t="shared" si="10"/>
        <v>589857</v>
      </c>
      <c r="L40" s="32">
        <f t="shared" si="10"/>
        <v>0</v>
      </c>
      <c r="M40" s="32">
        <f t="shared" si="10"/>
        <v>76873</v>
      </c>
      <c r="N40" s="32">
        <f t="shared" si="9"/>
        <v>3548663</v>
      </c>
      <c r="O40" s="45">
        <f t="shared" si="1"/>
        <v>606.71277141391693</v>
      </c>
      <c r="P40" s="10"/>
    </row>
    <row r="41" spans="1:16">
      <c r="A41" s="12"/>
      <c r="B41" s="25">
        <v>361.1</v>
      </c>
      <c r="C41" s="20" t="s">
        <v>55</v>
      </c>
      <c r="D41" s="46">
        <v>172510</v>
      </c>
      <c r="E41" s="46">
        <v>0</v>
      </c>
      <c r="F41" s="46">
        <v>0</v>
      </c>
      <c r="G41" s="46">
        <v>0</v>
      </c>
      <c r="H41" s="46">
        <v>0</v>
      </c>
      <c r="I41" s="46">
        <v>659090</v>
      </c>
      <c r="J41" s="46">
        <v>0</v>
      </c>
      <c r="K41" s="46">
        <v>274591</v>
      </c>
      <c r="L41" s="46">
        <v>0</v>
      </c>
      <c r="M41" s="46">
        <v>40164</v>
      </c>
      <c r="N41" s="46">
        <f t="shared" si="9"/>
        <v>1146355</v>
      </c>
      <c r="O41" s="47">
        <f t="shared" si="1"/>
        <v>195.99162249957257</v>
      </c>
      <c r="P41" s="9"/>
    </row>
    <row r="42" spans="1:16">
      <c r="A42" s="12"/>
      <c r="B42" s="25">
        <v>362</v>
      </c>
      <c r="C42" s="20" t="s">
        <v>56</v>
      </c>
      <c r="D42" s="46">
        <v>96653</v>
      </c>
      <c r="E42" s="46">
        <v>0</v>
      </c>
      <c r="F42" s="46">
        <v>0</v>
      </c>
      <c r="G42" s="46">
        <v>0</v>
      </c>
      <c r="H42" s="46">
        <v>0</v>
      </c>
      <c r="I42" s="46">
        <v>64000</v>
      </c>
      <c r="J42" s="46">
        <v>0</v>
      </c>
      <c r="K42" s="46">
        <v>0</v>
      </c>
      <c r="L42" s="46">
        <v>0</v>
      </c>
      <c r="M42" s="46">
        <v>0</v>
      </c>
      <c r="N42" s="46">
        <f t="shared" si="9"/>
        <v>160653</v>
      </c>
      <c r="O42" s="47">
        <f t="shared" si="1"/>
        <v>27.466746452385024</v>
      </c>
      <c r="P42" s="9"/>
    </row>
    <row r="43" spans="1:16">
      <c r="A43" s="12"/>
      <c r="B43" s="25">
        <v>364</v>
      </c>
      <c r="C43" s="20" t="s">
        <v>114</v>
      </c>
      <c r="D43" s="46">
        <v>5883</v>
      </c>
      <c r="E43" s="46">
        <v>0</v>
      </c>
      <c r="F43" s="46">
        <v>0</v>
      </c>
      <c r="G43" s="46">
        <v>0</v>
      </c>
      <c r="H43" s="46">
        <v>0</v>
      </c>
      <c r="I43" s="46">
        <v>3473</v>
      </c>
      <c r="J43" s="46">
        <v>0</v>
      </c>
      <c r="K43" s="46">
        <v>0</v>
      </c>
      <c r="L43" s="46">
        <v>0</v>
      </c>
      <c r="M43" s="46">
        <v>0</v>
      </c>
      <c r="N43" s="46">
        <f t="shared" si="9"/>
        <v>9356</v>
      </c>
      <c r="O43" s="47">
        <f t="shared" si="1"/>
        <v>1.5995896734484527</v>
      </c>
      <c r="P43" s="9"/>
    </row>
    <row r="44" spans="1:16">
      <c r="A44" s="12"/>
      <c r="B44" s="25">
        <v>366</v>
      </c>
      <c r="C44" s="20" t="s">
        <v>58</v>
      </c>
      <c r="D44" s="46">
        <v>42230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9"/>
        <v>42230</v>
      </c>
      <c r="O44" s="47">
        <f t="shared" si="1"/>
        <v>7.220037613267225</v>
      </c>
      <c r="P44" s="9"/>
    </row>
    <row r="45" spans="1:16">
      <c r="A45" s="12"/>
      <c r="B45" s="25">
        <v>368</v>
      </c>
      <c r="C45" s="20" t="s">
        <v>59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315266</v>
      </c>
      <c r="L45" s="46">
        <v>0</v>
      </c>
      <c r="M45" s="46">
        <v>0</v>
      </c>
      <c r="N45" s="46">
        <f t="shared" si="9"/>
        <v>315266</v>
      </c>
      <c r="O45" s="47">
        <f t="shared" si="1"/>
        <v>53.90083775004274</v>
      </c>
      <c r="P45" s="9"/>
    </row>
    <row r="46" spans="1:16">
      <c r="A46" s="12"/>
      <c r="B46" s="25">
        <v>369.9</v>
      </c>
      <c r="C46" s="20" t="s">
        <v>60</v>
      </c>
      <c r="D46" s="46">
        <v>1592513</v>
      </c>
      <c r="E46" s="46">
        <v>54209</v>
      </c>
      <c r="F46" s="46">
        <v>0</v>
      </c>
      <c r="G46" s="46">
        <v>0</v>
      </c>
      <c r="H46" s="46">
        <v>0</v>
      </c>
      <c r="I46" s="46">
        <v>191372</v>
      </c>
      <c r="J46" s="46">
        <v>0</v>
      </c>
      <c r="K46" s="46">
        <v>0</v>
      </c>
      <c r="L46" s="46">
        <v>0</v>
      </c>
      <c r="M46" s="46">
        <v>36709</v>
      </c>
      <c r="N46" s="46">
        <f t="shared" si="9"/>
        <v>1874803</v>
      </c>
      <c r="O46" s="47">
        <f t="shared" si="1"/>
        <v>320.53393742520086</v>
      </c>
      <c r="P46" s="9"/>
    </row>
    <row r="47" spans="1:16" ht="15.75">
      <c r="A47" s="29" t="s">
        <v>35</v>
      </c>
      <c r="B47" s="30"/>
      <c r="C47" s="31"/>
      <c r="D47" s="32">
        <f t="shared" ref="D47:M47" si="11">SUM(D48:D50)</f>
        <v>997595</v>
      </c>
      <c r="E47" s="32">
        <f t="shared" si="11"/>
        <v>0</v>
      </c>
      <c r="F47" s="32">
        <f t="shared" si="11"/>
        <v>0</v>
      </c>
      <c r="G47" s="32">
        <f t="shared" si="11"/>
        <v>0</v>
      </c>
      <c r="H47" s="32">
        <f t="shared" si="11"/>
        <v>0</v>
      </c>
      <c r="I47" s="32">
        <f t="shared" si="11"/>
        <v>3804544</v>
      </c>
      <c r="J47" s="32">
        <f t="shared" si="11"/>
        <v>0</v>
      </c>
      <c r="K47" s="32">
        <f t="shared" si="11"/>
        <v>0</v>
      </c>
      <c r="L47" s="32">
        <f t="shared" si="11"/>
        <v>0</v>
      </c>
      <c r="M47" s="32">
        <f t="shared" si="11"/>
        <v>0</v>
      </c>
      <c r="N47" s="32">
        <f t="shared" si="9"/>
        <v>4802139</v>
      </c>
      <c r="O47" s="45">
        <f t="shared" si="1"/>
        <v>821.0188066336126</v>
      </c>
      <c r="P47" s="9"/>
    </row>
    <row r="48" spans="1:16">
      <c r="A48" s="12"/>
      <c r="B48" s="25">
        <v>381</v>
      </c>
      <c r="C48" s="20" t="s">
        <v>61</v>
      </c>
      <c r="D48" s="46">
        <v>997595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9"/>
        <v>997595</v>
      </c>
      <c r="O48" s="47">
        <f t="shared" si="1"/>
        <v>170.55821507950077</v>
      </c>
      <c r="P48" s="9"/>
    </row>
    <row r="49" spans="1:119">
      <c r="A49" s="12"/>
      <c r="B49" s="25">
        <v>389.8</v>
      </c>
      <c r="C49" s="20" t="s">
        <v>140</v>
      </c>
      <c r="D49" s="46">
        <v>0</v>
      </c>
      <c r="E49" s="46">
        <v>0</v>
      </c>
      <c r="F49" s="46">
        <v>0</v>
      </c>
      <c r="G49" s="46">
        <v>0</v>
      </c>
      <c r="H49" s="46">
        <v>0</v>
      </c>
      <c r="I49" s="46">
        <v>2325462</v>
      </c>
      <c r="J49" s="46">
        <v>0</v>
      </c>
      <c r="K49" s="46">
        <v>0</v>
      </c>
      <c r="L49" s="46">
        <v>0</v>
      </c>
      <c r="M49" s="46">
        <v>0</v>
      </c>
      <c r="N49" s="46">
        <f t="shared" si="9"/>
        <v>2325462</v>
      </c>
      <c r="O49" s="47">
        <f t="shared" si="1"/>
        <v>397.58283467259361</v>
      </c>
      <c r="P49" s="9"/>
    </row>
    <row r="50" spans="1:119" ht="15.75" thickBot="1">
      <c r="A50" s="48"/>
      <c r="B50" s="49">
        <v>393</v>
      </c>
      <c r="C50" s="50" t="s">
        <v>144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1479082</v>
      </c>
      <c r="J50" s="46">
        <v>0</v>
      </c>
      <c r="K50" s="46">
        <v>0</v>
      </c>
      <c r="L50" s="46">
        <v>0</v>
      </c>
      <c r="M50" s="46">
        <v>0</v>
      </c>
      <c r="N50" s="46">
        <f t="shared" si="9"/>
        <v>1479082</v>
      </c>
      <c r="O50" s="47">
        <f t="shared" si="1"/>
        <v>252.8777568815182</v>
      </c>
      <c r="P50" s="9"/>
    </row>
    <row r="51" spans="1:119" ht="16.5" thickBot="1">
      <c r="A51" s="14" t="s">
        <v>47</v>
      </c>
      <c r="B51" s="23"/>
      <c r="C51" s="22"/>
      <c r="D51" s="15">
        <f t="shared" ref="D51:M51" si="12">SUM(D5,D13,D17,D28,D38,D40,D47)</f>
        <v>8005143</v>
      </c>
      <c r="E51" s="15">
        <f t="shared" si="12"/>
        <v>1840461</v>
      </c>
      <c r="F51" s="15">
        <f t="shared" si="12"/>
        <v>0</v>
      </c>
      <c r="G51" s="15">
        <f t="shared" si="12"/>
        <v>0</v>
      </c>
      <c r="H51" s="15">
        <f t="shared" si="12"/>
        <v>0</v>
      </c>
      <c r="I51" s="15">
        <f t="shared" si="12"/>
        <v>19937569</v>
      </c>
      <c r="J51" s="15">
        <f t="shared" si="12"/>
        <v>0</v>
      </c>
      <c r="K51" s="15">
        <f t="shared" si="12"/>
        <v>589857</v>
      </c>
      <c r="L51" s="15">
        <f t="shared" si="12"/>
        <v>0</v>
      </c>
      <c r="M51" s="15">
        <f t="shared" si="12"/>
        <v>2382212</v>
      </c>
      <c r="N51" s="15">
        <f t="shared" si="9"/>
        <v>32755242</v>
      </c>
      <c r="O51" s="38">
        <f t="shared" si="1"/>
        <v>5600.1439562318346</v>
      </c>
      <c r="P51" s="6"/>
      <c r="Q51" s="2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  <c r="BM51" s="5"/>
      <c r="BN51" s="5"/>
      <c r="BO51" s="5"/>
      <c r="BP51" s="5"/>
      <c r="BQ51" s="5"/>
      <c r="BR51" s="5"/>
      <c r="BS51" s="5"/>
      <c r="BT51" s="5"/>
      <c r="BU51" s="5"/>
      <c r="BV51" s="5"/>
      <c r="BW51" s="5"/>
      <c r="BX51" s="5"/>
      <c r="BY51" s="5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</row>
    <row r="52" spans="1:119">
      <c r="A52" s="16"/>
      <c r="B52" s="18"/>
      <c r="C52" s="18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9"/>
    </row>
    <row r="53" spans="1:119">
      <c r="A53" s="40"/>
      <c r="B53" s="41"/>
      <c r="C53" s="41"/>
      <c r="D53" s="42"/>
      <c r="E53" s="42"/>
      <c r="F53" s="42"/>
      <c r="G53" s="42"/>
      <c r="H53" s="42"/>
      <c r="I53" s="42"/>
      <c r="J53" s="42"/>
      <c r="K53" s="42"/>
      <c r="L53" s="123" t="s">
        <v>145</v>
      </c>
      <c r="M53" s="123"/>
      <c r="N53" s="123"/>
      <c r="O53" s="43">
        <v>5849</v>
      </c>
    </row>
    <row r="54" spans="1:119">
      <c r="A54" s="124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2"/>
    </row>
    <row r="55" spans="1:119" ht="15.75" customHeight="1" thickBot="1">
      <c r="A55" s="125" t="s">
        <v>84</v>
      </c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5"/>
    </row>
  </sheetData>
  <mergeCells count="10">
    <mergeCell ref="L53:N53"/>
    <mergeCell ref="A54:O54"/>
    <mergeCell ref="A55:O5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C59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136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2594130</v>
      </c>
      <c r="E5" s="27">
        <f t="shared" si="0"/>
        <v>914192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3508322</v>
      </c>
      <c r="O5" s="33">
        <f t="shared" ref="O5:O36" si="1">(N5/O$57)</f>
        <v>599.81569499059674</v>
      </c>
      <c r="P5" s="6"/>
    </row>
    <row r="6" spans="1:133">
      <c r="A6" s="12"/>
      <c r="B6" s="25">
        <v>311</v>
      </c>
      <c r="C6" s="20" t="s">
        <v>2</v>
      </c>
      <c r="D6" s="46">
        <v>1242856</v>
      </c>
      <c r="E6" s="46">
        <v>914192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2157048</v>
      </c>
      <c r="O6" s="47">
        <f t="shared" si="1"/>
        <v>368.7891947341426</v>
      </c>
      <c r="P6" s="9"/>
    </row>
    <row r="7" spans="1:133">
      <c r="A7" s="12"/>
      <c r="B7" s="25">
        <v>312.10000000000002</v>
      </c>
      <c r="C7" s="20" t="s">
        <v>10</v>
      </c>
      <c r="D7" s="46">
        <v>233944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233944</v>
      </c>
      <c r="O7" s="47">
        <f t="shared" si="1"/>
        <v>39.997264489656352</v>
      </c>
      <c r="P7" s="9"/>
    </row>
    <row r="8" spans="1:133">
      <c r="A8" s="12"/>
      <c r="B8" s="25">
        <v>314.10000000000002</v>
      </c>
      <c r="C8" s="20" t="s">
        <v>11</v>
      </c>
      <c r="D8" s="46">
        <v>637024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637024</v>
      </c>
      <c r="O8" s="47">
        <f t="shared" si="1"/>
        <v>108.91160882202085</v>
      </c>
      <c r="P8" s="9"/>
    </row>
    <row r="9" spans="1:133">
      <c r="A9" s="12"/>
      <c r="B9" s="25">
        <v>314.3</v>
      </c>
      <c r="C9" s="20" t="s">
        <v>12</v>
      </c>
      <c r="D9" s="46">
        <v>79198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79198</v>
      </c>
      <c r="O9" s="47">
        <f t="shared" si="1"/>
        <v>13.540434262267054</v>
      </c>
      <c r="P9" s="9"/>
    </row>
    <row r="10" spans="1:133">
      <c r="A10" s="12"/>
      <c r="B10" s="25">
        <v>314.39999999999998</v>
      </c>
      <c r="C10" s="20" t="s">
        <v>14</v>
      </c>
      <c r="D10" s="46">
        <v>74694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74694</v>
      </c>
      <c r="O10" s="47">
        <f t="shared" si="1"/>
        <v>12.770388100530004</v>
      </c>
      <c r="P10" s="9"/>
    </row>
    <row r="11" spans="1:133">
      <c r="A11" s="12"/>
      <c r="B11" s="25">
        <v>315</v>
      </c>
      <c r="C11" s="20" t="s">
        <v>106</v>
      </c>
      <c r="D11" s="46">
        <v>259313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259313</v>
      </c>
      <c r="O11" s="47">
        <f t="shared" si="1"/>
        <v>44.334587108907506</v>
      </c>
      <c r="P11" s="9"/>
    </row>
    <row r="12" spans="1:133">
      <c r="A12" s="12"/>
      <c r="B12" s="25">
        <v>316</v>
      </c>
      <c r="C12" s="20" t="s">
        <v>107</v>
      </c>
      <c r="D12" s="46">
        <v>67101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67101</v>
      </c>
      <c r="O12" s="47">
        <f t="shared" si="1"/>
        <v>11.47221747307232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369150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1069187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2" si="4">SUM(D13:M13)</f>
        <v>1438337</v>
      </c>
      <c r="O13" s="45">
        <f t="shared" si="1"/>
        <v>245.91160882202087</v>
      </c>
      <c r="P13" s="10"/>
    </row>
    <row r="14" spans="1:133">
      <c r="A14" s="12"/>
      <c r="B14" s="25">
        <v>323.10000000000002</v>
      </c>
      <c r="C14" s="20" t="s">
        <v>17</v>
      </c>
      <c r="D14" s="46">
        <v>344871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344871</v>
      </c>
      <c r="O14" s="47">
        <f t="shared" si="1"/>
        <v>58.962386732774831</v>
      </c>
      <c r="P14" s="9"/>
    </row>
    <row r="15" spans="1:133">
      <c r="A15" s="12"/>
      <c r="B15" s="25">
        <v>324.22000000000003</v>
      </c>
      <c r="C15" s="20" t="s">
        <v>108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1069187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1069187</v>
      </c>
      <c r="O15" s="47">
        <f t="shared" si="1"/>
        <v>182.79825611215591</v>
      </c>
      <c r="P15" s="9"/>
    </row>
    <row r="16" spans="1:133">
      <c r="A16" s="12"/>
      <c r="B16" s="25">
        <v>329</v>
      </c>
      <c r="C16" s="20" t="s">
        <v>19</v>
      </c>
      <c r="D16" s="46">
        <v>24279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24279</v>
      </c>
      <c r="O16" s="47">
        <f t="shared" si="1"/>
        <v>4.1509659770901006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SUM(D18:D31)</f>
        <v>1183345</v>
      </c>
      <c r="E17" s="32">
        <f t="shared" si="5"/>
        <v>251173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414299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1848817</v>
      </c>
      <c r="O17" s="45">
        <f t="shared" si="1"/>
        <v>316.09112668832279</v>
      </c>
      <c r="P17" s="10"/>
    </row>
    <row r="18" spans="1:16">
      <c r="A18" s="12"/>
      <c r="B18" s="25">
        <v>331.1</v>
      </c>
      <c r="C18" s="20" t="s">
        <v>20</v>
      </c>
      <c r="D18" s="46">
        <v>17997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17997</v>
      </c>
      <c r="O18" s="47">
        <f t="shared" si="1"/>
        <v>3.0769362284151138</v>
      </c>
      <c r="P18" s="9"/>
    </row>
    <row r="19" spans="1:16">
      <c r="A19" s="12"/>
      <c r="B19" s="25">
        <v>331.2</v>
      </c>
      <c r="C19" s="20" t="s">
        <v>74</v>
      </c>
      <c r="D19" s="46">
        <v>65063</v>
      </c>
      <c r="E19" s="46">
        <v>41873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106936</v>
      </c>
      <c r="O19" s="47">
        <f t="shared" si="1"/>
        <v>18.282783381774664</v>
      </c>
      <c r="P19" s="9"/>
    </row>
    <row r="20" spans="1:16">
      <c r="A20" s="12"/>
      <c r="B20" s="25">
        <v>331.35</v>
      </c>
      <c r="C20" s="20" t="s">
        <v>137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342617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342617</v>
      </c>
      <c r="O20" s="47">
        <f t="shared" si="1"/>
        <v>58.577021713113353</v>
      </c>
      <c r="P20" s="9"/>
    </row>
    <row r="21" spans="1:16">
      <c r="A21" s="12"/>
      <c r="B21" s="25">
        <v>334.33</v>
      </c>
      <c r="C21" s="20" t="s">
        <v>138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55574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55574</v>
      </c>
      <c r="O21" s="47">
        <f t="shared" si="1"/>
        <v>9.5014532398700631</v>
      </c>
      <c r="P21" s="9"/>
    </row>
    <row r="22" spans="1:16">
      <c r="A22" s="12"/>
      <c r="B22" s="25">
        <v>334.49</v>
      </c>
      <c r="C22" s="20" t="s">
        <v>86</v>
      </c>
      <c r="D22" s="46">
        <v>12836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12836</v>
      </c>
      <c r="O22" s="47">
        <f t="shared" si="1"/>
        <v>2.1945631731919986</v>
      </c>
      <c r="P22" s="9"/>
    </row>
    <row r="23" spans="1:16">
      <c r="A23" s="12"/>
      <c r="B23" s="25">
        <v>335.12</v>
      </c>
      <c r="C23" s="20" t="s">
        <v>109</v>
      </c>
      <c r="D23" s="46">
        <v>190203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190203</v>
      </c>
      <c r="O23" s="47">
        <f t="shared" si="1"/>
        <v>32.518892118310823</v>
      </c>
      <c r="P23" s="9"/>
    </row>
    <row r="24" spans="1:16">
      <c r="A24" s="12"/>
      <c r="B24" s="25">
        <v>335.15</v>
      </c>
      <c r="C24" s="20" t="s">
        <v>110</v>
      </c>
      <c r="D24" s="46">
        <v>7092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7092</v>
      </c>
      <c r="O24" s="47">
        <f t="shared" si="1"/>
        <v>1.2125149598221918</v>
      </c>
      <c r="P24" s="9"/>
    </row>
    <row r="25" spans="1:16">
      <c r="A25" s="12"/>
      <c r="B25" s="25">
        <v>335.18</v>
      </c>
      <c r="C25" s="20" t="s">
        <v>111</v>
      </c>
      <c r="D25" s="46">
        <v>620173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620173</v>
      </c>
      <c r="O25" s="47">
        <f t="shared" si="1"/>
        <v>106.03060352196957</v>
      </c>
      <c r="P25" s="9"/>
    </row>
    <row r="26" spans="1:16">
      <c r="A26" s="12"/>
      <c r="B26" s="25">
        <v>335.49</v>
      </c>
      <c r="C26" s="20" t="s">
        <v>131</v>
      </c>
      <c r="D26" s="46">
        <v>59072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59072</v>
      </c>
      <c r="O26" s="47">
        <f t="shared" si="1"/>
        <v>10.099504188750213</v>
      </c>
      <c r="P26" s="9"/>
    </row>
    <row r="27" spans="1:16">
      <c r="A27" s="12"/>
      <c r="B27" s="25">
        <v>337.2</v>
      </c>
      <c r="C27" s="20" t="s">
        <v>27</v>
      </c>
      <c r="D27" s="46">
        <v>108783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108783</v>
      </c>
      <c r="O27" s="47">
        <f t="shared" si="1"/>
        <v>18.598563857069585</v>
      </c>
      <c r="P27" s="9"/>
    </row>
    <row r="28" spans="1:16">
      <c r="A28" s="12"/>
      <c r="B28" s="25">
        <v>337.3</v>
      </c>
      <c r="C28" s="20" t="s">
        <v>118</v>
      </c>
      <c r="D28" s="46">
        <v>21191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21191</v>
      </c>
      <c r="O28" s="47">
        <f t="shared" si="1"/>
        <v>3.6230124807659427</v>
      </c>
      <c r="P28" s="9"/>
    </row>
    <row r="29" spans="1:16">
      <c r="A29" s="12"/>
      <c r="B29" s="25">
        <v>337.4</v>
      </c>
      <c r="C29" s="20" t="s">
        <v>139</v>
      </c>
      <c r="D29" s="46">
        <v>25000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25000</v>
      </c>
      <c r="O29" s="47">
        <f t="shared" si="1"/>
        <v>4.274234911950761</v>
      </c>
      <c r="P29" s="9"/>
    </row>
    <row r="30" spans="1:16">
      <c r="A30" s="12"/>
      <c r="B30" s="25">
        <v>337.5</v>
      </c>
      <c r="C30" s="20" t="s">
        <v>119</v>
      </c>
      <c r="D30" s="46">
        <v>0</v>
      </c>
      <c r="E30" s="46">
        <v>209300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209300</v>
      </c>
      <c r="O30" s="47">
        <f t="shared" si="1"/>
        <v>35.783894682851766</v>
      </c>
      <c r="P30" s="9"/>
    </row>
    <row r="31" spans="1:16">
      <c r="A31" s="12"/>
      <c r="B31" s="25">
        <v>337.9</v>
      </c>
      <c r="C31" s="20" t="s">
        <v>28</v>
      </c>
      <c r="D31" s="46">
        <v>55935</v>
      </c>
      <c r="E31" s="46">
        <v>0</v>
      </c>
      <c r="F31" s="46">
        <v>0</v>
      </c>
      <c r="G31" s="46">
        <v>0</v>
      </c>
      <c r="H31" s="46">
        <v>0</v>
      </c>
      <c r="I31" s="46">
        <v>16108</v>
      </c>
      <c r="J31" s="46">
        <v>0</v>
      </c>
      <c r="K31" s="46">
        <v>0</v>
      </c>
      <c r="L31" s="46">
        <v>0</v>
      </c>
      <c r="M31" s="46">
        <v>0</v>
      </c>
      <c r="N31" s="46">
        <f t="shared" si="4"/>
        <v>72043</v>
      </c>
      <c r="O31" s="47">
        <f t="shared" si="1"/>
        <v>12.317148230466746</v>
      </c>
      <c r="P31" s="9"/>
    </row>
    <row r="32" spans="1:16" ht="15.75">
      <c r="A32" s="29" t="s">
        <v>33</v>
      </c>
      <c r="B32" s="30"/>
      <c r="C32" s="31"/>
      <c r="D32" s="32">
        <f t="shared" ref="D32:M32" si="6">SUM(D33:D41)</f>
        <v>630571</v>
      </c>
      <c r="E32" s="32">
        <f t="shared" si="6"/>
        <v>545753</v>
      </c>
      <c r="F32" s="32">
        <f t="shared" si="6"/>
        <v>0</v>
      </c>
      <c r="G32" s="32">
        <f t="shared" si="6"/>
        <v>0</v>
      </c>
      <c r="H32" s="32">
        <f t="shared" si="6"/>
        <v>0</v>
      </c>
      <c r="I32" s="32">
        <f t="shared" si="6"/>
        <v>13967992</v>
      </c>
      <c r="J32" s="32">
        <f t="shared" si="6"/>
        <v>0</v>
      </c>
      <c r="K32" s="32">
        <f t="shared" si="6"/>
        <v>0</v>
      </c>
      <c r="L32" s="32">
        <f t="shared" si="6"/>
        <v>0</v>
      </c>
      <c r="M32" s="32">
        <f t="shared" si="6"/>
        <v>2321474</v>
      </c>
      <c r="N32" s="32">
        <f t="shared" si="4"/>
        <v>17465790</v>
      </c>
      <c r="O32" s="45">
        <f t="shared" si="1"/>
        <v>2986.1155753120192</v>
      </c>
      <c r="P32" s="10"/>
    </row>
    <row r="33" spans="1:16">
      <c r="A33" s="12"/>
      <c r="B33" s="25">
        <v>342.2</v>
      </c>
      <c r="C33" s="20" t="s">
        <v>134</v>
      </c>
      <c r="D33" s="46">
        <v>913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ref="N33:N41" si="7">SUM(D33:M33)</f>
        <v>913</v>
      </c>
      <c r="O33" s="47">
        <f t="shared" si="1"/>
        <v>0.15609505898444179</v>
      </c>
      <c r="P33" s="9"/>
    </row>
    <row r="34" spans="1:16">
      <c r="A34" s="12"/>
      <c r="B34" s="25">
        <v>342.9</v>
      </c>
      <c r="C34" s="20" t="s">
        <v>37</v>
      </c>
      <c r="D34" s="46">
        <v>511</v>
      </c>
      <c r="E34" s="46">
        <v>545753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546264</v>
      </c>
      <c r="O34" s="47">
        <f t="shared" si="1"/>
        <v>93.39442639767482</v>
      </c>
      <c r="P34" s="9"/>
    </row>
    <row r="35" spans="1:16">
      <c r="A35" s="12"/>
      <c r="B35" s="25">
        <v>343.2</v>
      </c>
      <c r="C35" s="20" t="s">
        <v>39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3028295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3028295</v>
      </c>
      <c r="O35" s="47">
        <f t="shared" si="1"/>
        <v>517.74576850743722</v>
      </c>
      <c r="P35" s="9"/>
    </row>
    <row r="36" spans="1:16">
      <c r="A36" s="12"/>
      <c r="B36" s="25">
        <v>343.3</v>
      </c>
      <c r="C36" s="20" t="s">
        <v>78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1413250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1413250</v>
      </c>
      <c r="O36" s="47">
        <f t="shared" si="1"/>
        <v>241.62249957257652</v>
      </c>
      <c r="P36" s="9"/>
    </row>
    <row r="37" spans="1:16">
      <c r="A37" s="12"/>
      <c r="B37" s="25">
        <v>343.4</v>
      </c>
      <c r="C37" s="20" t="s">
        <v>40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761271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761271</v>
      </c>
      <c r="O37" s="47">
        <f t="shared" ref="O37:O55" si="8">(N37/O$57)</f>
        <v>130.15404342622671</v>
      </c>
      <c r="P37" s="9"/>
    </row>
    <row r="38" spans="1:16">
      <c r="A38" s="12"/>
      <c r="B38" s="25">
        <v>343.5</v>
      </c>
      <c r="C38" s="20" t="s">
        <v>79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1061066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1061066</v>
      </c>
      <c r="O38" s="47">
        <f t="shared" si="8"/>
        <v>181.40981364335784</v>
      </c>
      <c r="P38" s="9"/>
    </row>
    <row r="39" spans="1:16">
      <c r="A39" s="12"/>
      <c r="B39" s="25">
        <v>343.6</v>
      </c>
      <c r="C39" s="20" t="s">
        <v>41</v>
      </c>
      <c r="D39" s="46">
        <v>338282</v>
      </c>
      <c r="E39" s="46">
        <v>0</v>
      </c>
      <c r="F39" s="46">
        <v>0</v>
      </c>
      <c r="G39" s="46">
        <v>0</v>
      </c>
      <c r="H39" s="46">
        <v>0</v>
      </c>
      <c r="I39" s="46">
        <v>6316083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6654365</v>
      </c>
      <c r="O39" s="47">
        <f t="shared" si="8"/>
        <v>1137.692767994529</v>
      </c>
      <c r="P39" s="9"/>
    </row>
    <row r="40" spans="1:16">
      <c r="A40" s="12"/>
      <c r="B40" s="25">
        <v>347.2</v>
      </c>
      <c r="C40" s="20" t="s">
        <v>44</v>
      </c>
      <c r="D40" s="46">
        <v>109921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109921</v>
      </c>
      <c r="O40" s="47">
        <f t="shared" si="8"/>
        <v>18.793127030261584</v>
      </c>
      <c r="P40" s="9"/>
    </row>
    <row r="41" spans="1:16">
      <c r="A41" s="12"/>
      <c r="B41" s="25">
        <v>347.9</v>
      </c>
      <c r="C41" s="20" t="s">
        <v>46</v>
      </c>
      <c r="D41" s="46">
        <v>180944</v>
      </c>
      <c r="E41" s="46">
        <v>0</v>
      </c>
      <c r="F41" s="46">
        <v>0</v>
      </c>
      <c r="G41" s="46">
        <v>0</v>
      </c>
      <c r="H41" s="46">
        <v>0</v>
      </c>
      <c r="I41" s="46">
        <v>1388027</v>
      </c>
      <c r="J41" s="46">
        <v>0</v>
      </c>
      <c r="K41" s="46">
        <v>0</v>
      </c>
      <c r="L41" s="46">
        <v>0</v>
      </c>
      <c r="M41" s="46">
        <v>2321474</v>
      </c>
      <c r="N41" s="46">
        <f t="shared" si="7"/>
        <v>3890445</v>
      </c>
      <c r="O41" s="47">
        <f t="shared" si="8"/>
        <v>665.14703368097116</v>
      </c>
      <c r="P41" s="9"/>
    </row>
    <row r="42" spans="1:16" ht="15.75">
      <c r="A42" s="29" t="s">
        <v>34</v>
      </c>
      <c r="B42" s="30"/>
      <c r="C42" s="31"/>
      <c r="D42" s="32">
        <f t="shared" ref="D42:M42" si="9">SUM(D43:D44)</f>
        <v>67185</v>
      </c>
      <c r="E42" s="32">
        <f t="shared" si="9"/>
        <v>0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5" si="10">SUM(D42:M42)</f>
        <v>67185</v>
      </c>
      <c r="O42" s="45">
        <f t="shared" si="8"/>
        <v>11.486578902376475</v>
      </c>
      <c r="P42" s="10"/>
    </row>
    <row r="43" spans="1:16">
      <c r="A43" s="13"/>
      <c r="B43" s="39">
        <v>351.1</v>
      </c>
      <c r="C43" s="21" t="s">
        <v>49</v>
      </c>
      <c r="D43" s="46">
        <v>65636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65636</v>
      </c>
      <c r="O43" s="47">
        <f t="shared" si="8"/>
        <v>11.221747307232006</v>
      </c>
      <c r="P43" s="9"/>
    </row>
    <row r="44" spans="1:16">
      <c r="A44" s="13"/>
      <c r="B44" s="39">
        <v>351.3</v>
      </c>
      <c r="C44" s="21" t="s">
        <v>51</v>
      </c>
      <c r="D44" s="46">
        <v>1549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1549</v>
      </c>
      <c r="O44" s="47">
        <f t="shared" si="8"/>
        <v>0.26483159514446913</v>
      </c>
      <c r="P44" s="9"/>
    </row>
    <row r="45" spans="1:16" ht="15.75">
      <c r="A45" s="29" t="s">
        <v>3</v>
      </c>
      <c r="B45" s="30"/>
      <c r="C45" s="31"/>
      <c r="D45" s="32">
        <f t="shared" ref="D45:M45" si="11">SUM(D46:D51)</f>
        <v>1258353</v>
      </c>
      <c r="E45" s="32">
        <f t="shared" si="11"/>
        <v>17981</v>
      </c>
      <c r="F45" s="32">
        <f t="shared" si="11"/>
        <v>0</v>
      </c>
      <c r="G45" s="32">
        <f t="shared" si="11"/>
        <v>0</v>
      </c>
      <c r="H45" s="32">
        <f t="shared" si="11"/>
        <v>0</v>
      </c>
      <c r="I45" s="32">
        <f t="shared" si="11"/>
        <v>243080</v>
      </c>
      <c r="J45" s="32">
        <f t="shared" si="11"/>
        <v>0</v>
      </c>
      <c r="K45" s="32">
        <f t="shared" si="11"/>
        <v>646575</v>
      </c>
      <c r="L45" s="32">
        <f t="shared" si="11"/>
        <v>0</v>
      </c>
      <c r="M45" s="32">
        <f t="shared" si="11"/>
        <v>102204</v>
      </c>
      <c r="N45" s="32">
        <f t="shared" si="10"/>
        <v>2268193</v>
      </c>
      <c r="O45" s="45">
        <f t="shared" si="8"/>
        <v>387.79158830569327</v>
      </c>
      <c r="P45" s="10"/>
    </row>
    <row r="46" spans="1:16">
      <c r="A46" s="12"/>
      <c r="B46" s="25">
        <v>361.1</v>
      </c>
      <c r="C46" s="20" t="s">
        <v>55</v>
      </c>
      <c r="D46" s="46">
        <v>44411</v>
      </c>
      <c r="E46" s="46">
        <v>0</v>
      </c>
      <c r="F46" s="46">
        <v>0</v>
      </c>
      <c r="G46" s="46">
        <v>0</v>
      </c>
      <c r="H46" s="46">
        <v>0</v>
      </c>
      <c r="I46" s="46">
        <v>171796</v>
      </c>
      <c r="J46" s="46">
        <v>0</v>
      </c>
      <c r="K46" s="46">
        <v>371900</v>
      </c>
      <c r="L46" s="46">
        <v>0</v>
      </c>
      <c r="M46" s="46">
        <v>16173</v>
      </c>
      <c r="N46" s="46">
        <f t="shared" si="10"/>
        <v>604280</v>
      </c>
      <c r="O46" s="47">
        <f t="shared" si="8"/>
        <v>103.31338690374423</v>
      </c>
      <c r="P46" s="9"/>
    </row>
    <row r="47" spans="1:16">
      <c r="A47" s="12"/>
      <c r="B47" s="25">
        <v>362</v>
      </c>
      <c r="C47" s="20" t="s">
        <v>56</v>
      </c>
      <c r="D47" s="46">
        <v>75144</v>
      </c>
      <c r="E47" s="46">
        <v>0</v>
      </c>
      <c r="F47" s="46">
        <v>0</v>
      </c>
      <c r="G47" s="46">
        <v>0</v>
      </c>
      <c r="H47" s="46">
        <v>0</v>
      </c>
      <c r="I47" s="46">
        <v>66603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141747</v>
      </c>
      <c r="O47" s="47">
        <f t="shared" si="8"/>
        <v>24.234399042571379</v>
      </c>
      <c r="P47" s="9"/>
    </row>
    <row r="48" spans="1:16">
      <c r="A48" s="12"/>
      <c r="B48" s="25">
        <v>364</v>
      </c>
      <c r="C48" s="20" t="s">
        <v>114</v>
      </c>
      <c r="D48" s="46">
        <v>103468</v>
      </c>
      <c r="E48" s="46">
        <v>0</v>
      </c>
      <c r="F48" s="46">
        <v>0</v>
      </c>
      <c r="G48" s="46">
        <v>0</v>
      </c>
      <c r="H48" s="46">
        <v>0</v>
      </c>
      <c r="I48" s="46">
        <v>4681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108149</v>
      </c>
      <c r="O48" s="47">
        <f t="shared" si="8"/>
        <v>18.490169259702512</v>
      </c>
      <c r="P48" s="9"/>
    </row>
    <row r="49" spans="1:119">
      <c r="A49" s="12"/>
      <c r="B49" s="25">
        <v>366</v>
      </c>
      <c r="C49" s="20" t="s">
        <v>58</v>
      </c>
      <c r="D49" s="46">
        <v>314312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314312</v>
      </c>
      <c r="O49" s="47">
        <f t="shared" si="8"/>
        <v>53.737732945802698</v>
      </c>
      <c r="P49" s="9"/>
    </row>
    <row r="50" spans="1:119">
      <c r="A50" s="12"/>
      <c r="B50" s="25">
        <v>368</v>
      </c>
      <c r="C50" s="20" t="s">
        <v>59</v>
      </c>
      <c r="D50" s="46">
        <v>0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274675</v>
      </c>
      <c r="L50" s="46">
        <v>0</v>
      </c>
      <c r="M50" s="46">
        <v>0</v>
      </c>
      <c r="N50" s="46">
        <f t="shared" si="10"/>
        <v>274675</v>
      </c>
      <c r="O50" s="47">
        <f t="shared" si="8"/>
        <v>46.961018977603011</v>
      </c>
      <c r="P50" s="9"/>
    </row>
    <row r="51" spans="1:119">
      <c r="A51" s="12"/>
      <c r="B51" s="25">
        <v>369.9</v>
      </c>
      <c r="C51" s="20" t="s">
        <v>60</v>
      </c>
      <c r="D51" s="46">
        <v>721018</v>
      </c>
      <c r="E51" s="46">
        <v>17981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0</v>
      </c>
      <c r="L51" s="46">
        <v>0</v>
      </c>
      <c r="M51" s="46">
        <v>86031</v>
      </c>
      <c r="N51" s="46">
        <f t="shared" si="10"/>
        <v>825030</v>
      </c>
      <c r="O51" s="47">
        <f t="shared" si="8"/>
        <v>141.05488117626945</v>
      </c>
      <c r="P51" s="9"/>
    </row>
    <row r="52" spans="1:119" ht="15.75">
      <c r="A52" s="29" t="s">
        <v>35</v>
      </c>
      <c r="B52" s="30"/>
      <c r="C52" s="31"/>
      <c r="D52" s="32">
        <f t="shared" ref="D52:M52" si="12">SUM(D53:D54)</f>
        <v>872527</v>
      </c>
      <c r="E52" s="32">
        <f t="shared" si="12"/>
        <v>0</v>
      </c>
      <c r="F52" s="32">
        <f t="shared" si="12"/>
        <v>0</v>
      </c>
      <c r="G52" s="32">
        <f t="shared" si="12"/>
        <v>0</v>
      </c>
      <c r="H52" s="32">
        <f t="shared" si="12"/>
        <v>0</v>
      </c>
      <c r="I52" s="32">
        <f t="shared" si="12"/>
        <v>1737929</v>
      </c>
      <c r="J52" s="32">
        <f t="shared" si="12"/>
        <v>0</v>
      </c>
      <c r="K52" s="32">
        <f t="shared" si="12"/>
        <v>0</v>
      </c>
      <c r="L52" s="32">
        <f t="shared" si="12"/>
        <v>0</v>
      </c>
      <c r="M52" s="32">
        <f t="shared" si="12"/>
        <v>0</v>
      </c>
      <c r="N52" s="32">
        <f t="shared" si="10"/>
        <v>2610456</v>
      </c>
      <c r="O52" s="45">
        <f t="shared" si="8"/>
        <v>446.30808685245341</v>
      </c>
      <c r="P52" s="9"/>
    </row>
    <row r="53" spans="1:119">
      <c r="A53" s="12"/>
      <c r="B53" s="25">
        <v>381</v>
      </c>
      <c r="C53" s="20" t="s">
        <v>61</v>
      </c>
      <c r="D53" s="46">
        <v>872527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0"/>
        <v>872527</v>
      </c>
      <c r="O53" s="47">
        <f t="shared" si="8"/>
        <v>149.17541460078647</v>
      </c>
      <c r="P53" s="9"/>
    </row>
    <row r="54" spans="1:119" ht="15.75" thickBot="1">
      <c r="A54" s="12"/>
      <c r="B54" s="25">
        <v>389.8</v>
      </c>
      <c r="C54" s="20" t="s">
        <v>140</v>
      </c>
      <c r="D54" s="46">
        <v>0</v>
      </c>
      <c r="E54" s="46">
        <v>0</v>
      </c>
      <c r="F54" s="46">
        <v>0</v>
      </c>
      <c r="G54" s="46">
        <v>0</v>
      </c>
      <c r="H54" s="46">
        <v>0</v>
      </c>
      <c r="I54" s="46">
        <v>1737929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0"/>
        <v>1737929</v>
      </c>
      <c r="O54" s="47">
        <f t="shared" si="8"/>
        <v>297.13267225166697</v>
      </c>
      <c r="P54" s="9"/>
    </row>
    <row r="55" spans="1:119" ht="16.5" thickBot="1">
      <c r="A55" s="14" t="s">
        <v>47</v>
      </c>
      <c r="B55" s="23"/>
      <c r="C55" s="22"/>
      <c r="D55" s="15">
        <f t="shared" ref="D55:M55" si="13">SUM(D5,D13,D17,D32,D42,D45,D52)</f>
        <v>6975261</v>
      </c>
      <c r="E55" s="15">
        <f t="shared" si="13"/>
        <v>1729099</v>
      </c>
      <c r="F55" s="15">
        <f t="shared" si="13"/>
        <v>0</v>
      </c>
      <c r="G55" s="15">
        <f t="shared" si="13"/>
        <v>0</v>
      </c>
      <c r="H55" s="15">
        <f t="shared" si="13"/>
        <v>0</v>
      </c>
      <c r="I55" s="15">
        <f t="shared" si="13"/>
        <v>17432487</v>
      </c>
      <c r="J55" s="15">
        <f t="shared" si="13"/>
        <v>0</v>
      </c>
      <c r="K55" s="15">
        <f t="shared" si="13"/>
        <v>646575</v>
      </c>
      <c r="L55" s="15">
        <f t="shared" si="13"/>
        <v>0</v>
      </c>
      <c r="M55" s="15">
        <f t="shared" si="13"/>
        <v>2423678</v>
      </c>
      <c r="N55" s="15">
        <f t="shared" si="10"/>
        <v>29207100</v>
      </c>
      <c r="O55" s="38">
        <f t="shared" si="8"/>
        <v>4993.5202598734822</v>
      </c>
      <c r="P55" s="6"/>
      <c r="Q55" s="2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  <c r="BV55" s="5"/>
      <c r="BW55" s="5"/>
      <c r="BX55" s="5"/>
      <c r="BY55" s="5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</row>
    <row r="56" spans="1:119">
      <c r="A56" s="16"/>
      <c r="B56" s="18"/>
      <c r="C56" s="18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9"/>
    </row>
    <row r="57" spans="1:119">
      <c r="A57" s="40"/>
      <c r="B57" s="41"/>
      <c r="C57" s="41"/>
      <c r="D57" s="42"/>
      <c r="E57" s="42"/>
      <c r="F57" s="42"/>
      <c r="G57" s="42"/>
      <c r="H57" s="42"/>
      <c r="I57" s="42"/>
      <c r="J57" s="42"/>
      <c r="K57" s="42"/>
      <c r="L57" s="123" t="s">
        <v>141</v>
      </c>
      <c r="M57" s="123"/>
      <c r="N57" s="123"/>
      <c r="O57" s="43">
        <v>5849</v>
      </c>
    </row>
    <row r="58" spans="1:119">
      <c r="A58" s="124"/>
      <c r="B58" s="101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2"/>
    </row>
    <row r="59" spans="1:119" ht="15.75" customHeight="1" thickBot="1">
      <c r="A59" s="125" t="s">
        <v>84</v>
      </c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5"/>
    </row>
  </sheetData>
  <mergeCells count="10">
    <mergeCell ref="L57:N57"/>
    <mergeCell ref="A58:O58"/>
    <mergeCell ref="A59:O59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C61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130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2488247</v>
      </c>
      <c r="E5" s="27">
        <f t="shared" si="0"/>
        <v>951505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3439752</v>
      </c>
      <c r="O5" s="33">
        <f t="shared" ref="O5:O36" si="1">(N5/O$59)</f>
        <v>589.20041109969168</v>
      </c>
      <c r="P5" s="6"/>
    </row>
    <row r="6" spans="1:133">
      <c r="A6" s="12"/>
      <c r="B6" s="25">
        <v>311</v>
      </c>
      <c r="C6" s="20" t="s">
        <v>2</v>
      </c>
      <c r="D6" s="46">
        <v>1163241</v>
      </c>
      <c r="E6" s="46">
        <v>951505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2114746</v>
      </c>
      <c r="O6" s="47">
        <f t="shared" si="1"/>
        <v>362.23809523809524</v>
      </c>
      <c r="P6" s="9"/>
    </row>
    <row r="7" spans="1:133">
      <c r="A7" s="12"/>
      <c r="B7" s="25">
        <v>312.10000000000002</v>
      </c>
      <c r="C7" s="20" t="s">
        <v>10</v>
      </c>
      <c r="D7" s="46">
        <v>226447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226447</v>
      </c>
      <c r="O7" s="47">
        <f t="shared" si="1"/>
        <v>38.788454950325452</v>
      </c>
      <c r="P7" s="9"/>
    </row>
    <row r="8" spans="1:133">
      <c r="A8" s="12"/>
      <c r="B8" s="25">
        <v>314.10000000000002</v>
      </c>
      <c r="C8" s="20" t="s">
        <v>11</v>
      </c>
      <c r="D8" s="46">
        <v>594693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594693</v>
      </c>
      <c r="O8" s="47">
        <f t="shared" si="1"/>
        <v>101.86587872559096</v>
      </c>
      <c r="P8" s="9"/>
    </row>
    <row r="9" spans="1:133">
      <c r="A9" s="12"/>
      <c r="B9" s="25">
        <v>314.3</v>
      </c>
      <c r="C9" s="20" t="s">
        <v>12</v>
      </c>
      <c r="D9" s="46">
        <v>124708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124708</v>
      </c>
      <c r="O9" s="47">
        <f t="shared" si="1"/>
        <v>21.361425145597806</v>
      </c>
      <c r="P9" s="9"/>
    </row>
    <row r="10" spans="1:133">
      <c r="A10" s="12"/>
      <c r="B10" s="25">
        <v>314.39999999999998</v>
      </c>
      <c r="C10" s="20" t="s">
        <v>14</v>
      </c>
      <c r="D10" s="46">
        <v>57072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57072</v>
      </c>
      <c r="O10" s="47">
        <f t="shared" si="1"/>
        <v>9.7759506680369999</v>
      </c>
      <c r="P10" s="9"/>
    </row>
    <row r="11" spans="1:133">
      <c r="A11" s="12"/>
      <c r="B11" s="25">
        <v>315</v>
      </c>
      <c r="C11" s="20" t="s">
        <v>106</v>
      </c>
      <c r="D11" s="46">
        <v>256618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256618</v>
      </c>
      <c r="O11" s="47">
        <f t="shared" si="1"/>
        <v>43.956491949297707</v>
      </c>
      <c r="P11" s="9"/>
    </row>
    <row r="12" spans="1:133">
      <c r="A12" s="12"/>
      <c r="B12" s="25">
        <v>316</v>
      </c>
      <c r="C12" s="20" t="s">
        <v>107</v>
      </c>
      <c r="D12" s="46">
        <v>65468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65468</v>
      </c>
      <c r="O12" s="47">
        <f t="shared" si="1"/>
        <v>11.214114422747516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SUM(D14:D16)</f>
        <v>370043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1060185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29" si="4">SUM(D13:M13)</f>
        <v>1430228</v>
      </c>
      <c r="O13" s="45">
        <f t="shared" si="1"/>
        <v>244.98595409386778</v>
      </c>
      <c r="P13" s="10"/>
    </row>
    <row r="14" spans="1:133">
      <c r="A14" s="12"/>
      <c r="B14" s="25">
        <v>323.10000000000002</v>
      </c>
      <c r="C14" s="20" t="s">
        <v>17</v>
      </c>
      <c r="D14" s="46">
        <v>327060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327060</v>
      </c>
      <c r="O14" s="47">
        <f t="shared" si="1"/>
        <v>56.022610483042136</v>
      </c>
      <c r="P14" s="9"/>
    </row>
    <row r="15" spans="1:133">
      <c r="A15" s="12"/>
      <c r="B15" s="25">
        <v>324.22000000000003</v>
      </c>
      <c r="C15" s="20" t="s">
        <v>108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1060185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1060185</v>
      </c>
      <c r="O15" s="47">
        <f t="shared" si="1"/>
        <v>181.60071942446044</v>
      </c>
      <c r="P15" s="9"/>
    </row>
    <row r="16" spans="1:133">
      <c r="A16" s="12"/>
      <c r="B16" s="25">
        <v>329</v>
      </c>
      <c r="C16" s="20" t="s">
        <v>19</v>
      </c>
      <c r="D16" s="46">
        <v>42983</v>
      </c>
      <c r="E16" s="46">
        <v>0</v>
      </c>
      <c r="F16" s="46">
        <v>0</v>
      </c>
      <c r="G16" s="46">
        <v>0</v>
      </c>
      <c r="H16" s="46">
        <v>0</v>
      </c>
      <c r="I16" s="46">
        <v>0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42983</v>
      </c>
      <c r="O16" s="47">
        <f t="shared" si="1"/>
        <v>7.3626241863651938</v>
      </c>
      <c r="P16" s="9"/>
    </row>
    <row r="17" spans="1:16" ht="15.75">
      <c r="A17" s="29" t="s">
        <v>21</v>
      </c>
      <c r="B17" s="30"/>
      <c r="C17" s="31"/>
      <c r="D17" s="32">
        <f t="shared" ref="D17:M17" si="5">SUM(D18:D28)</f>
        <v>1191283</v>
      </c>
      <c r="E17" s="32">
        <f t="shared" si="5"/>
        <v>237416</v>
      </c>
      <c r="F17" s="32">
        <f t="shared" si="5"/>
        <v>0</v>
      </c>
      <c r="G17" s="32">
        <f t="shared" si="5"/>
        <v>0</v>
      </c>
      <c r="H17" s="32">
        <f t="shared" si="5"/>
        <v>0</v>
      </c>
      <c r="I17" s="32">
        <f t="shared" si="5"/>
        <v>1583638</v>
      </c>
      <c r="J17" s="32">
        <f t="shared" si="5"/>
        <v>0</v>
      </c>
      <c r="K17" s="32">
        <f t="shared" si="5"/>
        <v>0</v>
      </c>
      <c r="L17" s="32">
        <f t="shared" si="5"/>
        <v>0</v>
      </c>
      <c r="M17" s="32">
        <f t="shared" si="5"/>
        <v>0</v>
      </c>
      <c r="N17" s="44">
        <f t="shared" si="4"/>
        <v>3012337</v>
      </c>
      <c r="O17" s="45">
        <f t="shared" si="1"/>
        <v>515.98783830078798</v>
      </c>
      <c r="P17" s="10"/>
    </row>
    <row r="18" spans="1:16">
      <c r="A18" s="12"/>
      <c r="B18" s="25">
        <v>331.1</v>
      </c>
      <c r="C18" s="20" t="s">
        <v>20</v>
      </c>
      <c r="D18" s="46">
        <v>222775</v>
      </c>
      <c r="E18" s="46">
        <v>0</v>
      </c>
      <c r="F18" s="46">
        <v>0</v>
      </c>
      <c r="G18" s="46">
        <v>0</v>
      </c>
      <c r="H18" s="46">
        <v>0</v>
      </c>
      <c r="I18" s="46">
        <v>0</v>
      </c>
      <c r="J18" s="46">
        <v>0</v>
      </c>
      <c r="K18" s="46">
        <v>0</v>
      </c>
      <c r="L18" s="46">
        <v>0</v>
      </c>
      <c r="M18" s="46">
        <v>0</v>
      </c>
      <c r="N18" s="46">
        <f t="shared" si="4"/>
        <v>222775</v>
      </c>
      <c r="O18" s="47">
        <f t="shared" si="1"/>
        <v>38.15947242206235</v>
      </c>
      <c r="P18" s="9"/>
    </row>
    <row r="19" spans="1:16">
      <c r="A19" s="12"/>
      <c r="B19" s="25">
        <v>331.2</v>
      </c>
      <c r="C19" s="20" t="s">
        <v>74</v>
      </c>
      <c r="D19" s="46">
        <v>0</v>
      </c>
      <c r="E19" s="46">
        <v>25724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25724</v>
      </c>
      <c r="O19" s="47">
        <f t="shared" si="1"/>
        <v>4.4063035286056866</v>
      </c>
      <c r="P19" s="9"/>
    </row>
    <row r="20" spans="1:16">
      <c r="A20" s="12"/>
      <c r="B20" s="25">
        <v>334.36</v>
      </c>
      <c r="C20" s="20" t="s">
        <v>99</v>
      </c>
      <c r="D20" s="46">
        <v>0</v>
      </c>
      <c r="E20" s="46">
        <v>0</v>
      </c>
      <c r="F20" s="46">
        <v>0</v>
      </c>
      <c r="G20" s="46">
        <v>0</v>
      </c>
      <c r="H20" s="46">
        <v>0</v>
      </c>
      <c r="I20" s="46">
        <v>1570827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1570827</v>
      </c>
      <c r="O20" s="47">
        <f t="shared" si="1"/>
        <v>269.06937307297022</v>
      </c>
      <c r="P20" s="9"/>
    </row>
    <row r="21" spans="1:16">
      <c r="A21" s="12"/>
      <c r="B21" s="25">
        <v>335.12</v>
      </c>
      <c r="C21" s="20" t="s">
        <v>109</v>
      </c>
      <c r="D21" s="46">
        <v>188832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188832</v>
      </c>
      <c r="O21" s="47">
        <f t="shared" si="1"/>
        <v>32.345323741007192</v>
      </c>
      <c r="P21" s="9"/>
    </row>
    <row r="22" spans="1:16">
      <c r="A22" s="12"/>
      <c r="B22" s="25">
        <v>335.15</v>
      </c>
      <c r="C22" s="20" t="s">
        <v>110</v>
      </c>
      <c r="D22" s="46">
        <v>6590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6590</v>
      </c>
      <c r="O22" s="47">
        <f t="shared" si="1"/>
        <v>1.1288112367249057</v>
      </c>
      <c r="P22" s="9"/>
    </row>
    <row r="23" spans="1:16">
      <c r="A23" s="12"/>
      <c r="B23" s="25">
        <v>335.18</v>
      </c>
      <c r="C23" s="20" t="s">
        <v>111</v>
      </c>
      <c r="D23" s="46">
        <v>499460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499460</v>
      </c>
      <c r="O23" s="47">
        <f t="shared" si="1"/>
        <v>85.55327166837958</v>
      </c>
      <c r="P23" s="9"/>
    </row>
    <row r="24" spans="1:16">
      <c r="A24" s="12"/>
      <c r="B24" s="25">
        <v>335.49</v>
      </c>
      <c r="C24" s="20" t="s">
        <v>131</v>
      </c>
      <c r="D24" s="46">
        <v>62990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62990</v>
      </c>
      <c r="O24" s="47">
        <f t="shared" si="1"/>
        <v>10.789653991092839</v>
      </c>
      <c r="P24" s="9"/>
    </row>
    <row r="25" spans="1:16">
      <c r="A25" s="12"/>
      <c r="B25" s="25">
        <v>337.2</v>
      </c>
      <c r="C25" s="20" t="s">
        <v>27</v>
      </c>
      <c r="D25" s="46">
        <v>128062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128062</v>
      </c>
      <c r="O25" s="47">
        <f t="shared" si="1"/>
        <v>21.935936964713942</v>
      </c>
      <c r="P25" s="9"/>
    </row>
    <row r="26" spans="1:16">
      <c r="A26" s="12"/>
      <c r="B26" s="25">
        <v>337.3</v>
      </c>
      <c r="C26" s="20" t="s">
        <v>118</v>
      </c>
      <c r="D26" s="46">
        <v>26639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26639</v>
      </c>
      <c r="O26" s="47">
        <f t="shared" si="1"/>
        <v>4.563035286056869</v>
      </c>
      <c r="P26" s="9"/>
    </row>
    <row r="27" spans="1:16">
      <c r="A27" s="12"/>
      <c r="B27" s="25">
        <v>337.5</v>
      </c>
      <c r="C27" s="20" t="s">
        <v>119</v>
      </c>
      <c r="D27" s="46">
        <v>0</v>
      </c>
      <c r="E27" s="46">
        <v>211692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211692</v>
      </c>
      <c r="O27" s="47">
        <f t="shared" si="1"/>
        <v>36.261048304213773</v>
      </c>
      <c r="P27" s="9"/>
    </row>
    <row r="28" spans="1:16">
      <c r="A28" s="12"/>
      <c r="B28" s="25">
        <v>337.9</v>
      </c>
      <c r="C28" s="20" t="s">
        <v>28</v>
      </c>
      <c r="D28" s="46">
        <v>55935</v>
      </c>
      <c r="E28" s="46">
        <v>0</v>
      </c>
      <c r="F28" s="46">
        <v>0</v>
      </c>
      <c r="G28" s="46">
        <v>0</v>
      </c>
      <c r="H28" s="46">
        <v>0</v>
      </c>
      <c r="I28" s="46">
        <v>12811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68746</v>
      </c>
      <c r="O28" s="47">
        <f t="shared" si="1"/>
        <v>11.775608084960602</v>
      </c>
      <c r="P28" s="9"/>
    </row>
    <row r="29" spans="1:16" ht="15.75">
      <c r="A29" s="29" t="s">
        <v>33</v>
      </c>
      <c r="B29" s="30"/>
      <c r="C29" s="31"/>
      <c r="D29" s="32">
        <f t="shared" ref="D29:M29" si="6">SUM(D30:D43)</f>
        <v>754615</v>
      </c>
      <c r="E29" s="32">
        <f t="shared" si="6"/>
        <v>552633</v>
      </c>
      <c r="F29" s="32">
        <f t="shared" si="6"/>
        <v>0</v>
      </c>
      <c r="G29" s="32">
        <f t="shared" si="6"/>
        <v>0</v>
      </c>
      <c r="H29" s="32">
        <f t="shared" si="6"/>
        <v>0</v>
      </c>
      <c r="I29" s="32">
        <f t="shared" si="6"/>
        <v>13344246</v>
      </c>
      <c r="J29" s="32">
        <f t="shared" si="6"/>
        <v>0</v>
      </c>
      <c r="K29" s="32">
        <f t="shared" si="6"/>
        <v>0</v>
      </c>
      <c r="L29" s="32">
        <f t="shared" si="6"/>
        <v>0</v>
      </c>
      <c r="M29" s="32">
        <f t="shared" si="6"/>
        <v>1741285</v>
      </c>
      <c r="N29" s="32">
        <f t="shared" si="4"/>
        <v>16392779</v>
      </c>
      <c r="O29" s="45">
        <f t="shared" si="1"/>
        <v>2807.9443302500858</v>
      </c>
      <c r="P29" s="10"/>
    </row>
    <row r="30" spans="1:16">
      <c r="A30" s="12"/>
      <c r="B30" s="25">
        <v>341.9</v>
      </c>
      <c r="C30" s="20" t="s">
        <v>132</v>
      </c>
      <c r="D30" s="46">
        <v>55098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46">
        <v>0</v>
      </c>
      <c r="N30" s="46">
        <f t="shared" ref="N30:N43" si="7">SUM(D30:M30)</f>
        <v>55098</v>
      </c>
      <c r="O30" s="47">
        <f t="shared" si="1"/>
        <v>9.4378211716341216</v>
      </c>
      <c r="P30" s="9"/>
    </row>
    <row r="31" spans="1:16">
      <c r="A31" s="12"/>
      <c r="B31" s="25">
        <v>342.1</v>
      </c>
      <c r="C31" s="20" t="s">
        <v>133</v>
      </c>
      <c r="D31" s="46">
        <v>23397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si="7"/>
        <v>23397</v>
      </c>
      <c r="O31" s="47">
        <f t="shared" si="1"/>
        <v>4.0077081192189103</v>
      </c>
      <c r="P31" s="9"/>
    </row>
    <row r="32" spans="1:16">
      <c r="A32" s="12"/>
      <c r="B32" s="25">
        <v>342.2</v>
      </c>
      <c r="C32" s="20" t="s">
        <v>134</v>
      </c>
      <c r="D32" s="46">
        <v>9852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9852</v>
      </c>
      <c r="O32" s="47">
        <f t="shared" si="1"/>
        <v>1.6875642343268242</v>
      </c>
      <c r="P32" s="9"/>
    </row>
    <row r="33" spans="1:16">
      <c r="A33" s="12"/>
      <c r="B33" s="25">
        <v>342.9</v>
      </c>
      <c r="C33" s="20" t="s">
        <v>37</v>
      </c>
      <c r="D33" s="46">
        <v>773</v>
      </c>
      <c r="E33" s="46">
        <v>552633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553406</v>
      </c>
      <c r="O33" s="47">
        <f t="shared" si="1"/>
        <v>94.793764988009599</v>
      </c>
      <c r="P33" s="9"/>
    </row>
    <row r="34" spans="1:16">
      <c r="A34" s="12"/>
      <c r="B34" s="25">
        <v>343.2</v>
      </c>
      <c r="C34" s="20" t="s">
        <v>39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2771147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2771147</v>
      </c>
      <c r="O34" s="47">
        <f t="shared" si="1"/>
        <v>474.6740322028092</v>
      </c>
      <c r="P34" s="9"/>
    </row>
    <row r="35" spans="1:16">
      <c r="A35" s="12"/>
      <c r="B35" s="25">
        <v>343.3</v>
      </c>
      <c r="C35" s="20" t="s">
        <v>78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1481121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1481121</v>
      </c>
      <c r="O35" s="47">
        <f t="shared" si="1"/>
        <v>253.70349434737923</v>
      </c>
      <c r="P35" s="9"/>
    </row>
    <row r="36" spans="1:16">
      <c r="A36" s="12"/>
      <c r="B36" s="25">
        <v>343.4</v>
      </c>
      <c r="C36" s="20" t="s">
        <v>40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684488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684488</v>
      </c>
      <c r="O36" s="47">
        <f t="shared" si="1"/>
        <v>117.24700239808153</v>
      </c>
      <c r="P36" s="9"/>
    </row>
    <row r="37" spans="1:16">
      <c r="A37" s="12"/>
      <c r="B37" s="25">
        <v>343.5</v>
      </c>
      <c r="C37" s="20" t="s">
        <v>79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989537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989537</v>
      </c>
      <c r="O37" s="47">
        <f t="shared" ref="O37:O57" si="8">(N37/O$59)</f>
        <v>169.49931483384719</v>
      </c>
      <c r="P37" s="9"/>
    </row>
    <row r="38" spans="1:16">
      <c r="A38" s="12"/>
      <c r="B38" s="25">
        <v>343.6</v>
      </c>
      <c r="C38" s="20" t="s">
        <v>41</v>
      </c>
      <c r="D38" s="46">
        <v>309037</v>
      </c>
      <c r="E38" s="46">
        <v>0</v>
      </c>
      <c r="F38" s="46">
        <v>0</v>
      </c>
      <c r="G38" s="46">
        <v>0</v>
      </c>
      <c r="H38" s="46">
        <v>0</v>
      </c>
      <c r="I38" s="46">
        <v>6089546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6398583</v>
      </c>
      <c r="O38" s="47">
        <f t="shared" si="8"/>
        <v>1096.0231243576568</v>
      </c>
      <c r="P38" s="9"/>
    </row>
    <row r="39" spans="1:16">
      <c r="A39" s="12"/>
      <c r="B39" s="25">
        <v>343.7</v>
      </c>
      <c r="C39" s="20" t="s">
        <v>120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237125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237125</v>
      </c>
      <c r="O39" s="47">
        <f t="shared" si="8"/>
        <v>40.617505995203835</v>
      </c>
      <c r="P39" s="9"/>
    </row>
    <row r="40" spans="1:16">
      <c r="A40" s="12"/>
      <c r="B40" s="25">
        <v>343.9</v>
      </c>
      <c r="C40" s="20" t="s">
        <v>42</v>
      </c>
      <c r="D40" s="46">
        <v>1920</v>
      </c>
      <c r="E40" s="46">
        <v>0</v>
      </c>
      <c r="F40" s="46">
        <v>0</v>
      </c>
      <c r="G40" s="46">
        <v>0</v>
      </c>
      <c r="H40" s="46">
        <v>0</v>
      </c>
      <c r="I40" s="46">
        <v>70036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71956</v>
      </c>
      <c r="O40" s="47">
        <f t="shared" si="8"/>
        <v>12.325453922576225</v>
      </c>
      <c r="P40" s="9"/>
    </row>
    <row r="41" spans="1:16">
      <c r="A41" s="12"/>
      <c r="B41" s="25">
        <v>347.2</v>
      </c>
      <c r="C41" s="20" t="s">
        <v>44</v>
      </c>
      <c r="D41" s="46">
        <v>96512</v>
      </c>
      <c r="E41" s="46"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96512</v>
      </c>
      <c r="O41" s="47">
        <f t="shared" si="8"/>
        <v>16.531688934566631</v>
      </c>
      <c r="P41" s="9"/>
    </row>
    <row r="42" spans="1:16">
      <c r="A42" s="12"/>
      <c r="B42" s="25">
        <v>347.9</v>
      </c>
      <c r="C42" s="20" t="s">
        <v>46</v>
      </c>
      <c r="D42" s="46">
        <v>171482</v>
      </c>
      <c r="E42" s="46">
        <v>0</v>
      </c>
      <c r="F42" s="46">
        <v>0</v>
      </c>
      <c r="G42" s="46">
        <v>0</v>
      </c>
      <c r="H42" s="46">
        <v>0</v>
      </c>
      <c r="I42" s="46">
        <v>676274</v>
      </c>
      <c r="J42" s="46">
        <v>0</v>
      </c>
      <c r="K42" s="46">
        <v>0</v>
      </c>
      <c r="L42" s="46">
        <v>0</v>
      </c>
      <c r="M42" s="46">
        <v>0</v>
      </c>
      <c r="N42" s="46">
        <f t="shared" si="7"/>
        <v>847756</v>
      </c>
      <c r="O42" s="47">
        <f t="shared" si="8"/>
        <v>145.21342925659474</v>
      </c>
      <c r="P42" s="9"/>
    </row>
    <row r="43" spans="1:16">
      <c r="A43" s="12"/>
      <c r="B43" s="25">
        <v>349</v>
      </c>
      <c r="C43" s="20" t="s">
        <v>0</v>
      </c>
      <c r="D43" s="46">
        <v>86544</v>
      </c>
      <c r="E43" s="46">
        <v>0</v>
      </c>
      <c r="F43" s="46">
        <v>0</v>
      </c>
      <c r="G43" s="46">
        <v>0</v>
      </c>
      <c r="H43" s="46">
        <v>0</v>
      </c>
      <c r="I43" s="46">
        <v>344972</v>
      </c>
      <c r="J43" s="46">
        <v>0</v>
      </c>
      <c r="K43" s="46">
        <v>0</v>
      </c>
      <c r="L43" s="46">
        <v>0</v>
      </c>
      <c r="M43" s="46">
        <v>1741285</v>
      </c>
      <c r="N43" s="46">
        <f t="shared" si="7"/>
        <v>2172801</v>
      </c>
      <c r="O43" s="47">
        <f t="shared" si="8"/>
        <v>372.18242548818091</v>
      </c>
      <c r="P43" s="9"/>
    </row>
    <row r="44" spans="1:16" ht="15.75">
      <c r="A44" s="29" t="s">
        <v>34</v>
      </c>
      <c r="B44" s="30"/>
      <c r="C44" s="31"/>
      <c r="D44" s="32">
        <f t="shared" ref="D44:M44" si="9">SUM(D45:D45)</f>
        <v>72828</v>
      </c>
      <c r="E44" s="32">
        <f t="shared" si="9"/>
        <v>0</v>
      </c>
      <c r="F44" s="32">
        <f t="shared" si="9"/>
        <v>0</v>
      </c>
      <c r="G44" s="32">
        <f t="shared" si="9"/>
        <v>0</v>
      </c>
      <c r="H44" s="32">
        <f t="shared" si="9"/>
        <v>0</v>
      </c>
      <c r="I44" s="32">
        <f t="shared" si="9"/>
        <v>0</v>
      </c>
      <c r="J44" s="32">
        <f t="shared" si="9"/>
        <v>0</v>
      </c>
      <c r="K44" s="32">
        <f t="shared" si="9"/>
        <v>0</v>
      </c>
      <c r="L44" s="32">
        <f t="shared" si="9"/>
        <v>0</v>
      </c>
      <c r="M44" s="32">
        <f t="shared" si="9"/>
        <v>0</v>
      </c>
      <c r="N44" s="32">
        <f>SUM(D44:M44)</f>
        <v>72828</v>
      </c>
      <c r="O44" s="45">
        <f t="shared" si="8"/>
        <v>12.474820143884893</v>
      </c>
      <c r="P44" s="10"/>
    </row>
    <row r="45" spans="1:16">
      <c r="A45" s="13"/>
      <c r="B45" s="39">
        <v>351.1</v>
      </c>
      <c r="C45" s="21" t="s">
        <v>49</v>
      </c>
      <c r="D45" s="46">
        <v>72828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>SUM(D45:M45)</f>
        <v>72828</v>
      </c>
      <c r="O45" s="47">
        <f t="shared" si="8"/>
        <v>12.474820143884893</v>
      </c>
      <c r="P45" s="9"/>
    </row>
    <row r="46" spans="1:16" ht="15.75">
      <c r="A46" s="29" t="s">
        <v>3</v>
      </c>
      <c r="B46" s="30"/>
      <c r="C46" s="31"/>
      <c r="D46" s="32">
        <f t="shared" ref="D46:M46" si="10">SUM(D47:D53)</f>
        <v>736941</v>
      </c>
      <c r="E46" s="32">
        <f t="shared" si="10"/>
        <v>9927</v>
      </c>
      <c r="F46" s="32">
        <f t="shared" si="10"/>
        <v>0</v>
      </c>
      <c r="G46" s="32">
        <f t="shared" si="10"/>
        <v>0</v>
      </c>
      <c r="H46" s="32">
        <f t="shared" si="10"/>
        <v>0</v>
      </c>
      <c r="I46" s="32">
        <f t="shared" si="10"/>
        <v>695028</v>
      </c>
      <c r="J46" s="32">
        <f t="shared" si="10"/>
        <v>0</v>
      </c>
      <c r="K46" s="32">
        <f t="shared" si="10"/>
        <v>855477</v>
      </c>
      <c r="L46" s="32">
        <f t="shared" si="10"/>
        <v>0</v>
      </c>
      <c r="M46" s="32">
        <f t="shared" si="10"/>
        <v>354811</v>
      </c>
      <c r="N46" s="32">
        <f>SUM(D46:M46)</f>
        <v>2652184</v>
      </c>
      <c r="O46" s="45">
        <f t="shared" si="8"/>
        <v>454.29667694415895</v>
      </c>
      <c r="P46" s="10"/>
    </row>
    <row r="47" spans="1:16">
      <c r="A47" s="12"/>
      <c r="B47" s="25">
        <v>361.1</v>
      </c>
      <c r="C47" s="20" t="s">
        <v>55</v>
      </c>
      <c r="D47" s="46">
        <v>56261</v>
      </c>
      <c r="E47" s="46">
        <v>0</v>
      </c>
      <c r="F47" s="46">
        <v>0</v>
      </c>
      <c r="G47" s="46">
        <v>0</v>
      </c>
      <c r="H47" s="46">
        <v>0</v>
      </c>
      <c r="I47" s="46">
        <v>155745</v>
      </c>
      <c r="J47" s="46">
        <v>0</v>
      </c>
      <c r="K47" s="46">
        <v>568455</v>
      </c>
      <c r="L47" s="46">
        <v>0</v>
      </c>
      <c r="M47" s="46">
        <v>6261</v>
      </c>
      <c r="N47" s="46">
        <f>SUM(D47:M47)</f>
        <v>786722</v>
      </c>
      <c r="O47" s="47">
        <f t="shared" si="8"/>
        <v>134.7588215142172</v>
      </c>
      <c r="P47" s="9"/>
    </row>
    <row r="48" spans="1:16">
      <c r="A48" s="12"/>
      <c r="B48" s="25">
        <v>362</v>
      </c>
      <c r="C48" s="20" t="s">
        <v>56</v>
      </c>
      <c r="D48" s="46">
        <v>0</v>
      </c>
      <c r="E48" s="46">
        <v>0</v>
      </c>
      <c r="F48" s="46">
        <v>0</v>
      </c>
      <c r="G48" s="46">
        <v>0</v>
      </c>
      <c r="H48" s="46">
        <v>0</v>
      </c>
      <c r="I48" s="46">
        <v>71231</v>
      </c>
      <c r="J48" s="46">
        <v>0</v>
      </c>
      <c r="K48" s="46">
        <v>0</v>
      </c>
      <c r="L48" s="46">
        <v>0</v>
      </c>
      <c r="M48" s="46">
        <v>0</v>
      </c>
      <c r="N48" s="46">
        <f t="shared" ref="N48:N53" si="11">SUM(D48:M48)</f>
        <v>71231</v>
      </c>
      <c r="O48" s="47">
        <f t="shared" si="8"/>
        <v>12.201267557382666</v>
      </c>
      <c r="P48" s="9"/>
    </row>
    <row r="49" spans="1:119">
      <c r="A49" s="12"/>
      <c r="B49" s="25">
        <v>364</v>
      </c>
      <c r="C49" s="20" t="s">
        <v>114</v>
      </c>
      <c r="D49" s="46">
        <v>20830</v>
      </c>
      <c r="E49" s="46">
        <v>0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1"/>
        <v>20830</v>
      </c>
      <c r="O49" s="47">
        <f t="shared" si="8"/>
        <v>3.5680027406646113</v>
      </c>
      <c r="P49" s="9"/>
    </row>
    <row r="50" spans="1:119">
      <c r="A50" s="12"/>
      <c r="B50" s="25">
        <v>366</v>
      </c>
      <c r="C50" s="20" t="s">
        <v>58</v>
      </c>
      <c r="D50" s="46">
        <v>7393</v>
      </c>
      <c r="E50" s="46">
        <v>0</v>
      </c>
      <c r="F50" s="46">
        <v>0</v>
      </c>
      <c r="G50" s="46">
        <v>0</v>
      </c>
      <c r="H50" s="46">
        <v>0</v>
      </c>
      <c r="I50" s="46">
        <v>0</v>
      </c>
      <c r="J50" s="46">
        <v>0</v>
      </c>
      <c r="K50" s="46">
        <v>0</v>
      </c>
      <c r="L50" s="46">
        <v>0</v>
      </c>
      <c r="M50" s="46">
        <v>0</v>
      </c>
      <c r="N50" s="46">
        <f t="shared" si="11"/>
        <v>7393</v>
      </c>
      <c r="O50" s="47">
        <f t="shared" si="8"/>
        <v>1.2663583418979103</v>
      </c>
      <c r="P50" s="9"/>
    </row>
    <row r="51" spans="1:119">
      <c r="A51" s="12"/>
      <c r="B51" s="25">
        <v>368</v>
      </c>
      <c r="C51" s="20" t="s">
        <v>59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0</v>
      </c>
      <c r="J51" s="46">
        <v>0</v>
      </c>
      <c r="K51" s="46">
        <v>287022</v>
      </c>
      <c r="L51" s="46">
        <v>0</v>
      </c>
      <c r="M51" s="46">
        <v>0</v>
      </c>
      <c r="N51" s="46">
        <f t="shared" si="11"/>
        <v>287022</v>
      </c>
      <c r="O51" s="47">
        <f t="shared" si="8"/>
        <v>49.164439876670095</v>
      </c>
      <c r="P51" s="9"/>
    </row>
    <row r="52" spans="1:119">
      <c r="A52" s="12"/>
      <c r="B52" s="25">
        <v>369.3</v>
      </c>
      <c r="C52" s="20" t="s">
        <v>122</v>
      </c>
      <c r="D52" s="46">
        <v>9918</v>
      </c>
      <c r="E52" s="46">
        <v>0</v>
      </c>
      <c r="F52" s="46">
        <v>0</v>
      </c>
      <c r="G52" s="46">
        <v>0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1"/>
        <v>9918</v>
      </c>
      <c r="O52" s="47">
        <f t="shared" si="8"/>
        <v>1.6988694758478931</v>
      </c>
      <c r="P52" s="9"/>
    </row>
    <row r="53" spans="1:119">
      <c r="A53" s="12"/>
      <c r="B53" s="25">
        <v>369.9</v>
      </c>
      <c r="C53" s="20" t="s">
        <v>60</v>
      </c>
      <c r="D53" s="46">
        <v>642539</v>
      </c>
      <c r="E53" s="46">
        <v>9927</v>
      </c>
      <c r="F53" s="46">
        <v>0</v>
      </c>
      <c r="G53" s="46">
        <v>0</v>
      </c>
      <c r="H53" s="46">
        <v>0</v>
      </c>
      <c r="I53" s="46">
        <v>468052</v>
      </c>
      <c r="J53" s="46">
        <v>0</v>
      </c>
      <c r="K53" s="46">
        <v>0</v>
      </c>
      <c r="L53" s="46">
        <v>0</v>
      </c>
      <c r="M53" s="46">
        <v>348550</v>
      </c>
      <c r="N53" s="46">
        <f t="shared" si="11"/>
        <v>1469068</v>
      </c>
      <c r="O53" s="47">
        <f t="shared" si="8"/>
        <v>251.6389174374786</v>
      </c>
      <c r="P53" s="9"/>
    </row>
    <row r="54" spans="1:119" ht="15.75">
      <c r="A54" s="29" t="s">
        <v>35</v>
      </c>
      <c r="B54" s="30"/>
      <c r="C54" s="31"/>
      <c r="D54" s="32">
        <f t="shared" ref="D54:M54" si="12">SUM(D55:D56)</f>
        <v>2963957</v>
      </c>
      <c r="E54" s="32">
        <f t="shared" si="12"/>
        <v>402955</v>
      </c>
      <c r="F54" s="32">
        <f t="shared" si="12"/>
        <v>0</v>
      </c>
      <c r="G54" s="32">
        <f t="shared" si="12"/>
        <v>0</v>
      </c>
      <c r="H54" s="32">
        <f t="shared" si="12"/>
        <v>0</v>
      </c>
      <c r="I54" s="32">
        <f t="shared" si="12"/>
        <v>1318151</v>
      </c>
      <c r="J54" s="32">
        <f t="shared" si="12"/>
        <v>0</v>
      </c>
      <c r="K54" s="32">
        <f t="shared" si="12"/>
        <v>0</v>
      </c>
      <c r="L54" s="32">
        <f t="shared" si="12"/>
        <v>0</v>
      </c>
      <c r="M54" s="32">
        <f t="shared" si="12"/>
        <v>0</v>
      </c>
      <c r="N54" s="32">
        <f>SUM(D54:M54)</f>
        <v>4685063</v>
      </c>
      <c r="O54" s="45">
        <f t="shared" si="8"/>
        <v>802.5116478245975</v>
      </c>
      <c r="P54" s="9"/>
    </row>
    <row r="55" spans="1:119">
      <c r="A55" s="12"/>
      <c r="B55" s="25">
        <v>381</v>
      </c>
      <c r="C55" s="20" t="s">
        <v>61</v>
      </c>
      <c r="D55" s="46">
        <v>2963957</v>
      </c>
      <c r="E55" s="46">
        <v>402955</v>
      </c>
      <c r="F55" s="46">
        <v>0</v>
      </c>
      <c r="G55" s="46">
        <v>0</v>
      </c>
      <c r="H55" s="46">
        <v>0</v>
      </c>
      <c r="I55" s="46">
        <v>465037</v>
      </c>
      <c r="J55" s="46">
        <v>0</v>
      </c>
      <c r="K55" s="46">
        <v>0</v>
      </c>
      <c r="L55" s="46">
        <v>0</v>
      </c>
      <c r="M55" s="46">
        <v>0</v>
      </c>
      <c r="N55" s="46">
        <f>SUM(D55:M55)</f>
        <v>3831949</v>
      </c>
      <c r="O55" s="47">
        <f t="shared" si="8"/>
        <v>656.38043850633778</v>
      </c>
      <c r="P55" s="9"/>
    </row>
    <row r="56" spans="1:119" ht="15.75" thickBot="1">
      <c r="A56" s="12"/>
      <c r="B56" s="25">
        <v>389.4</v>
      </c>
      <c r="C56" s="20" t="s">
        <v>115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853114</v>
      </c>
      <c r="J56" s="46">
        <v>0</v>
      </c>
      <c r="K56" s="46">
        <v>0</v>
      </c>
      <c r="L56" s="46">
        <v>0</v>
      </c>
      <c r="M56" s="46">
        <v>0</v>
      </c>
      <c r="N56" s="46">
        <f>SUM(D56:M56)</f>
        <v>853114</v>
      </c>
      <c r="O56" s="47">
        <f t="shared" si="8"/>
        <v>146.13120931825966</v>
      </c>
      <c r="P56" s="9"/>
    </row>
    <row r="57" spans="1:119" ht="16.5" thickBot="1">
      <c r="A57" s="14" t="s">
        <v>47</v>
      </c>
      <c r="B57" s="23"/>
      <c r="C57" s="22"/>
      <c r="D57" s="15">
        <f t="shared" ref="D57:M57" si="13">SUM(D5,D13,D17,D29,D44,D46,D54)</f>
        <v>8577914</v>
      </c>
      <c r="E57" s="15">
        <f t="shared" si="13"/>
        <v>2154436</v>
      </c>
      <c r="F57" s="15">
        <f t="shared" si="13"/>
        <v>0</v>
      </c>
      <c r="G57" s="15">
        <f t="shared" si="13"/>
        <v>0</v>
      </c>
      <c r="H57" s="15">
        <f t="shared" si="13"/>
        <v>0</v>
      </c>
      <c r="I57" s="15">
        <f t="shared" si="13"/>
        <v>18001248</v>
      </c>
      <c r="J57" s="15">
        <f t="shared" si="13"/>
        <v>0</v>
      </c>
      <c r="K57" s="15">
        <f t="shared" si="13"/>
        <v>855477</v>
      </c>
      <c r="L57" s="15">
        <f t="shared" si="13"/>
        <v>0</v>
      </c>
      <c r="M57" s="15">
        <f t="shared" si="13"/>
        <v>2096096</v>
      </c>
      <c r="N57" s="15">
        <f>SUM(D57:M57)</f>
        <v>31685171</v>
      </c>
      <c r="O57" s="38">
        <f t="shared" si="8"/>
        <v>5427.4016786570746</v>
      </c>
      <c r="P57" s="6"/>
      <c r="Q57" s="2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</row>
    <row r="58" spans="1:119">
      <c r="A58" s="16"/>
      <c r="B58" s="18"/>
      <c r="C58" s="18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9"/>
    </row>
    <row r="59" spans="1:119">
      <c r="A59" s="40"/>
      <c r="B59" s="41"/>
      <c r="C59" s="41"/>
      <c r="D59" s="42"/>
      <c r="E59" s="42"/>
      <c r="F59" s="42"/>
      <c r="G59" s="42"/>
      <c r="H59" s="42"/>
      <c r="I59" s="42"/>
      <c r="J59" s="42"/>
      <c r="K59" s="42"/>
      <c r="L59" s="123" t="s">
        <v>135</v>
      </c>
      <c r="M59" s="123"/>
      <c r="N59" s="123"/>
      <c r="O59" s="43">
        <v>5838</v>
      </c>
    </row>
    <row r="60" spans="1:119">
      <c r="A60" s="124"/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2"/>
    </row>
    <row r="61" spans="1:119" ht="15.75" customHeight="1" thickBot="1">
      <c r="A61" s="125" t="s">
        <v>84</v>
      </c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4"/>
      <c r="O61" s="105"/>
    </row>
  </sheetData>
  <mergeCells count="10">
    <mergeCell ref="L59:N59"/>
    <mergeCell ref="A60:O60"/>
    <mergeCell ref="A61:O61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C65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128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2617764</v>
      </c>
      <c r="E5" s="27">
        <f t="shared" si="0"/>
        <v>626037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3243801</v>
      </c>
      <c r="O5" s="33">
        <f t="shared" ref="O5:O36" si="1">(N5/O$63)</f>
        <v>557.54572017875557</v>
      </c>
      <c r="P5" s="6"/>
    </row>
    <row r="6" spans="1:133">
      <c r="A6" s="12"/>
      <c r="B6" s="25">
        <v>311</v>
      </c>
      <c r="C6" s="20" t="s">
        <v>2</v>
      </c>
      <c r="D6" s="46">
        <v>1346202</v>
      </c>
      <c r="E6" s="46">
        <v>626037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1972239</v>
      </c>
      <c r="O6" s="47">
        <f t="shared" si="1"/>
        <v>338.98917153661051</v>
      </c>
      <c r="P6" s="9"/>
    </row>
    <row r="7" spans="1:133">
      <c r="A7" s="12"/>
      <c r="B7" s="25">
        <v>312.10000000000002</v>
      </c>
      <c r="C7" s="20" t="s">
        <v>10</v>
      </c>
      <c r="D7" s="46">
        <v>281937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281937</v>
      </c>
      <c r="O7" s="47">
        <f t="shared" si="1"/>
        <v>48.459436232382259</v>
      </c>
      <c r="P7" s="9"/>
    </row>
    <row r="8" spans="1:133">
      <c r="A8" s="12"/>
      <c r="B8" s="25">
        <v>314.10000000000002</v>
      </c>
      <c r="C8" s="20" t="s">
        <v>11</v>
      </c>
      <c r="D8" s="46">
        <v>521934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521934</v>
      </c>
      <c r="O8" s="47">
        <f t="shared" si="1"/>
        <v>89.710209694052935</v>
      </c>
      <c r="P8" s="9"/>
    </row>
    <row r="9" spans="1:133">
      <c r="A9" s="12"/>
      <c r="B9" s="25">
        <v>314.3</v>
      </c>
      <c r="C9" s="20" t="s">
        <v>12</v>
      </c>
      <c r="D9" s="46">
        <v>81876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81876</v>
      </c>
      <c r="O9" s="47">
        <f t="shared" si="1"/>
        <v>14.07287727741492</v>
      </c>
      <c r="P9" s="9"/>
    </row>
    <row r="10" spans="1:133">
      <c r="A10" s="12"/>
      <c r="B10" s="25">
        <v>314.39999999999998</v>
      </c>
      <c r="C10" s="20" t="s">
        <v>14</v>
      </c>
      <c r="D10" s="46">
        <v>56324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56324</v>
      </c>
      <c r="O10" s="47">
        <f t="shared" si="1"/>
        <v>9.6809900309384673</v>
      </c>
      <c r="P10" s="9"/>
    </row>
    <row r="11" spans="1:133">
      <c r="A11" s="12"/>
      <c r="B11" s="25">
        <v>315</v>
      </c>
      <c r="C11" s="20" t="s">
        <v>106</v>
      </c>
      <c r="D11" s="46">
        <v>267399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267399</v>
      </c>
      <c r="O11" s="47">
        <f t="shared" si="1"/>
        <v>45.960639394981094</v>
      </c>
      <c r="P11" s="9"/>
    </row>
    <row r="12" spans="1:133">
      <c r="A12" s="12"/>
      <c r="B12" s="25">
        <v>316</v>
      </c>
      <c r="C12" s="20" t="s">
        <v>107</v>
      </c>
      <c r="D12" s="46">
        <v>62092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62092</v>
      </c>
      <c r="O12" s="47">
        <f t="shared" si="1"/>
        <v>10.672396012375387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397613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1494973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0" si="4">SUM(D13:M13)</f>
        <v>1892586</v>
      </c>
      <c r="O13" s="45">
        <f t="shared" si="1"/>
        <v>325.29838432451015</v>
      </c>
      <c r="P13" s="10"/>
    </row>
    <row r="14" spans="1:133">
      <c r="A14" s="12"/>
      <c r="B14" s="25">
        <v>323.10000000000002</v>
      </c>
      <c r="C14" s="20" t="s">
        <v>17</v>
      </c>
      <c r="D14" s="46">
        <v>366834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366834</v>
      </c>
      <c r="O14" s="47">
        <f t="shared" si="1"/>
        <v>63.051564111378482</v>
      </c>
      <c r="P14" s="9"/>
    </row>
    <row r="15" spans="1:133">
      <c r="A15" s="12"/>
      <c r="B15" s="25">
        <v>323.7</v>
      </c>
      <c r="C15" s="20" t="s">
        <v>97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36998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36998</v>
      </c>
      <c r="O15" s="47">
        <f t="shared" si="1"/>
        <v>6.3592299759367483</v>
      </c>
      <c r="P15" s="9"/>
    </row>
    <row r="16" spans="1:133">
      <c r="A16" s="12"/>
      <c r="B16" s="25">
        <v>324.22000000000003</v>
      </c>
      <c r="C16" s="20" t="s">
        <v>108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1457975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1457975</v>
      </c>
      <c r="O16" s="47">
        <f t="shared" si="1"/>
        <v>250.59728429013407</v>
      </c>
      <c r="P16" s="9"/>
    </row>
    <row r="17" spans="1:16">
      <c r="A17" s="12"/>
      <c r="B17" s="25">
        <v>329</v>
      </c>
      <c r="C17" s="20" t="s">
        <v>19</v>
      </c>
      <c r="D17" s="46">
        <v>30779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30779</v>
      </c>
      <c r="O17" s="47">
        <f t="shared" si="1"/>
        <v>5.2903059470608458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SUM(D19:D29)</f>
        <v>1039835</v>
      </c>
      <c r="E18" s="32">
        <f t="shared" si="5"/>
        <v>213668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22110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1275613</v>
      </c>
      <c r="O18" s="45">
        <f t="shared" si="1"/>
        <v>219.25283602612581</v>
      </c>
      <c r="P18" s="10"/>
    </row>
    <row r="19" spans="1:16">
      <c r="A19" s="12"/>
      <c r="B19" s="25">
        <v>331.1</v>
      </c>
      <c r="C19" s="20" t="s">
        <v>20</v>
      </c>
      <c r="D19" s="46">
        <v>386843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386843</v>
      </c>
      <c r="O19" s="47">
        <f t="shared" si="1"/>
        <v>66.490718459951879</v>
      </c>
      <c r="P19" s="9"/>
    </row>
    <row r="20" spans="1:16">
      <c r="A20" s="12"/>
      <c r="B20" s="25">
        <v>334.1</v>
      </c>
      <c r="C20" s="20" t="s">
        <v>22</v>
      </c>
      <c r="D20" s="46">
        <v>38658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38658</v>
      </c>
      <c r="O20" s="47">
        <f t="shared" si="1"/>
        <v>6.6445513922310075</v>
      </c>
      <c r="P20" s="9"/>
    </row>
    <row r="21" spans="1:16">
      <c r="A21" s="12"/>
      <c r="B21" s="25">
        <v>335.12</v>
      </c>
      <c r="C21" s="20" t="s">
        <v>109</v>
      </c>
      <c r="D21" s="46">
        <v>187340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187340</v>
      </c>
      <c r="O21" s="47">
        <f t="shared" si="1"/>
        <v>32.200068752148503</v>
      </c>
      <c r="P21" s="9"/>
    </row>
    <row r="22" spans="1:16">
      <c r="A22" s="12"/>
      <c r="B22" s="25">
        <v>335.15</v>
      </c>
      <c r="C22" s="20" t="s">
        <v>110</v>
      </c>
      <c r="D22" s="46">
        <v>5781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5781</v>
      </c>
      <c r="O22" s="47">
        <f t="shared" si="1"/>
        <v>0.99364042626332072</v>
      </c>
      <c r="P22" s="9"/>
    </row>
    <row r="23" spans="1:16">
      <c r="A23" s="12"/>
      <c r="B23" s="25">
        <v>335.18</v>
      </c>
      <c r="C23" s="20" t="s">
        <v>111</v>
      </c>
      <c r="D23" s="46">
        <v>282793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282793</v>
      </c>
      <c r="O23" s="47">
        <f t="shared" si="1"/>
        <v>48.606565830182191</v>
      </c>
      <c r="P23" s="9"/>
    </row>
    <row r="24" spans="1:16">
      <c r="A24" s="12"/>
      <c r="B24" s="25">
        <v>335.22</v>
      </c>
      <c r="C24" s="20" t="s">
        <v>125</v>
      </c>
      <c r="D24" s="46">
        <v>0</v>
      </c>
      <c r="E24" s="46">
        <v>750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750</v>
      </c>
      <c r="O24" s="47">
        <f t="shared" si="1"/>
        <v>0.12891027844620145</v>
      </c>
      <c r="P24" s="9"/>
    </row>
    <row r="25" spans="1:16">
      <c r="A25" s="12"/>
      <c r="B25" s="25">
        <v>337.1</v>
      </c>
      <c r="C25" s="20" t="s">
        <v>26</v>
      </c>
      <c r="D25" s="46">
        <v>0</v>
      </c>
      <c r="E25" s="46">
        <v>29061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29061</v>
      </c>
      <c r="O25" s="47">
        <f t="shared" si="1"/>
        <v>4.9950154692334134</v>
      </c>
      <c r="P25" s="9"/>
    </row>
    <row r="26" spans="1:16">
      <c r="A26" s="12"/>
      <c r="B26" s="25">
        <v>337.2</v>
      </c>
      <c r="C26" s="20" t="s">
        <v>27</v>
      </c>
      <c r="D26" s="46">
        <v>61695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61695</v>
      </c>
      <c r="O26" s="47">
        <f t="shared" si="1"/>
        <v>10.604159504984532</v>
      </c>
      <c r="P26" s="9"/>
    </row>
    <row r="27" spans="1:16">
      <c r="A27" s="12"/>
      <c r="B27" s="25">
        <v>337.3</v>
      </c>
      <c r="C27" s="20" t="s">
        <v>118</v>
      </c>
      <c r="D27" s="46">
        <v>20790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20790</v>
      </c>
      <c r="O27" s="47">
        <f t="shared" si="1"/>
        <v>3.5733929185287039</v>
      </c>
      <c r="P27" s="9"/>
    </row>
    <row r="28" spans="1:16">
      <c r="A28" s="12"/>
      <c r="B28" s="25">
        <v>337.5</v>
      </c>
      <c r="C28" s="20" t="s">
        <v>119</v>
      </c>
      <c r="D28" s="46">
        <v>0</v>
      </c>
      <c r="E28" s="46">
        <v>183857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183857</v>
      </c>
      <c r="O28" s="47">
        <f t="shared" si="1"/>
        <v>31.601409419044344</v>
      </c>
      <c r="P28" s="9"/>
    </row>
    <row r="29" spans="1:16">
      <c r="A29" s="12"/>
      <c r="B29" s="25">
        <v>337.9</v>
      </c>
      <c r="C29" s="20" t="s">
        <v>28</v>
      </c>
      <c r="D29" s="46">
        <v>55935</v>
      </c>
      <c r="E29" s="46">
        <v>0</v>
      </c>
      <c r="F29" s="46">
        <v>0</v>
      </c>
      <c r="G29" s="46">
        <v>0</v>
      </c>
      <c r="H29" s="46">
        <v>0</v>
      </c>
      <c r="I29" s="46">
        <v>22110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78045</v>
      </c>
      <c r="O29" s="47">
        <f t="shared" si="1"/>
        <v>13.414403575111722</v>
      </c>
      <c r="P29" s="9"/>
    </row>
    <row r="30" spans="1:16" ht="15.75">
      <c r="A30" s="29" t="s">
        <v>33</v>
      </c>
      <c r="B30" s="30"/>
      <c r="C30" s="31"/>
      <c r="D30" s="32">
        <f t="shared" ref="D30:M30" si="6">SUM(D31:D41)</f>
        <v>492542</v>
      </c>
      <c r="E30" s="32">
        <f t="shared" si="6"/>
        <v>1026760</v>
      </c>
      <c r="F30" s="32">
        <f t="shared" si="6"/>
        <v>0</v>
      </c>
      <c r="G30" s="32">
        <f t="shared" si="6"/>
        <v>0</v>
      </c>
      <c r="H30" s="32">
        <f t="shared" si="6"/>
        <v>0</v>
      </c>
      <c r="I30" s="32">
        <f t="shared" si="6"/>
        <v>12464894</v>
      </c>
      <c r="J30" s="32">
        <f t="shared" si="6"/>
        <v>0</v>
      </c>
      <c r="K30" s="32">
        <f t="shared" si="6"/>
        <v>0</v>
      </c>
      <c r="L30" s="32">
        <f t="shared" si="6"/>
        <v>0</v>
      </c>
      <c r="M30" s="32">
        <f t="shared" si="6"/>
        <v>1252840</v>
      </c>
      <c r="N30" s="32">
        <f t="shared" si="4"/>
        <v>15237036</v>
      </c>
      <c r="O30" s="45">
        <f t="shared" si="1"/>
        <v>2618.9474046063938</v>
      </c>
      <c r="P30" s="10"/>
    </row>
    <row r="31" spans="1:16">
      <c r="A31" s="12"/>
      <c r="B31" s="25">
        <v>342.9</v>
      </c>
      <c r="C31" s="20" t="s">
        <v>37</v>
      </c>
      <c r="D31" s="46">
        <v>1835</v>
      </c>
      <c r="E31" s="46">
        <v>1026760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46">
        <v>0</v>
      </c>
      <c r="N31" s="46">
        <f t="shared" ref="N31:N41" si="7">SUM(D31:M31)</f>
        <v>1028595</v>
      </c>
      <c r="O31" s="47">
        <f t="shared" si="1"/>
        <v>176.79529047782742</v>
      </c>
      <c r="P31" s="9"/>
    </row>
    <row r="32" spans="1:16">
      <c r="A32" s="12"/>
      <c r="B32" s="25">
        <v>343.2</v>
      </c>
      <c r="C32" s="20" t="s">
        <v>39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2678237</v>
      </c>
      <c r="J32" s="46">
        <v>0</v>
      </c>
      <c r="K32" s="46">
        <v>0</v>
      </c>
      <c r="L32" s="46">
        <v>0</v>
      </c>
      <c r="M32" s="46">
        <v>0</v>
      </c>
      <c r="N32" s="46">
        <f t="shared" si="7"/>
        <v>2678237</v>
      </c>
      <c r="O32" s="47">
        <f t="shared" si="1"/>
        <v>460.33636988655894</v>
      </c>
      <c r="P32" s="9"/>
    </row>
    <row r="33" spans="1:16">
      <c r="A33" s="12"/>
      <c r="B33" s="25">
        <v>343.3</v>
      </c>
      <c r="C33" s="20" t="s">
        <v>78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1303288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1303288</v>
      </c>
      <c r="O33" s="47">
        <f t="shared" si="1"/>
        <v>224.00962530079065</v>
      </c>
      <c r="P33" s="9"/>
    </row>
    <row r="34" spans="1:16">
      <c r="A34" s="12"/>
      <c r="B34" s="25">
        <v>343.4</v>
      </c>
      <c r="C34" s="20" t="s">
        <v>40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613573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613573</v>
      </c>
      <c r="O34" s="47">
        <f t="shared" si="1"/>
        <v>105.46115503609488</v>
      </c>
      <c r="P34" s="9"/>
    </row>
    <row r="35" spans="1:16">
      <c r="A35" s="12"/>
      <c r="B35" s="25">
        <v>343.5</v>
      </c>
      <c r="C35" s="20" t="s">
        <v>79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1087594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1087594</v>
      </c>
      <c r="O35" s="47">
        <f t="shared" si="1"/>
        <v>186.93606050189069</v>
      </c>
      <c r="P35" s="9"/>
    </row>
    <row r="36" spans="1:16">
      <c r="A36" s="12"/>
      <c r="B36" s="25">
        <v>343.6</v>
      </c>
      <c r="C36" s="20" t="s">
        <v>41</v>
      </c>
      <c r="D36" s="46">
        <v>153397</v>
      </c>
      <c r="E36" s="46">
        <v>0</v>
      </c>
      <c r="F36" s="46">
        <v>0</v>
      </c>
      <c r="G36" s="46">
        <v>0</v>
      </c>
      <c r="H36" s="46">
        <v>0</v>
      </c>
      <c r="I36" s="46">
        <v>5738935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5892332</v>
      </c>
      <c r="O36" s="47">
        <f t="shared" si="1"/>
        <v>1012.7762117566174</v>
      </c>
      <c r="P36" s="9"/>
    </row>
    <row r="37" spans="1:16">
      <c r="A37" s="12"/>
      <c r="B37" s="25">
        <v>343.7</v>
      </c>
      <c r="C37" s="20" t="s">
        <v>120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234704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234704</v>
      </c>
      <c r="O37" s="47">
        <f t="shared" ref="O37:O61" si="8">(N37/O$63)</f>
        <v>40.341010656583016</v>
      </c>
      <c r="P37" s="9"/>
    </row>
    <row r="38" spans="1:16">
      <c r="A38" s="12"/>
      <c r="B38" s="25">
        <v>343.9</v>
      </c>
      <c r="C38" s="20" t="s">
        <v>42</v>
      </c>
      <c r="D38" s="46">
        <v>525</v>
      </c>
      <c r="E38" s="46">
        <v>0</v>
      </c>
      <c r="F38" s="46">
        <v>0</v>
      </c>
      <c r="G38" s="46">
        <v>0</v>
      </c>
      <c r="H38" s="46">
        <v>0</v>
      </c>
      <c r="I38" s="46">
        <v>67138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67663</v>
      </c>
      <c r="O38" s="47">
        <f t="shared" si="8"/>
        <v>11.629941560673771</v>
      </c>
      <c r="P38" s="9"/>
    </row>
    <row r="39" spans="1:16">
      <c r="A39" s="12"/>
      <c r="B39" s="25">
        <v>347.2</v>
      </c>
      <c r="C39" s="20" t="s">
        <v>44</v>
      </c>
      <c r="D39" s="46">
        <v>89599</v>
      </c>
      <c r="E39" s="46">
        <v>0</v>
      </c>
      <c r="F39" s="46">
        <v>0</v>
      </c>
      <c r="G39" s="46">
        <v>0</v>
      </c>
      <c r="H39" s="46">
        <v>0</v>
      </c>
      <c r="I39" s="46">
        <v>12474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102073</v>
      </c>
      <c r="O39" s="47">
        <f t="shared" si="8"/>
        <v>17.544345135785495</v>
      </c>
      <c r="P39" s="9"/>
    </row>
    <row r="40" spans="1:16">
      <c r="A40" s="12"/>
      <c r="B40" s="25">
        <v>347.9</v>
      </c>
      <c r="C40" s="20" t="s">
        <v>46</v>
      </c>
      <c r="D40" s="46">
        <v>182176</v>
      </c>
      <c r="E40" s="46">
        <v>0</v>
      </c>
      <c r="F40" s="46">
        <v>0</v>
      </c>
      <c r="G40" s="46">
        <v>0</v>
      </c>
      <c r="H40" s="46">
        <v>0</v>
      </c>
      <c r="I40" s="46">
        <v>-6539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175637</v>
      </c>
      <c r="O40" s="47">
        <f t="shared" si="8"/>
        <v>30.188552767273979</v>
      </c>
      <c r="P40" s="9"/>
    </row>
    <row r="41" spans="1:16">
      <c r="A41" s="12"/>
      <c r="B41" s="25">
        <v>349</v>
      </c>
      <c r="C41" s="20" t="s">
        <v>0</v>
      </c>
      <c r="D41" s="46">
        <v>65010</v>
      </c>
      <c r="E41" s="46">
        <v>0</v>
      </c>
      <c r="F41" s="46">
        <v>0</v>
      </c>
      <c r="G41" s="46">
        <v>0</v>
      </c>
      <c r="H41" s="46">
        <v>0</v>
      </c>
      <c r="I41" s="46">
        <v>735490</v>
      </c>
      <c r="J41" s="46">
        <v>0</v>
      </c>
      <c r="K41" s="46">
        <v>0</v>
      </c>
      <c r="L41" s="46">
        <v>0</v>
      </c>
      <c r="M41" s="46">
        <v>1252840</v>
      </c>
      <c r="N41" s="46">
        <f t="shared" si="7"/>
        <v>2053340</v>
      </c>
      <c r="O41" s="47">
        <f t="shared" si="8"/>
        <v>352.92884152629767</v>
      </c>
      <c r="P41" s="9"/>
    </row>
    <row r="42" spans="1:16" ht="15.75">
      <c r="A42" s="29" t="s">
        <v>34</v>
      </c>
      <c r="B42" s="30"/>
      <c r="C42" s="31"/>
      <c r="D42" s="32">
        <f t="shared" ref="D42:M42" si="9">SUM(D43:D48)</f>
        <v>143142</v>
      </c>
      <c r="E42" s="32">
        <f t="shared" si="9"/>
        <v>26882</v>
      </c>
      <c r="F42" s="32">
        <f t="shared" si="9"/>
        <v>0</v>
      </c>
      <c r="G42" s="32">
        <f t="shared" si="9"/>
        <v>0</v>
      </c>
      <c r="H42" s="32">
        <f t="shared" si="9"/>
        <v>0</v>
      </c>
      <c r="I42" s="32">
        <f t="shared" si="9"/>
        <v>0</v>
      </c>
      <c r="J42" s="32">
        <f t="shared" si="9"/>
        <v>0</v>
      </c>
      <c r="K42" s="32">
        <f t="shared" si="9"/>
        <v>0</v>
      </c>
      <c r="L42" s="32">
        <f t="shared" si="9"/>
        <v>0</v>
      </c>
      <c r="M42" s="32">
        <f t="shared" si="9"/>
        <v>0</v>
      </c>
      <c r="N42" s="32">
        <f t="shared" ref="N42:N50" si="10">SUM(D42:M42)</f>
        <v>170024</v>
      </c>
      <c r="O42" s="45">
        <f t="shared" si="8"/>
        <v>29.223788243382607</v>
      </c>
      <c r="P42" s="10"/>
    </row>
    <row r="43" spans="1:16">
      <c r="A43" s="13"/>
      <c r="B43" s="39">
        <v>351.1</v>
      </c>
      <c r="C43" s="21" t="s">
        <v>49</v>
      </c>
      <c r="D43" s="46">
        <v>71516</v>
      </c>
      <c r="E43" s="46">
        <v>0</v>
      </c>
      <c r="F43" s="46">
        <v>0</v>
      </c>
      <c r="G43" s="46">
        <v>0</v>
      </c>
      <c r="H43" s="46">
        <v>0</v>
      </c>
      <c r="I43" s="46">
        <v>0</v>
      </c>
      <c r="J43" s="46">
        <v>0</v>
      </c>
      <c r="K43" s="46">
        <v>0</v>
      </c>
      <c r="L43" s="46">
        <v>0</v>
      </c>
      <c r="M43" s="46">
        <v>0</v>
      </c>
      <c r="N43" s="46">
        <f t="shared" si="10"/>
        <v>71516</v>
      </c>
      <c r="O43" s="47">
        <f t="shared" si="8"/>
        <v>12.292196631144723</v>
      </c>
      <c r="P43" s="9"/>
    </row>
    <row r="44" spans="1:16">
      <c r="A44" s="13"/>
      <c r="B44" s="39">
        <v>351.2</v>
      </c>
      <c r="C44" s="21" t="s">
        <v>50</v>
      </c>
      <c r="D44" s="46">
        <v>2955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2955</v>
      </c>
      <c r="O44" s="47">
        <f t="shared" si="8"/>
        <v>0.5079064970780337</v>
      </c>
      <c r="P44" s="9"/>
    </row>
    <row r="45" spans="1:16">
      <c r="A45" s="13"/>
      <c r="B45" s="39">
        <v>351.5</v>
      </c>
      <c r="C45" s="21" t="s">
        <v>52</v>
      </c>
      <c r="D45" s="46">
        <v>0</v>
      </c>
      <c r="E45" s="46">
        <v>24328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24328</v>
      </c>
      <c r="O45" s="47">
        <f t="shared" si="8"/>
        <v>4.1815056720522517</v>
      </c>
      <c r="P45" s="9"/>
    </row>
    <row r="46" spans="1:16">
      <c r="A46" s="13"/>
      <c r="B46" s="39">
        <v>351.7</v>
      </c>
      <c r="C46" s="21" t="s">
        <v>121</v>
      </c>
      <c r="D46" s="46">
        <v>65063</v>
      </c>
      <c r="E46" s="46">
        <v>0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65063</v>
      </c>
      <c r="O46" s="47">
        <f t="shared" si="8"/>
        <v>11.183052595393606</v>
      </c>
      <c r="P46" s="9"/>
    </row>
    <row r="47" spans="1:16">
      <c r="A47" s="13"/>
      <c r="B47" s="39">
        <v>354</v>
      </c>
      <c r="C47" s="21" t="s">
        <v>53</v>
      </c>
      <c r="D47" s="46">
        <v>3608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3608</v>
      </c>
      <c r="O47" s="47">
        <f t="shared" si="8"/>
        <v>0.62014437951185974</v>
      </c>
      <c r="P47" s="9"/>
    </row>
    <row r="48" spans="1:16">
      <c r="A48" s="13"/>
      <c r="B48" s="39">
        <v>355</v>
      </c>
      <c r="C48" s="21" t="s">
        <v>126</v>
      </c>
      <c r="D48" s="46">
        <v>0</v>
      </c>
      <c r="E48" s="46">
        <v>2554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2554</v>
      </c>
      <c r="O48" s="47">
        <f t="shared" si="8"/>
        <v>0.43898246820213133</v>
      </c>
      <c r="P48" s="9"/>
    </row>
    <row r="49" spans="1:119" ht="15.75">
      <c r="A49" s="29" t="s">
        <v>3</v>
      </c>
      <c r="B49" s="30"/>
      <c r="C49" s="31"/>
      <c r="D49" s="32">
        <f t="shared" ref="D49:M49" si="11">SUM(D50:D57)</f>
        <v>7141943</v>
      </c>
      <c r="E49" s="32">
        <f t="shared" si="11"/>
        <v>2292</v>
      </c>
      <c r="F49" s="32">
        <f t="shared" si="11"/>
        <v>0</v>
      </c>
      <c r="G49" s="32">
        <f t="shared" si="11"/>
        <v>0</v>
      </c>
      <c r="H49" s="32">
        <f t="shared" si="11"/>
        <v>0</v>
      </c>
      <c r="I49" s="32">
        <f t="shared" si="11"/>
        <v>1514591</v>
      </c>
      <c r="J49" s="32">
        <f t="shared" si="11"/>
        <v>0</v>
      </c>
      <c r="K49" s="32">
        <f t="shared" si="11"/>
        <v>568461</v>
      </c>
      <c r="L49" s="32">
        <f t="shared" si="11"/>
        <v>0</v>
      </c>
      <c r="M49" s="32">
        <f t="shared" si="11"/>
        <v>110070</v>
      </c>
      <c r="N49" s="32">
        <f t="shared" si="10"/>
        <v>9337357</v>
      </c>
      <c r="O49" s="45">
        <f t="shared" si="8"/>
        <v>1604.9083877621176</v>
      </c>
      <c r="P49" s="10"/>
    </row>
    <row r="50" spans="1:119">
      <c r="A50" s="12"/>
      <c r="B50" s="25">
        <v>361.1</v>
      </c>
      <c r="C50" s="20" t="s">
        <v>55</v>
      </c>
      <c r="D50" s="46">
        <v>5879</v>
      </c>
      <c r="E50" s="46">
        <v>0</v>
      </c>
      <c r="F50" s="46">
        <v>0</v>
      </c>
      <c r="G50" s="46">
        <v>0</v>
      </c>
      <c r="H50" s="46">
        <v>0</v>
      </c>
      <c r="I50" s="46">
        <v>264960</v>
      </c>
      <c r="J50" s="46">
        <v>0</v>
      </c>
      <c r="K50" s="46">
        <v>322266</v>
      </c>
      <c r="L50" s="46">
        <v>0</v>
      </c>
      <c r="M50" s="46">
        <v>0</v>
      </c>
      <c r="N50" s="46">
        <f t="shared" si="10"/>
        <v>593105</v>
      </c>
      <c r="O50" s="47">
        <f t="shared" si="8"/>
        <v>101.94310759711242</v>
      </c>
      <c r="P50" s="9"/>
    </row>
    <row r="51" spans="1:119">
      <c r="A51" s="12"/>
      <c r="B51" s="25">
        <v>361.3</v>
      </c>
      <c r="C51" s="20" t="s">
        <v>88</v>
      </c>
      <c r="D51" s="46">
        <v>0</v>
      </c>
      <c r="E51" s="46">
        <v>0</v>
      </c>
      <c r="F51" s="46">
        <v>0</v>
      </c>
      <c r="G51" s="46">
        <v>0</v>
      </c>
      <c r="H51" s="46">
        <v>0</v>
      </c>
      <c r="I51" s="46">
        <v>541366</v>
      </c>
      <c r="J51" s="46">
        <v>0</v>
      </c>
      <c r="K51" s="46">
        <v>0</v>
      </c>
      <c r="L51" s="46">
        <v>0</v>
      </c>
      <c r="M51" s="46">
        <v>6276</v>
      </c>
      <c r="N51" s="46">
        <f t="shared" ref="N51:N57" si="12">SUM(D51:M51)</f>
        <v>547642</v>
      </c>
      <c r="O51" s="47">
        <f t="shared" si="8"/>
        <v>94.128910278446199</v>
      </c>
      <c r="P51" s="9"/>
    </row>
    <row r="52" spans="1:119">
      <c r="A52" s="12"/>
      <c r="B52" s="25">
        <v>362</v>
      </c>
      <c r="C52" s="20" t="s">
        <v>56</v>
      </c>
      <c r="D52" s="46">
        <v>71297</v>
      </c>
      <c r="E52" s="46">
        <v>0</v>
      </c>
      <c r="F52" s="46">
        <v>0</v>
      </c>
      <c r="G52" s="46">
        <v>0</v>
      </c>
      <c r="H52" s="46">
        <v>0</v>
      </c>
      <c r="I52" s="46">
        <v>63582</v>
      </c>
      <c r="J52" s="46">
        <v>0</v>
      </c>
      <c r="K52" s="46">
        <v>0</v>
      </c>
      <c r="L52" s="46">
        <v>0</v>
      </c>
      <c r="M52" s="46">
        <v>0</v>
      </c>
      <c r="N52" s="46">
        <f t="shared" si="12"/>
        <v>134879</v>
      </c>
      <c r="O52" s="47">
        <f t="shared" si="8"/>
        <v>23.183052595393605</v>
      </c>
      <c r="P52" s="9"/>
    </row>
    <row r="53" spans="1:119">
      <c r="A53" s="12"/>
      <c r="B53" s="25">
        <v>364</v>
      </c>
      <c r="C53" s="20" t="s">
        <v>114</v>
      </c>
      <c r="D53" s="46">
        <v>6306370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6306370</v>
      </c>
      <c r="O53" s="47">
        <f t="shared" si="8"/>
        <v>1083.9412169130285</v>
      </c>
      <c r="P53" s="9"/>
    </row>
    <row r="54" spans="1:119">
      <c r="A54" s="12"/>
      <c r="B54" s="25">
        <v>366</v>
      </c>
      <c r="C54" s="20" t="s">
        <v>58</v>
      </c>
      <c r="D54" s="46">
        <v>13099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13099</v>
      </c>
      <c r="O54" s="47">
        <f t="shared" si="8"/>
        <v>2.2514609831557237</v>
      </c>
      <c r="P54" s="9"/>
    </row>
    <row r="55" spans="1:119">
      <c r="A55" s="12"/>
      <c r="B55" s="25">
        <v>368</v>
      </c>
      <c r="C55" s="20" t="s">
        <v>59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246195</v>
      </c>
      <c r="L55" s="46">
        <v>0</v>
      </c>
      <c r="M55" s="46">
        <v>0</v>
      </c>
      <c r="N55" s="46">
        <f t="shared" si="12"/>
        <v>246195</v>
      </c>
      <c r="O55" s="47">
        <f t="shared" si="8"/>
        <v>42.316088002750085</v>
      </c>
      <c r="P55" s="9"/>
    </row>
    <row r="56" spans="1:119">
      <c r="A56" s="12"/>
      <c r="B56" s="25">
        <v>369.3</v>
      </c>
      <c r="C56" s="20" t="s">
        <v>122</v>
      </c>
      <c r="D56" s="46">
        <v>16095</v>
      </c>
      <c r="E56" s="46">
        <v>0</v>
      </c>
      <c r="F56" s="46">
        <v>0</v>
      </c>
      <c r="G56" s="46">
        <v>0</v>
      </c>
      <c r="H56" s="46">
        <v>0</v>
      </c>
      <c r="I56" s="46">
        <v>4025</v>
      </c>
      <c r="J56" s="46">
        <v>0</v>
      </c>
      <c r="K56" s="46">
        <v>0</v>
      </c>
      <c r="L56" s="46">
        <v>0</v>
      </c>
      <c r="M56" s="46">
        <v>0</v>
      </c>
      <c r="N56" s="46">
        <f t="shared" si="12"/>
        <v>20120</v>
      </c>
      <c r="O56" s="47">
        <f t="shared" si="8"/>
        <v>3.4582330697834309</v>
      </c>
      <c r="P56" s="9"/>
    </row>
    <row r="57" spans="1:119">
      <c r="A57" s="12"/>
      <c r="B57" s="25">
        <v>369.9</v>
      </c>
      <c r="C57" s="20" t="s">
        <v>60</v>
      </c>
      <c r="D57" s="46">
        <v>729203</v>
      </c>
      <c r="E57" s="46">
        <v>2292</v>
      </c>
      <c r="F57" s="46">
        <v>0</v>
      </c>
      <c r="G57" s="46">
        <v>0</v>
      </c>
      <c r="H57" s="46">
        <v>0</v>
      </c>
      <c r="I57" s="46">
        <v>640658</v>
      </c>
      <c r="J57" s="46">
        <v>0</v>
      </c>
      <c r="K57" s="46">
        <v>0</v>
      </c>
      <c r="L57" s="46">
        <v>0</v>
      </c>
      <c r="M57" s="46">
        <v>103794</v>
      </c>
      <c r="N57" s="46">
        <f t="shared" si="12"/>
        <v>1475947</v>
      </c>
      <c r="O57" s="47">
        <f t="shared" si="8"/>
        <v>253.68631832244759</v>
      </c>
      <c r="P57" s="9"/>
    </row>
    <row r="58" spans="1:119" ht="15.75">
      <c r="A58" s="29" t="s">
        <v>35</v>
      </c>
      <c r="B58" s="30"/>
      <c r="C58" s="31"/>
      <c r="D58" s="32">
        <f t="shared" ref="D58:M58" si="13">SUM(D59:D60)</f>
        <v>2008328</v>
      </c>
      <c r="E58" s="32">
        <f t="shared" si="13"/>
        <v>199300</v>
      </c>
      <c r="F58" s="32">
        <f t="shared" si="13"/>
        <v>0</v>
      </c>
      <c r="G58" s="32">
        <f t="shared" si="13"/>
        <v>0</v>
      </c>
      <c r="H58" s="32">
        <f t="shared" si="13"/>
        <v>0</v>
      </c>
      <c r="I58" s="32">
        <f t="shared" si="13"/>
        <v>558948</v>
      </c>
      <c r="J58" s="32">
        <f t="shared" si="13"/>
        <v>0</v>
      </c>
      <c r="K58" s="32">
        <f t="shared" si="13"/>
        <v>0</v>
      </c>
      <c r="L58" s="32">
        <f t="shared" si="13"/>
        <v>0</v>
      </c>
      <c r="M58" s="32">
        <f t="shared" si="13"/>
        <v>0</v>
      </c>
      <c r="N58" s="32">
        <f>SUM(D58:M58)</f>
        <v>2766576</v>
      </c>
      <c r="O58" s="45">
        <f t="shared" si="8"/>
        <v>475.52011000343759</v>
      </c>
      <c r="P58" s="9"/>
    </row>
    <row r="59" spans="1:119">
      <c r="A59" s="12"/>
      <c r="B59" s="25">
        <v>381</v>
      </c>
      <c r="C59" s="20" t="s">
        <v>61</v>
      </c>
      <c r="D59" s="46">
        <v>1008328</v>
      </c>
      <c r="E59" s="46">
        <v>199300</v>
      </c>
      <c r="F59" s="46">
        <v>0</v>
      </c>
      <c r="G59" s="46">
        <v>0</v>
      </c>
      <c r="H59" s="46">
        <v>0</v>
      </c>
      <c r="I59" s="46">
        <v>558948</v>
      </c>
      <c r="J59" s="46">
        <v>0</v>
      </c>
      <c r="K59" s="46">
        <v>0</v>
      </c>
      <c r="L59" s="46">
        <v>0</v>
      </c>
      <c r="M59" s="46">
        <v>0</v>
      </c>
      <c r="N59" s="46">
        <f>SUM(D59:M59)</f>
        <v>1766576</v>
      </c>
      <c r="O59" s="47">
        <f t="shared" si="8"/>
        <v>303.63973874183569</v>
      </c>
      <c r="P59" s="9"/>
    </row>
    <row r="60" spans="1:119" ht="15.75" thickBot="1">
      <c r="A60" s="12"/>
      <c r="B60" s="25">
        <v>382</v>
      </c>
      <c r="C60" s="20" t="s">
        <v>81</v>
      </c>
      <c r="D60" s="46">
        <v>1000000</v>
      </c>
      <c r="E60" s="46">
        <v>0</v>
      </c>
      <c r="F60" s="46">
        <v>0</v>
      </c>
      <c r="G60" s="46">
        <v>0</v>
      </c>
      <c r="H60" s="46">
        <v>0</v>
      </c>
      <c r="I60" s="46">
        <v>0</v>
      </c>
      <c r="J60" s="46">
        <v>0</v>
      </c>
      <c r="K60" s="46">
        <v>0</v>
      </c>
      <c r="L60" s="46">
        <v>0</v>
      </c>
      <c r="M60" s="46">
        <v>0</v>
      </c>
      <c r="N60" s="46">
        <f>SUM(D60:M60)</f>
        <v>1000000</v>
      </c>
      <c r="O60" s="47">
        <f t="shared" si="8"/>
        <v>171.88037126160194</v>
      </c>
      <c r="P60" s="9"/>
    </row>
    <row r="61" spans="1:119" ht="16.5" thickBot="1">
      <c r="A61" s="14" t="s">
        <v>47</v>
      </c>
      <c r="B61" s="23"/>
      <c r="C61" s="22"/>
      <c r="D61" s="15">
        <f t="shared" ref="D61:M61" si="14">SUM(D5,D13,D18,D30,D42,D49,D58)</f>
        <v>13841167</v>
      </c>
      <c r="E61" s="15">
        <f t="shared" si="14"/>
        <v>2094939</v>
      </c>
      <c r="F61" s="15">
        <f t="shared" si="14"/>
        <v>0</v>
      </c>
      <c r="G61" s="15">
        <f t="shared" si="14"/>
        <v>0</v>
      </c>
      <c r="H61" s="15">
        <f t="shared" si="14"/>
        <v>0</v>
      </c>
      <c r="I61" s="15">
        <f t="shared" si="14"/>
        <v>16055516</v>
      </c>
      <c r="J61" s="15">
        <f t="shared" si="14"/>
        <v>0</v>
      </c>
      <c r="K61" s="15">
        <f t="shared" si="14"/>
        <v>568461</v>
      </c>
      <c r="L61" s="15">
        <f t="shared" si="14"/>
        <v>0</v>
      </c>
      <c r="M61" s="15">
        <f t="shared" si="14"/>
        <v>1362910</v>
      </c>
      <c r="N61" s="15">
        <f>SUM(D61:M61)</f>
        <v>33922993</v>
      </c>
      <c r="O61" s="38">
        <f t="shared" si="8"/>
        <v>5830.6966311447231</v>
      </c>
      <c r="P61" s="6"/>
      <c r="Q61" s="2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  <c r="BM61" s="5"/>
      <c r="BN61" s="5"/>
      <c r="BO61" s="5"/>
      <c r="BP61" s="5"/>
      <c r="BQ61" s="5"/>
      <c r="BR61" s="5"/>
      <c r="BS61" s="5"/>
      <c r="BT61" s="5"/>
      <c r="BU61" s="5"/>
      <c r="BV61" s="5"/>
      <c r="BW61" s="5"/>
      <c r="BX61" s="5"/>
      <c r="BY61" s="5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</row>
    <row r="62" spans="1:119">
      <c r="A62" s="16"/>
      <c r="B62" s="18"/>
      <c r="C62" s="18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9"/>
    </row>
    <row r="63" spans="1:119">
      <c r="A63" s="40"/>
      <c r="B63" s="41"/>
      <c r="C63" s="41"/>
      <c r="D63" s="42"/>
      <c r="E63" s="42"/>
      <c r="F63" s="42"/>
      <c r="G63" s="42"/>
      <c r="H63" s="42"/>
      <c r="I63" s="42"/>
      <c r="J63" s="42"/>
      <c r="K63" s="42"/>
      <c r="L63" s="123" t="s">
        <v>129</v>
      </c>
      <c r="M63" s="123"/>
      <c r="N63" s="123"/>
      <c r="O63" s="43">
        <v>5818</v>
      </c>
    </row>
    <row r="64" spans="1:119">
      <c r="A64" s="124"/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2"/>
    </row>
    <row r="65" spans="1:15" ht="15.75" customHeight="1" thickBot="1">
      <c r="A65" s="125" t="s">
        <v>84</v>
      </c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4"/>
      <c r="O65" s="105"/>
    </row>
  </sheetData>
  <mergeCells count="10">
    <mergeCell ref="L63:N63"/>
    <mergeCell ref="A64:O64"/>
    <mergeCell ref="A65:O65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C67"/>
  <sheetViews>
    <sheetView workbookViewId="0">
      <selection sqref="A1:O1"/>
    </sheetView>
  </sheetViews>
  <sheetFormatPr defaultColWidth="9.77734375" defaultRowHeight="15"/>
  <cols>
    <col min="1" max="1" width="1.77734375" style="3" customWidth="1"/>
    <col min="2" max="2" width="6.77734375" style="3" customWidth="1"/>
    <col min="3" max="3" width="60.77734375" style="3" customWidth="1"/>
    <col min="4" max="5" width="16.77734375" style="4" customWidth="1"/>
    <col min="6" max="7" width="15.77734375" style="4" customWidth="1"/>
    <col min="8" max="8" width="13.77734375" style="4" customWidth="1"/>
    <col min="9" max="10" width="15.77734375" style="4" customWidth="1"/>
    <col min="11" max="13" width="13.77734375" style="4" customWidth="1"/>
    <col min="14" max="14" width="16.77734375" style="4" customWidth="1"/>
    <col min="15" max="15" width="13.77734375" style="3" customWidth="1"/>
    <col min="16" max="16" width="9.77734375" style="3" customWidth="1"/>
    <col min="17" max="17" width="9.77734375" style="3"/>
  </cols>
  <sheetData>
    <row r="1" spans="1:133" ht="27.75">
      <c r="A1" s="126" t="s">
        <v>70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8"/>
      <c r="P1" s="7"/>
      <c r="Q1"/>
    </row>
    <row r="2" spans="1:133" ht="24" thickBot="1">
      <c r="A2" s="129" t="s">
        <v>124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1"/>
      <c r="P2" s="7"/>
      <c r="Q2"/>
    </row>
    <row r="3" spans="1:133" ht="18" customHeight="1">
      <c r="A3" s="132" t="s">
        <v>63</v>
      </c>
      <c r="B3" s="113"/>
      <c r="C3" s="114"/>
      <c r="D3" s="133" t="s">
        <v>29</v>
      </c>
      <c r="E3" s="134"/>
      <c r="F3" s="134"/>
      <c r="G3" s="134"/>
      <c r="H3" s="135"/>
      <c r="I3" s="133" t="s">
        <v>30</v>
      </c>
      <c r="J3" s="135"/>
      <c r="K3" s="133" t="s">
        <v>32</v>
      </c>
      <c r="L3" s="135"/>
      <c r="M3" s="36"/>
      <c r="N3" s="37"/>
      <c r="O3" s="136" t="s">
        <v>68</v>
      </c>
      <c r="P3" s="11"/>
      <c r="Q3"/>
    </row>
    <row r="4" spans="1:133" ht="32.25" customHeight="1" thickBot="1">
      <c r="A4" s="115"/>
      <c r="B4" s="116"/>
      <c r="C4" s="117"/>
      <c r="D4" s="34" t="s">
        <v>4</v>
      </c>
      <c r="E4" s="34" t="s">
        <v>64</v>
      </c>
      <c r="F4" s="34" t="s">
        <v>65</v>
      </c>
      <c r="G4" s="34" t="s">
        <v>66</v>
      </c>
      <c r="H4" s="34" t="s">
        <v>5</v>
      </c>
      <c r="I4" s="34" t="s">
        <v>6</v>
      </c>
      <c r="J4" s="35" t="s">
        <v>67</v>
      </c>
      <c r="K4" s="35" t="s">
        <v>7</v>
      </c>
      <c r="L4" s="35" t="s">
        <v>8</v>
      </c>
      <c r="M4" s="35" t="s">
        <v>9</v>
      </c>
      <c r="N4" s="35" t="s">
        <v>31</v>
      </c>
      <c r="O4" s="122"/>
      <c r="P4" s="8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</row>
    <row r="5" spans="1:133" ht="15.75">
      <c r="A5" s="24" t="s">
        <v>1</v>
      </c>
      <c r="B5" s="26"/>
      <c r="C5" s="26"/>
      <c r="D5" s="27">
        <f t="shared" ref="D5:M5" si="0">SUM(D6:D12)</f>
        <v>2405022</v>
      </c>
      <c r="E5" s="27">
        <f t="shared" si="0"/>
        <v>637413</v>
      </c>
      <c r="F5" s="27">
        <f t="shared" si="0"/>
        <v>0</v>
      </c>
      <c r="G5" s="27">
        <f t="shared" si="0"/>
        <v>0</v>
      </c>
      <c r="H5" s="27">
        <f t="shared" si="0"/>
        <v>0</v>
      </c>
      <c r="I5" s="27">
        <f t="shared" si="0"/>
        <v>0</v>
      </c>
      <c r="J5" s="27">
        <f t="shared" si="0"/>
        <v>0</v>
      </c>
      <c r="K5" s="27">
        <f t="shared" si="0"/>
        <v>0</v>
      </c>
      <c r="L5" s="27">
        <f t="shared" si="0"/>
        <v>0</v>
      </c>
      <c r="M5" s="27">
        <f t="shared" si="0"/>
        <v>0</v>
      </c>
      <c r="N5" s="28">
        <f>SUM(D5:M5)</f>
        <v>3042435</v>
      </c>
      <c r="O5" s="33">
        <f t="shared" ref="O5:O36" si="1">(N5/O$65)</f>
        <v>521.67952674897117</v>
      </c>
      <c r="P5" s="6"/>
    </row>
    <row r="6" spans="1:133">
      <c r="A6" s="12"/>
      <c r="B6" s="25">
        <v>311</v>
      </c>
      <c r="C6" s="20" t="s">
        <v>2</v>
      </c>
      <c r="D6" s="46">
        <v>1313281</v>
      </c>
      <c r="E6" s="46">
        <v>637413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0</v>
      </c>
      <c r="L6" s="46">
        <v>0</v>
      </c>
      <c r="M6" s="46">
        <v>0</v>
      </c>
      <c r="N6" s="46">
        <f>SUM(D6:M6)</f>
        <v>1950694</v>
      </c>
      <c r="O6" s="47">
        <f t="shared" si="1"/>
        <v>334.48113854595334</v>
      </c>
      <c r="P6" s="9"/>
    </row>
    <row r="7" spans="1:133">
      <c r="A7" s="12"/>
      <c r="B7" s="25">
        <v>312.10000000000002</v>
      </c>
      <c r="C7" s="20" t="s">
        <v>10</v>
      </c>
      <c r="D7" s="46">
        <v>255638</v>
      </c>
      <c r="E7" s="46">
        <v>0</v>
      </c>
      <c r="F7" s="46">
        <v>0</v>
      </c>
      <c r="G7" s="46">
        <v>0</v>
      </c>
      <c r="H7" s="46">
        <v>0</v>
      </c>
      <c r="I7" s="46">
        <v>0</v>
      </c>
      <c r="J7" s="46">
        <v>0</v>
      </c>
      <c r="K7" s="46">
        <v>0</v>
      </c>
      <c r="L7" s="46">
        <v>0</v>
      </c>
      <c r="M7" s="46">
        <v>0</v>
      </c>
      <c r="N7" s="46">
        <f t="shared" ref="N7:N12" si="2">SUM(D7:M7)</f>
        <v>255638</v>
      </c>
      <c r="O7" s="47">
        <f t="shared" si="1"/>
        <v>43.833676268861453</v>
      </c>
      <c r="P7" s="9"/>
    </row>
    <row r="8" spans="1:133">
      <c r="A8" s="12"/>
      <c r="B8" s="25">
        <v>314.10000000000002</v>
      </c>
      <c r="C8" s="20" t="s">
        <v>11</v>
      </c>
      <c r="D8" s="46">
        <v>374695</v>
      </c>
      <c r="E8" s="46">
        <v>0</v>
      </c>
      <c r="F8" s="46">
        <v>0</v>
      </c>
      <c r="G8" s="46">
        <v>0</v>
      </c>
      <c r="H8" s="46">
        <v>0</v>
      </c>
      <c r="I8" s="46">
        <v>0</v>
      </c>
      <c r="J8" s="46">
        <v>0</v>
      </c>
      <c r="K8" s="46">
        <v>0</v>
      </c>
      <c r="L8" s="46">
        <v>0</v>
      </c>
      <c r="M8" s="46">
        <v>0</v>
      </c>
      <c r="N8" s="46">
        <f t="shared" si="2"/>
        <v>374695</v>
      </c>
      <c r="O8" s="47">
        <f t="shared" si="1"/>
        <v>64.248113854595331</v>
      </c>
      <c r="P8" s="9"/>
    </row>
    <row r="9" spans="1:133">
      <c r="A9" s="12"/>
      <c r="B9" s="25">
        <v>314.3</v>
      </c>
      <c r="C9" s="20" t="s">
        <v>12</v>
      </c>
      <c r="D9" s="46">
        <v>56253</v>
      </c>
      <c r="E9" s="46">
        <v>0</v>
      </c>
      <c r="F9" s="46">
        <v>0</v>
      </c>
      <c r="G9" s="46">
        <v>0</v>
      </c>
      <c r="H9" s="46">
        <v>0</v>
      </c>
      <c r="I9" s="46">
        <v>0</v>
      </c>
      <c r="J9" s="46">
        <v>0</v>
      </c>
      <c r="K9" s="46">
        <v>0</v>
      </c>
      <c r="L9" s="46">
        <v>0</v>
      </c>
      <c r="M9" s="46">
        <v>0</v>
      </c>
      <c r="N9" s="46">
        <f t="shared" si="2"/>
        <v>56253</v>
      </c>
      <c r="O9" s="47">
        <f t="shared" si="1"/>
        <v>9.6455761316872426</v>
      </c>
      <c r="P9" s="9"/>
    </row>
    <row r="10" spans="1:133">
      <c r="A10" s="12"/>
      <c r="B10" s="25">
        <v>314.39999999999998</v>
      </c>
      <c r="C10" s="20" t="s">
        <v>14</v>
      </c>
      <c r="D10" s="46">
        <v>42035</v>
      </c>
      <c r="E10" s="46">
        <v>0</v>
      </c>
      <c r="F10" s="46">
        <v>0</v>
      </c>
      <c r="G10" s="46">
        <v>0</v>
      </c>
      <c r="H10" s="46">
        <v>0</v>
      </c>
      <c r="I10" s="46">
        <v>0</v>
      </c>
      <c r="J10" s="46">
        <v>0</v>
      </c>
      <c r="K10" s="46">
        <v>0</v>
      </c>
      <c r="L10" s="46">
        <v>0</v>
      </c>
      <c r="M10" s="46">
        <v>0</v>
      </c>
      <c r="N10" s="46">
        <f t="shared" si="2"/>
        <v>42035</v>
      </c>
      <c r="O10" s="47">
        <f t="shared" si="1"/>
        <v>7.2076474622770919</v>
      </c>
      <c r="P10" s="9"/>
    </row>
    <row r="11" spans="1:133">
      <c r="A11" s="12"/>
      <c r="B11" s="25">
        <v>315</v>
      </c>
      <c r="C11" s="20" t="s">
        <v>106</v>
      </c>
      <c r="D11" s="46">
        <v>298398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0</v>
      </c>
      <c r="K11" s="46">
        <v>0</v>
      </c>
      <c r="L11" s="46">
        <v>0</v>
      </c>
      <c r="M11" s="46">
        <v>0</v>
      </c>
      <c r="N11" s="46">
        <f t="shared" si="2"/>
        <v>298398</v>
      </c>
      <c r="O11" s="47">
        <f t="shared" si="1"/>
        <v>51.165637860082306</v>
      </c>
      <c r="P11" s="9"/>
    </row>
    <row r="12" spans="1:133">
      <c r="A12" s="12"/>
      <c r="B12" s="25">
        <v>316</v>
      </c>
      <c r="C12" s="20" t="s">
        <v>107</v>
      </c>
      <c r="D12" s="46">
        <v>64722</v>
      </c>
      <c r="E12" s="46">
        <v>0</v>
      </c>
      <c r="F12" s="46">
        <v>0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0</v>
      </c>
      <c r="M12" s="46">
        <v>0</v>
      </c>
      <c r="N12" s="46">
        <f t="shared" si="2"/>
        <v>64722</v>
      </c>
      <c r="O12" s="47">
        <f t="shared" si="1"/>
        <v>11.097736625514404</v>
      </c>
      <c r="P12" s="9"/>
    </row>
    <row r="13" spans="1:133" ht="15.75">
      <c r="A13" s="29" t="s">
        <v>16</v>
      </c>
      <c r="B13" s="30"/>
      <c r="C13" s="31"/>
      <c r="D13" s="32">
        <f t="shared" ref="D13:M13" si="3">SUM(D14:D17)</f>
        <v>372015</v>
      </c>
      <c r="E13" s="32">
        <f t="shared" si="3"/>
        <v>0</v>
      </c>
      <c r="F13" s="32">
        <f t="shared" si="3"/>
        <v>0</v>
      </c>
      <c r="G13" s="32">
        <f t="shared" si="3"/>
        <v>0</v>
      </c>
      <c r="H13" s="32">
        <f t="shared" si="3"/>
        <v>0</v>
      </c>
      <c r="I13" s="32">
        <f t="shared" si="3"/>
        <v>567889</v>
      </c>
      <c r="J13" s="32">
        <f t="shared" si="3"/>
        <v>0</v>
      </c>
      <c r="K13" s="32">
        <f t="shared" si="3"/>
        <v>0</v>
      </c>
      <c r="L13" s="32">
        <f t="shared" si="3"/>
        <v>0</v>
      </c>
      <c r="M13" s="32">
        <f t="shared" si="3"/>
        <v>0</v>
      </c>
      <c r="N13" s="44">
        <f t="shared" ref="N13:N31" si="4">SUM(D13:M13)</f>
        <v>939904</v>
      </c>
      <c r="O13" s="45">
        <f t="shared" si="1"/>
        <v>161.16323731138547</v>
      </c>
      <c r="P13" s="10"/>
    </row>
    <row r="14" spans="1:133">
      <c r="A14" s="12"/>
      <c r="B14" s="25">
        <v>323.10000000000002</v>
      </c>
      <c r="C14" s="20" t="s">
        <v>17</v>
      </c>
      <c r="D14" s="46">
        <v>349323</v>
      </c>
      <c r="E14" s="46">
        <v>0</v>
      </c>
      <c r="F14" s="46">
        <v>0</v>
      </c>
      <c r="G14" s="46">
        <v>0</v>
      </c>
      <c r="H14" s="46">
        <v>0</v>
      </c>
      <c r="I14" s="46">
        <v>0</v>
      </c>
      <c r="J14" s="46">
        <v>0</v>
      </c>
      <c r="K14" s="46">
        <v>0</v>
      </c>
      <c r="L14" s="46">
        <v>0</v>
      </c>
      <c r="M14" s="46">
        <v>0</v>
      </c>
      <c r="N14" s="46">
        <f t="shared" si="4"/>
        <v>349323</v>
      </c>
      <c r="O14" s="47">
        <f t="shared" si="1"/>
        <v>59.897633744855966</v>
      </c>
      <c r="P14" s="9"/>
    </row>
    <row r="15" spans="1:133">
      <c r="A15" s="12"/>
      <c r="B15" s="25">
        <v>323.7</v>
      </c>
      <c r="C15" s="20" t="s">
        <v>97</v>
      </c>
      <c r="D15" s="46">
        <v>0</v>
      </c>
      <c r="E15" s="46">
        <v>0</v>
      </c>
      <c r="F15" s="46">
        <v>0</v>
      </c>
      <c r="G15" s="46">
        <v>0</v>
      </c>
      <c r="H15" s="46">
        <v>0</v>
      </c>
      <c r="I15" s="46">
        <v>37345</v>
      </c>
      <c r="J15" s="46">
        <v>0</v>
      </c>
      <c r="K15" s="46">
        <v>0</v>
      </c>
      <c r="L15" s="46">
        <v>0</v>
      </c>
      <c r="M15" s="46">
        <v>0</v>
      </c>
      <c r="N15" s="46">
        <f t="shared" si="4"/>
        <v>37345</v>
      </c>
      <c r="O15" s="47">
        <f t="shared" si="1"/>
        <v>6.4034636488340189</v>
      </c>
      <c r="P15" s="9"/>
    </row>
    <row r="16" spans="1:133">
      <c r="A16" s="12"/>
      <c r="B16" s="25">
        <v>324.22000000000003</v>
      </c>
      <c r="C16" s="20" t="s">
        <v>108</v>
      </c>
      <c r="D16" s="46">
        <v>0</v>
      </c>
      <c r="E16" s="46">
        <v>0</v>
      </c>
      <c r="F16" s="46">
        <v>0</v>
      </c>
      <c r="G16" s="46">
        <v>0</v>
      </c>
      <c r="H16" s="46">
        <v>0</v>
      </c>
      <c r="I16" s="46">
        <v>530544</v>
      </c>
      <c r="J16" s="46">
        <v>0</v>
      </c>
      <c r="K16" s="46">
        <v>0</v>
      </c>
      <c r="L16" s="46">
        <v>0</v>
      </c>
      <c r="M16" s="46">
        <v>0</v>
      </c>
      <c r="N16" s="46">
        <f t="shared" si="4"/>
        <v>530544</v>
      </c>
      <c r="O16" s="47">
        <f t="shared" si="1"/>
        <v>90.971193415637856</v>
      </c>
      <c r="P16" s="9"/>
    </row>
    <row r="17" spans="1:16">
      <c r="A17" s="12"/>
      <c r="B17" s="25">
        <v>329</v>
      </c>
      <c r="C17" s="20" t="s">
        <v>19</v>
      </c>
      <c r="D17" s="46">
        <v>22692</v>
      </c>
      <c r="E17" s="46">
        <v>0</v>
      </c>
      <c r="F17" s="46">
        <v>0</v>
      </c>
      <c r="G17" s="46">
        <v>0</v>
      </c>
      <c r="H17" s="46">
        <v>0</v>
      </c>
      <c r="I17" s="46">
        <v>0</v>
      </c>
      <c r="J17" s="46">
        <v>0</v>
      </c>
      <c r="K17" s="46">
        <v>0</v>
      </c>
      <c r="L17" s="46">
        <v>0</v>
      </c>
      <c r="M17" s="46">
        <v>0</v>
      </c>
      <c r="N17" s="46">
        <f t="shared" si="4"/>
        <v>22692</v>
      </c>
      <c r="O17" s="47">
        <f t="shared" si="1"/>
        <v>3.8909465020576133</v>
      </c>
      <c r="P17" s="9"/>
    </row>
    <row r="18" spans="1:16" ht="15.75">
      <c r="A18" s="29" t="s">
        <v>21</v>
      </c>
      <c r="B18" s="30"/>
      <c r="C18" s="31"/>
      <c r="D18" s="32">
        <f t="shared" ref="D18:M18" si="5">SUM(D19:D30)</f>
        <v>2032205</v>
      </c>
      <c r="E18" s="32">
        <f t="shared" si="5"/>
        <v>0</v>
      </c>
      <c r="F18" s="32">
        <f t="shared" si="5"/>
        <v>0</v>
      </c>
      <c r="G18" s="32">
        <f t="shared" si="5"/>
        <v>0</v>
      </c>
      <c r="H18" s="32">
        <f t="shared" si="5"/>
        <v>0</v>
      </c>
      <c r="I18" s="32">
        <f t="shared" si="5"/>
        <v>15502</v>
      </c>
      <c r="J18" s="32">
        <f t="shared" si="5"/>
        <v>0</v>
      </c>
      <c r="K18" s="32">
        <f t="shared" si="5"/>
        <v>0</v>
      </c>
      <c r="L18" s="32">
        <f t="shared" si="5"/>
        <v>0</v>
      </c>
      <c r="M18" s="32">
        <f t="shared" si="5"/>
        <v>0</v>
      </c>
      <c r="N18" s="44">
        <f t="shared" si="4"/>
        <v>2047707</v>
      </c>
      <c r="O18" s="45">
        <f t="shared" si="1"/>
        <v>351.11574074074076</v>
      </c>
      <c r="P18" s="10"/>
    </row>
    <row r="19" spans="1:16">
      <c r="A19" s="12"/>
      <c r="B19" s="25">
        <v>331.1</v>
      </c>
      <c r="C19" s="20" t="s">
        <v>20</v>
      </c>
      <c r="D19" s="46">
        <v>1118314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0</v>
      </c>
      <c r="M19" s="46">
        <v>0</v>
      </c>
      <c r="N19" s="46">
        <f t="shared" si="4"/>
        <v>1118314</v>
      </c>
      <c r="O19" s="47">
        <f t="shared" si="1"/>
        <v>191.75480109739368</v>
      </c>
      <c r="P19" s="9"/>
    </row>
    <row r="20" spans="1:16">
      <c r="A20" s="12"/>
      <c r="B20" s="25">
        <v>334.1</v>
      </c>
      <c r="C20" s="20" t="s">
        <v>22</v>
      </c>
      <c r="D20" s="46">
        <v>100032</v>
      </c>
      <c r="E20" s="46">
        <v>0</v>
      </c>
      <c r="F20" s="46">
        <v>0</v>
      </c>
      <c r="G20" s="46">
        <v>0</v>
      </c>
      <c r="H20" s="46">
        <v>0</v>
      </c>
      <c r="I20" s="46">
        <v>0</v>
      </c>
      <c r="J20" s="46">
        <v>0</v>
      </c>
      <c r="K20" s="46">
        <v>0</v>
      </c>
      <c r="L20" s="46">
        <v>0</v>
      </c>
      <c r="M20" s="46">
        <v>0</v>
      </c>
      <c r="N20" s="46">
        <f t="shared" si="4"/>
        <v>100032</v>
      </c>
      <c r="O20" s="47">
        <f t="shared" si="1"/>
        <v>17.152263374485596</v>
      </c>
      <c r="P20" s="9"/>
    </row>
    <row r="21" spans="1:16">
      <c r="A21" s="12"/>
      <c r="B21" s="25">
        <v>334.2</v>
      </c>
      <c r="C21" s="20" t="s">
        <v>92</v>
      </c>
      <c r="D21" s="46">
        <v>19871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0</v>
      </c>
      <c r="L21" s="46">
        <v>0</v>
      </c>
      <c r="M21" s="46">
        <v>0</v>
      </c>
      <c r="N21" s="46">
        <f t="shared" si="4"/>
        <v>19871</v>
      </c>
      <c r="O21" s="47">
        <f t="shared" si="1"/>
        <v>3.4072359396433471</v>
      </c>
      <c r="P21" s="9"/>
    </row>
    <row r="22" spans="1:16">
      <c r="A22" s="12"/>
      <c r="B22" s="25">
        <v>335.12</v>
      </c>
      <c r="C22" s="20" t="s">
        <v>109</v>
      </c>
      <c r="D22" s="46">
        <v>202570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0</v>
      </c>
      <c r="M22" s="46">
        <v>0</v>
      </c>
      <c r="N22" s="46">
        <f t="shared" si="4"/>
        <v>202570</v>
      </c>
      <c r="O22" s="47">
        <f t="shared" si="1"/>
        <v>34.734224965706446</v>
      </c>
      <c r="P22" s="9"/>
    </row>
    <row r="23" spans="1:16">
      <c r="A23" s="12"/>
      <c r="B23" s="25">
        <v>335.15</v>
      </c>
      <c r="C23" s="20" t="s">
        <v>110</v>
      </c>
      <c r="D23" s="46">
        <v>6239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0</v>
      </c>
      <c r="L23" s="46">
        <v>0</v>
      </c>
      <c r="M23" s="46">
        <v>0</v>
      </c>
      <c r="N23" s="46">
        <f t="shared" si="4"/>
        <v>6239</v>
      </c>
      <c r="O23" s="47">
        <f t="shared" si="1"/>
        <v>1.0697873799725652</v>
      </c>
      <c r="P23" s="9"/>
    </row>
    <row r="24" spans="1:16">
      <c r="A24" s="12"/>
      <c r="B24" s="25">
        <v>335.18</v>
      </c>
      <c r="C24" s="20" t="s">
        <v>111</v>
      </c>
      <c r="D24" s="46">
        <v>267036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f t="shared" si="4"/>
        <v>267036</v>
      </c>
      <c r="O24" s="47">
        <f t="shared" si="1"/>
        <v>45.788065843621396</v>
      </c>
      <c r="P24" s="9"/>
    </row>
    <row r="25" spans="1:16">
      <c r="A25" s="12"/>
      <c r="B25" s="25">
        <v>335.19</v>
      </c>
      <c r="C25" s="20" t="s">
        <v>112</v>
      </c>
      <c r="D25" s="46">
        <v>3744</v>
      </c>
      <c r="E25" s="46">
        <v>0</v>
      </c>
      <c r="F25" s="46">
        <v>0</v>
      </c>
      <c r="G25" s="46">
        <v>0</v>
      </c>
      <c r="H25" s="46">
        <v>0</v>
      </c>
      <c r="I25" s="46">
        <v>0</v>
      </c>
      <c r="J25" s="46">
        <v>0</v>
      </c>
      <c r="K25" s="46">
        <v>0</v>
      </c>
      <c r="L25" s="46">
        <v>0</v>
      </c>
      <c r="M25" s="46">
        <v>0</v>
      </c>
      <c r="N25" s="46">
        <f t="shared" si="4"/>
        <v>3744</v>
      </c>
      <c r="O25" s="47">
        <f t="shared" si="1"/>
        <v>0.64197530864197527</v>
      </c>
      <c r="P25" s="9"/>
    </row>
    <row r="26" spans="1:16">
      <c r="A26" s="12"/>
      <c r="B26" s="25">
        <v>335.22</v>
      </c>
      <c r="C26" s="20" t="s">
        <v>125</v>
      </c>
      <c r="D26" s="46">
        <v>25845</v>
      </c>
      <c r="E26" s="46">
        <v>0</v>
      </c>
      <c r="F26" s="46">
        <v>0</v>
      </c>
      <c r="G26" s="46">
        <v>0</v>
      </c>
      <c r="H26" s="46">
        <v>0</v>
      </c>
      <c r="I26" s="46">
        <v>0</v>
      </c>
      <c r="J26" s="46">
        <v>0</v>
      </c>
      <c r="K26" s="46">
        <v>0</v>
      </c>
      <c r="L26" s="46">
        <v>0</v>
      </c>
      <c r="M26" s="46">
        <v>0</v>
      </c>
      <c r="N26" s="46">
        <f t="shared" si="4"/>
        <v>25845</v>
      </c>
      <c r="O26" s="47">
        <f t="shared" si="1"/>
        <v>4.431584362139918</v>
      </c>
      <c r="P26" s="9"/>
    </row>
    <row r="27" spans="1:16">
      <c r="A27" s="12"/>
      <c r="B27" s="25">
        <v>337.2</v>
      </c>
      <c r="C27" s="20" t="s">
        <v>27</v>
      </c>
      <c r="D27" s="46">
        <v>59746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46">
        <v>0</v>
      </c>
      <c r="N27" s="46">
        <f t="shared" si="4"/>
        <v>59746</v>
      </c>
      <c r="O27" s="47">
        <f t="shared" si="1"/>
        <v>10.244513031550069</v>
      </c>
      <c r="P27" s="9"/>
    </row>
    <row r="28" spans="1:16">
      <c r="A28" s="12"/>
      <c r="B28" s="25">
        <v>337.3</v>
      </c>
      <c r="C28" s="20" t="s">
        <v>118</v>
      </c>
      <c r="D28" s="46">
        <v>23765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46">
        <v>0</v>
      </c>
      <c r="N28" s="46">
        <f t="shared" si="4"/>
        <v>23765</v>
      </c>
      <c r="O28" s="47">
        <f t="shared" si="1"/>
        <v>4.0749314128943759</v>
      </c>
      <c r="P28" s="9"/>
    </row>
    <row r="29" spans="1:16">
      <c r="A29" s="12"/>
      <c r="B29" s="25">
        <v>337.5</v>
      </c>
      <c r="C29" s="20" t="s">
        <v>119</v>
      </c>
      <c r="D29" s="46">
        <v>149108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0</v>
      </c>
      <c r="N29" s="46">
        <f t="shared" si="4"/>
        <v>149108</v>
      </c>
      <c r="O29" s="47">
        <f t="shared" si="1"/>
        <v>25.567215363511661</v>
      </c>
      <c r="P29" s="9"/>
    </row>
    <row r="30" spans="1:16">
      <c r="A30" s="12"/>
      <c r="B30" s="25">
        <v>337.9</v>
      </c>
      <c r="C30" s="20" t="s">
        <v>28</v>
      </c>
      <c r="D30" s="46">
        <v>55935</v>
      </c>
      <c r="E30" s="46">
        <v>0</v>
      </c>
      <c r="F30" s="46">
        <v>0</v>
      </c>
      <c r="G30" s="46">
        <v>0</v>
      </c>
      <c r="H30" s="46">
        <v>0</v>
      </c>
      <c r="I30" s="46">
        <v>15502</v>
      </c>
      <c r="J30" s="46">
        <v>0</v>
      </c>
      <c r="K30" s="46">
        <v>0</v>
      </c>
      <c r="L30" s="46">
        <v>0</v>
      </c>
      <c r="M30" s="46">
        <v>0</v>
      </c>
      <c r="N30" s="46">
        <f t="shared" si="4"/>
        <v>71437</v>
      </c>
      <c r="O30" s="47">
        <f t="shared" si="1"/>
        <v>12.249142661179699</v>
      </c>
      <c r="P30" s="9"/>
    </row>
    <row r="31" spans="1:16" ht="15.75">
      <c r="A31" s="29" t="s">
        <v>33</v>
      </c>
      <c r="B31" s="30"/>
      <c r="C31" s="31"/>
      <c r="D31" s="32">
        <f t="shared" ref="D31:M31" si="6">SUM(D32:D42)</f>
        <v>327605</v>
      </c>
      <c r="E31" s="32">
        <f t="shared" si="6"/>
        <v>953454</v>
      </c>
      <c r="F31" s="32">
        <f t="shared" si="6"/>
        <v>0</v>
      </c>
      <c r="G31" s="32">
        <f t="shared" si="6"/>
        <v>0</v>
      </c>
      <c r="H31" s="32">
        <f t="shared" si="6"/>
        <v>0</v>
      </c>
      <c r="I31" s="32">
        <f t="shared" si="6"/>
        <v>13253924</v>
      </c>
      <c r="J31" s="32">
        <f t="shared" si="6"/>
        <v>0</v>
      </c>
      <c r="K31" s="32">
        <f t="shared" si="6"/>
        <v>0</v>
      </c>
      <c r="L31" s="32">
        <f t="shared" si="6"/>
        <v>0</v>
      </c>
      <c r="M31" s="32">
        <f t="shared" si="6"/>
        <v>1448245</v>
      </c>
      <c r="N31" s="32">
        <f t="shared" si="4"/>
        <v>15983228</v>
      </c>
      <c r="O31" s="45">
        <f t="shared" si="1"/>
        <v>2740.6083676268863</v>
      </c>
      <c r="P31" s="10"/>
    </row>
    <row r="32" spans="1:16">
      <c r="A32" s="12"/>
      <c r="B32" s="25">
        <v>342.9</v>
      </c>
      <c r="C32" s="20" t="s">
        <v>37</v>
      </c>
      <c r="D32" s="46">
        <v>-4054</v>
      </c>
      <c r="E32" s="46">
        <v>953454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f t="shared" ref="N32:N42" si="7">SUM(D32:M32)</f>
        <v>949400</v>
      </c>
      <c r="O32" s="47">
        <f t="shared" si="1"/>
        <v>162.7914951989026</v>
      </c>
      <c r="P32" s="9"/>
    </row>
    <row r="33" spans="1:16">
      <c r="A33" s="12"/>
      <c r="B33" s="25">
        <v>343.2</v>
      </c>
      <c r="C33" s="20" t="s">
        <v>39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2594132</v>
      </c>
      <c r="J33" s="46">
        <v>0</v>
      </c>
      <c r="K33" s="46">
        <v>0</v>
      </c>
      <c r="L33" s="46">
        <v>0</v>
      </c>
      <c r="M33" s="46">
        <v>0</v>
      </c>
      <c r="N33" s="46">
        <f t="shared" si="7"/>
        <v>2594132</v>
      </c>
      <c r="O33" s="47">
        <f t="shared" si="1"/>
        <v>444.8100137174211</v>
      </c>
      <c r="P33" s="9"/>
    </row>
    <row r="34" spans="1:16">
      <c r="A34" s="12"/>
      <c r="B34" s="25">
        <v>343.3</v>
      </c>
      <c r="C34" s="20" t="s">
        <v>78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1222788</v>
      </c>
      <c r="J34" s="46">
        <v>0</v>
      </c>
      <c r="K34" s="46">
        <v>0</v>
      </c>
      <c r="L34" s="46">
        <v>0</v>
      </c>
      <c r="M34" s="46">
        <v>0</v>
      </c>
      <c r="N34" s="46">
        <f t="shared" si="7"/>
        <v>1222788</v>
      </c>
      <c r="O34" s="47">
        <f t="shared" si="1"/>
        <v>209.6687242798354</v>
      </c>
      <c r="P34" s="9"/>
    </row>
    <row r="35" spans="1:16">
      <c r="A35" s="12"/>
      <c r="B35" s="25">
        <v>343.4</v>
      </c>
      <c r="C35" s="20" t="s">
        <v>40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571315</v>
      </c>
      <c r="J35" s="46">
        <v>0</v>
      </c>
      <c r="K35" s="46">
        <v>0</v>
      </c>
      <c r="L35" s="46">
        <v>0</v>
      </c>
      <c r="M35" s="46">
        <v>0</v>
      </c>
      <c r="N35" s="46">
        <f t="shared" si="7"/>
        <v>571315</v>
      </c>
      <c r="O35" s="47">
        <f t="shared" si="1"/>
        <v>97.962105624142666</v>
      </c>
      <c r="P35" s="9"/>
    </row>
    <row r="36" spans="1:16">
      <c r="A36" s="12"/>
      <c r="B36" s="25">
        <v>343.5</v>
      </c>
      <c r="C36" s="20" t="s">
        <v>79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1064559</v>
      </c>
      <c r="J36" s="46">
        <v>0</v>
      </c>
      <c r="K36" s="46">
        <v>0</v>
      </c>
      <c r="L36" s="46">
        <v>0</v>
      </c>
      <c r="M36" s="46">
        <v>0</v>
      </c>
      <c r="N36" s="46">
        <f t="shared" si="7"/>
        <v>1064559</v>
      </c>
      <c r="O36" s="47">
        <f t="shared" si="1"/>
        <v>182.53755144032922</v>
      </c>
      <c r="P36" s="9"/>
    </row>
    <row r="37" spans="1:16">
      <c r="A37" s="12"/>
      <c r="B37" s="25">
        <v>343.6</v>
      </c>
      <c r="C37" s="20" t="s">
        <v>41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5334858</v>
      </c>
      <c r="J37" s="46">
        <v>0</v>
      </c>
      <c r="K37" s="46">
        <v>0</v>
      </c>
      <c r="L37" s="46">
        <v>0</v>
      </c>
      <c r="M37" s="46">
        <v>0</v>
      </c>
      <c r="N37" s="46">
        <f t="shared" si="7"/>
        <v>5334858</v>
      </c>
      <c r="O37" s="47">
        <f t="shared" ref="O37:O63" si="8">(N37/O$65)</f>
        <v>914.75617283950612</v>
      </c>
      <c r="P37" s="9"/>
    </row>
    <row r="38" spans="1:16">
      <c r="A38" s="12"/>
      <c r="B38" s="25">
        <v>343.7</v>
      </c>
      <c r="C38" s="20" t="s">
        <v>120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234347</v>
      </c>
      <c r="J38" s="46">
        <v>0</v>
      </c>
      <c r="K38" s="46">
        <v>0</v>
      </c>
      <c r="L38" s="46">
        <v>0</v>
      </c>
      <c r="M38" s="46">
        <v>0</v>
      </c>
      <c r="N38" s="46">
        <f t="shared" si="7"/>
        <v>234347</v>
      </c>
      <c r="O38" s="47">
        <f t="shared" si="8"/>
        <v>40.182956104252398</v>
      </c>
      <c r="P38" s="9"/>
    </row>
    <row r="39" spans="1:16">
      <c r="A39" s="12"/>
      <c r="B39" s="25">
        <v>343.9</v>
      </c>
      <c r="C39" s="20" t="s">
        <v>42</v>
      </c>
      <c r="D39" s="46">
        <v>35757</v>
      </c>
      <c r="E39" s="46">
        <v>0</v>
      </c>
      <c r="F39" s="46">
        <v>0</v>
      </c>
      <c r="G39" s="46">
        <v>0</v>
      </c>
      <c r="H39" s="46">
        <v>0</v>
      </c>
      <c r="I39" s="46">
        <v>41412</v>
      </c>
      <c r="J39" s="46">
        <v>0</v>
      </c>
      <c r="K39" s="46">
        <v>0</v>
      </c>
      <c r="L39" s="46">
        <v>0</v>
      </c>
      <c r="M39" s="46">
        <v>0</v>
      </c>
      <c r="N39" s="46">
        <f t="shared" si="7"/>
        <v>77169</v>
      </c>
      <c r="O39" s="47">
        <f t="shared" si="8"/>
        <v>13.231995884773662</v>
      </c>
      <c r="P39" s="9"/>
    </row>
    <row r="40" spans="1:16">
      <c r="A40" s="12"/>
      <c r="B40" s="25">
        <v>347.2</v>
      </c>
      <c r="C40" s="20" t="s">
        <v>44</v>
      </c>
      <c r="D40" s="46">
        <v>82348</v>
      </c>
      <c r="E40" s="46">
        <v>0</v>
      </c>
      <c r="F40" s="46">
        <v>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0</v>
      </c>
      <c r="M40" s="46">
        <v>0</v>
      </c>
      <c r="N40" s="46">
        <f t="shared" si="7"/>
        <v>82348</v>
      </c>
      <c r="O40" s="47">
        <f t="shared" si="8"/>
        <v>14.12002743484225</v>
      </c>
      <c r="P40" s="9"/>
    </row>
    <row r="41" spans="1:16">
      <c r="A41" s="12"/>
      <c r="B41" s="25">
        <v>347.9</v>
      </c>
      <c r="C41" s="20" t="s">
        <v>46</v>
      </c>
      <c r="D41" s="46">
        <v>150508</v>
      </c>
      <c r="E41" s="46">
        <v>0</v>
      </c>
      <c r="F41" s="46">
        <v>0</v>
      </c>
      <c r="G41" s="46">
        <v>0</v>
      </c>
      <c r="H41" s="46">
        <v>0</v>
      </c>
      <c r="I41" s="46">
        <v>1578624</v>
      </c>
      <c r="J41" s="46">
        <v>0</v>
      </c>
      <c r="K41" s="46">
        <v>0</v>
      </c>
      <c r="L41" s="46">
        <v>0</v>
      </c>
      <c r="M41" s="46">
        <v>0</v>
      </c>
      <c r="N41" s="46">
        <f t="shared" si="7"/>
        <v>1729132</v>
      </c>
      <c r="O41" s="47">
        <f t="shared" si="8"/>
        <v>296.49039780521264</v>
      </c>
      <c r="P41" s="9"/>
    </row>
    <row r="42" spans="1:16">
      <c r="A42" s="12"/>
      <c r="B42" s="25">
        <v>349</v>
      </c>
      <c r="C42" s="20" t="s">
        <v>0</v>
      </c>
      <c r="D42" s="46">
        <v>63046</v>
      </c>
      <c r="E42" s="46">
        <v>0</v>
      </c>
      <c r="F42" s="46">
        <v>0</v>
      </c>
      <c r="G42" s="46">
        <v>0</v>
      </c>
      <c r="H42" s="46">
        <v>0</v>
      </c>
      <c r="I42" s="46">
        <v>611889</v>
      </c>
      <c r="J42" s="46">
        <v>0</v>
      </c>
      <c r="K42" s="46">
        <v>0</v>
      </c>
      <c r="L42" s="46">
        <v>0</v>
      </c>
      <c r="M42" s="46">
        <v>1448245</v>
      </c>
      <c r="N42" s="46">
        <f t="shared" si="7"/>
        <v>2123180</v>
      </c>
      <c r="O42" s="47">
        <f t="shared" si="8"/>
        <v>364.05692729766804</v>
      </c>
      <c r="P42" s="9"/>
    </row>
    <row r="43" spans="1:16" ht="15.75">
      <c r="A43" s="29" t="s">
        <v>34</v>
      </c>
      <c r="B43" s="30"/>
      <c r="C43" s="31"/>
      <c r="D43" s="32">
        <f t="shared" ref="D43:M43" si="9">SUM(D44:D49)</f>
        <v>124519</v>
      </c>
      <c r="E43" s="32">
        <f t="shared" si="9"/>
        <v>15435</v>
      </c>
      <c r="F43" s="32">
        <f t="shared" si="9"/>
        <v>0</v>
      </c>
      <c r="G43" s="32">
        <f t="shared" si="9"/>
        <v>0</v>
      </c>
      <c r="H43" s="32">
        <f t="shared" si="9"/>
        <v>0</v>
      </c>
      <c r="I43" s="32">
        <f t="shared" si="9"/>
        <v>0</v>
      </c>
      <c r="J43" s="32">
        <f t="shared" si="9"/>
        <v>0</v>
      </c>
      <c r="K43" s="32">
        <f t="shared" si="9"/>
        <v>0</v>
      </c>
      <c r="L43" s="32">
        <f t="shared" si="9"/>
        <v>0</v>
      </c>
      <c r="M43" s="32">
        <f t="shared" si="9"/>
        <v>0</v>
      </c>
      <c r="N43" s="32">
        <f t="shared" ref="N43:N51" si="10">SUM(D43:M43)</f>
        <v>139954</v>
      </c>
      <c r="O43" s="45">
        <f t="shared" si="8"/>
        <v>23.997599451303156</v>
      </c>
      <c r="P43" s="10"/>
    </row>
    <row r="44" spans="1:16">
      <c r="A44" s="13"/>
      <c r="B44" s="39">
        <v>351.1</v>
      </c>
      <c r="C44" s="21" t="s">
        <v>49</v>
      </c>
      <c r="D44" s="46">
        <v>52360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0</v>
      </c>
      <c r="M44" s="46">
        <v>0</v>
      </c>
      <c r="N44" s="46">
        <f t="shared" si="10"/>
        <v>52360</v>
      </c>
      <c r="O44" s="47">
        <f t="shared" si="8"/>
        <v>8.978052126200275</v>
      </c>
      <c r="P44" s="9"/>
    </row>
    <row r="45" spans="1:16">
      <c r="A45" s="13"/>
      <c r="B45" s="39">
        <v>351.2</v>
      </c>
      <c r="C45" s="21" t="s">
        <v>50</v>
      </c>
      <c r="D45" s="46">
        <v>6691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0</v>
      </c>
      <c r="M45" s="46">
        <v>0</v>
      </c>
      <c r="N45" s="46">
        <f t="shared" si="10"/>
        <v>6691</v>
      </c>
      <c r="O45" s="47">
        <f t="shared" si="8"/>
        <v>1.1472908093278464</v>
      </c>
      <c r="P45" s="9"/>
    </row>
    <row r="46" spans="1:16">
      <c r="A46" s="13"/>
      <c r="B46" s="39">
        <v>351.5</v>
      </c>
      <c r="C46" s="21" t="s">
        <v>52</v>
      </c>
      <c r="D46" s="46">
        <v>0</v>
      </c>
      <c r="E46" s="46">
        <v>14994</v>
      </c>
      <c r="F46" s="46">
        <v>0</v>
      </c>
      <c r="G46" s="46">
        <v>0</v>
      </c>
      <c r="H46" s="46">
        <v>0</v>
      </c>
      <c r="I46" s="46">
        <v>0</v>
      </c>
      <c r="J46" s="46">
        <v>0</v>
      </c>
      <c r="K46" s="46">
        <v>0</v>
      </c>
      <c r="L46" s="46">
        <v>0</v>
      </c>
      <c r="M46" s="46">
        <v>0</v>
      </c>
      <c r="N46" s="46">
        <f t="shared" si="10"/>
        <v>14994</v>
      </c>
      <c r="O46" s="47">
        <f t="shared" si="8"/>
        <v>2.5709876543209877</v>
      </c>
      <c r="P46" s="9"/>
    </row>
    <row r="47" spans="1:16">
      <c r="A47" s="13"/>
      <c r="B47" s="39">
        <v>351.7</v>
      </c>
      <c r="C47" s="21" t="s">
        <v>121</v>
      </c>
      <c r="D47" s="46">
        <v>65063</v>
      </c>
      <c r="E47" s="46">
        <v>0</v>
      </c>
      <c r="F47" s="46">
        <v>0</v>
      </c>
      <c r="G47" s="46">
        <v>0</v>
      </c>
      <c r="H47" s="46">
        <v>0</v>
      </c>
      <c r="I47" s="46">
        <v>0</v>
      </c>
      <c r="J47" s="46">
        <v>0</v>
      </c>
      <c r="K47" s="46">
        <v>0</v>
      </c>
      <c r="L47" s="46">
        <v>0</v>
      </c>
      <c r="M47" s="46">
        <v>0</v>
      </c>
      <c r="N47" s="46">
        <f t="shared" si="10"/>
        <v>65063</v>
      </c>
      <c r="O47" s="47">
        <f t="shared" si="8"/>
        <v>11.156207133058984</v>
      </c>
      <c r="P47" s="9"/>
    </row>
    <row r="48" spans="1:16">
      <c r="A48" s="13"/>
      <c r="B48" s="39">
        <v>354</v>
      </c>
      <c r="C48" s="21" t="s">
        <v>53</v>
      </c>
      <c r="D48" s="46">
        <v>405</v>
      </c>
      <c r="E48" s="46">
        <v>0</v>
      </c>
      <c r="F48" s="46">
        <v>0</v>
      </c>
      <c r="G48" s="46">
        <v>0</v>
      </c>
      <c r="H48" s="46">
        <v>0</v>
      </c>
      <c r="I48" s="46">
        <v>0</v>
      </c>
      <c r="J48" s="46">
        <v>0</v>
      </c>
      <c r="K48" s="46">
        <v>0</v>
      </c>
      <c r="L48" s="46">
        <v>0</v>
      </c>
      <c r="M48" s="46">
        <v>0</v>
      </c>
      <c r="N48" s="46">
        <f t="shared" si="10"/>
        <v>405</v>
      </c>
      <c r="O48" s="47">
        <f t="shared" si="8"/>
        <v>6.9444444444444448E-2</v>
      </c>
      <c r="P48" s="9"/>
    </row>
    <row r="49" spans="1:119">
      <c r="A49" s="13"/>
      <c r="B49" s="39">
        <v>355</v>
      </c>
      <c r="C49" s="21" t="s">
        <v>126</v>
      </c>
      <c r="D49" s="46">
        <v>0</v>
      </c>
      <c r="E49" s="46">
        <v>441</v>
      </c>
      <c r="F49" s="46">
        <v>0</v>
      </c>
      <c r="G49" s="46">
        <v>0</v>
      </c>
      <c r="H49" s="46">
        <v>0</v>
      </c>
      <c r="I49" s="46">
        <v>0</v>
      </c>
      <c r="J49" s="46">
        <v>0</v>
      </c>
      <c r="K49" s="46">
        <v>0</v>
      </c>
      <c r="L49" s="46">
        <v>0</v>
      </c>
      <c r="M49" s="46">
        <v>0</v>
      </c>
      <c r="N49" s="46">
        <f t="shared" si="10"/>
        <v>441</v>
      </c>
      <c r="O49" s="47">
        <f t="shared" si="8"/>
        <v>7.5617283950617287E-2</v>
      </c>
      <c r="P49" s="9"/>
    </row>
    <row r="50" spans="1:119" ht="15.75">
      <c r="A50" s="29" t="s">
        <v>3</v>
      </c>
      <c r="B50" s="30"/>
      <c r="C50" s="31"/>
      <c r="D50" s="32">
        <f t="shared" ref="D50:M50" si="11">SUM(D51:D59)</f>
        <v>442275</v>
      </c>
      <c r="E50" s="32">
        <f t="shared" si="11"/>
        <v>4090</v>
      </c>
      <c r="F50" s="32">
        <f t="shared" si="11"/>
        <v>0</v>
      </c>
      <c r="G50" s="32">
        <f t="shared" si="11"/>
        <v>0</v>
      </c>
      <c r="H50" s="32">
        <f t="shared" si="11"/>
        <v>0</v>
      </c>
      <c r="I50" s="32">
        <f t="shared" si="11"/>
        <v>492873</v>
      </c>
      <c r="J50" s="32">
        <f t="shared" si="11"/>
        <v>0</v>
      </c>
      <c r="K50" s="32">
        <f t="shared" si="11"/>
        <v>209353</v>
      </c>
      <c r="L50" s="32">
        <f t="shared" si="11"/>
        <v>0</v>
      </c>
      <c r="M50" s="32">
        <f t="shared" si="11"/>
        <v>5646</v>
      </c>
      <c r="N50" s="32">
        <f t="shared" si="10"/>
        <v>1154237</v>
      </c>
      <c r="O50" s="45">
        <f t="shared" si="8"/>
        <v>197.91443758573388</v>
      </c>
      <c r="P50" s="10"/>
    </row>
    <row r="51" spans="1:119">
      <c r="A51" s="12"/>
      <c r="B51" s="25">
        <v>361.1</v>
      </c>
      <c r="C51" s="20" t="s">
        <v>55</v>
      </c>
      <c r="D51" s="46">
        <v>6240</v>
      </c>
      <c r="E51" s="46">
        <v>0</v>
      </c>
      <c r="F51" s="46">
        <v>0</v>
      </c>
      <c r="G51" s="46">
        <v>0</v>
      </c>
      <c r="H51" s="46">
        <v>0</v>
      </c>
      <c r="I51" s="46">
        <v>159043</v>
      </c>
      <c r="J51" s="46">
        <v>0</v>
      </c>
      <c r="K51" s="46">
        <v>-3851</v>
      </c>
      <c r="L51" s="46">
        <v>0</v>
      </c>
      <c r="M51" s="46">
        <v>5646</v>
      </c>
      <c r="N51" s="46">
        <f t="shared" si="10"/>
        <v>167078</v>
      </c>
      <c r="O51" s="47">
        <f t="shared" si="8"/>
        <v>28.648491083676269</v>
      </c>
      <c r="P51" s="9"/>
    </row>
    <row r="52" spans="1:119">
      <c r="A52" s="12"/>
      <c r="B52" s="25">
        <v>361.3</v>
      </c>
      <c r="C52" s="20" t="s">
        <v>88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76260</v>
      </c>
      <c r="J52" s="46">
        <v>0</v>
      </c>
      <c r="K52" s="46">
        <v>0</v>
      </c>
      <c r="L52" s="46">
        <v>0</v>
      </c>
      <c r="M52" s="46">
        <v>0</v>
      </c>
      <c r="N52" s="46">
        <f t="shared" ref="N52:N59" si="12">SUM(D52:M52)</f>
        <v>76260</v>
      </c>
      <c r="O52" s="47">
        <f t="shared" si="8"/>
        <v>13.076131687242798</v>
      </c>
      <c r="P52" s="9"/>
    </row>
    <row r="53" spans="1:119">
      <c r="A53" s="12"/>
      <c r="B53" s="25">
        <v>362</v>
      </c>
      <c r="C53" s="20" t="s">
        <v>56</v>
      </c>
      <c r="D53" s="46">
        <v>56227</v>
      </c>
      <c r="E53" s="46">
        <v>0</v>
      </c>
      <c r="F53" s="46">
        <v>0</v>
      </c>
      <c r="G53" s="46">
        <v>0</v>
      </c>
      <c r="H53" s="46">
        <v>0</v>
      </c>
      <c r="I53" s="46">
        <v>53914</v>
      </c>
      <c r="J53" s="46">
        <v>0</v>
      </c>
      <c r="K53" s="46">
        <v>0</v>
      </c>
      <c r="L53" s="46">
        <v>0</v>
      </c>
      <c r="M53" s="46">
        <v>0</v>
      </c>
      <c r="N53" s="46">
        <f t="shared" si="12"/>
        <v>110141</v>
      </c>
      <c r="O53" s="47">
        <f t="shared" si="8"/>
        <v>18.885631001371742</v>
      </c>
      <c r="P53" s="9"/>
    </row>
    <row r="54" spans="1:119">
      <c r="A54" s="12"/>
      <c r="B54" s="25">
        <v>364</v>
      </c>
      <c r="C54" s="20" t="s">
        <v>114</v>
      </c>
      <c r="D54" s="46">
        <v>30118</v>
      </c>
      <c r="E54" s="46">
        <v>0</v>
      </c>
      <c r="F54" s="46">
        <v>0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0</v>
      </c>
      <c r="M54" s="46">
        <v>0</v>
      </c>
      <c r="N54" s="46">
        <f t="shared" si="12"/>
        <v>30118</v>
      </c>
      <c r="O54" s="47">
        <f t="shared" si="8"/>
        <v>5.1642661179698219</v>
      </c>
      <c r="P54" s="9"/>
    </row>
    <row r="55" spans="1:119">
      <c r="A55" s="12"/>
      <c r="B55" s="25">
        <v>366</v>
      </c>
      <c r="C55" s="20" t="s">
        <v>58</v>
      </c>
      <c r="D55" s="46">
        <v>16362</v>
      </c>
      <c r="E55" s="46">
        <v>0</v>
      </c>
      <c r="F55" s="46">
        <v>0</v>
      </c>
      <c r="G55" s="46">
        <v>0</v>
      </c>
      <c r="H55" s="46">
        <v>0</v>
      </c>
      <c r="I55" s="46">
        <v>13911</v>
      </c>
      <c r="J55" s="46">
        <v>0</v>
      </c>
      <c r="K55" s="46">
        <v>0</v>
      </c>
      <c r="L55" s="46">
        <v>0</v>
      </c>
      <c r="M55" s="46">
        <v>0</v>
      </c>
      <c r="N55" s="46">
        <f t="shared" si="12"/>
        <v>30273</v>
      </c>
      <c r="O55" s="47">
        <f t="shared" si="8"/>
        <v>5.1908436213991767</v>
      </c>
      <c r="P55" s="9"/>
    </row>
    <row r="56" spans="1:119">
      <c r="A56" s="12"/>
      <c r="B56" s="25">
        <v>368</v>
      </c>
      <c r="C56" s="20" t="s">
        <v>59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213204</v>
      </c>
      <c r="L56" s="46">
        <v>0</v>
      </c>
      <c r="M56" s="46">
        <v>0</v>
      </c>
      <c r="N56" s="46">
        <f t="shared" si="12"/>
        <v>213204</v>
      </c>
      <c r="O56" s="47">
        <f t="shared" si="8"/>
        <v>36.557613168724281</v>
      </c>
      <c r="P56" s="9"/>
    </row>
    <row r="57" spans="1:119">
      <c r="A57" s="12"/>
      <c r="B57" s="25">
        <v>369.3</v>
      </c>
      <c r="C57" s="20" t="s">
        <v>122</v>
      </c>
      <c r="D57" s="46">
        <v>5798</v>
      </c>
      <c r="E57" s="46">
        <v>0</v>
      </c>
      <c r="F57" s="46">
        <v>0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0</v>
      </c>
      <c r="M57" s="46">
        <v>0</v>
      </c>
      <c r="N57" s="46">
        <f t="shared" si="12"/>
        <v>5798</v>
      </c>
      <c r="O57" s="47">
        <f t="shared" si="8"/>
        <v>0.99417009602194784</v>
      </c>
      <c r="P57" s="9"/>
    </row>
    <row r="58" spans="1:119">
      <c r="A58" s="12"/>
      <c r="B58" s="25">
        <v>369.7</v>
      </c>
      <c r="C58" s="20" t="s">
        <v>93</v>
      </c>
      <c r="D58" s="46">
        <v>0</v>
      </c>
      <c r="E58" s="46">
        <v>0</v>
      </c>
      <c r="F58" s="46">
        <v>0</v>
      </c>
      <c r="G58" s="46">
        <v>0</v>
      </c>
      <c r="H58" s="46">
        <v>0</v>
      </c>
      <c r="I58" s="46">
        <v>30</v>
      </c>
      <c r="J58" s="46">
        <v>0</v>
      </c>
      <c r="K58" s="46">
        <v>0</v>
      </c>
      <c r="L58" s="46">
        <v>0</v>
      </c>
      <c r="M58" s="46">
        <v>0</v>
      </c>
      <c r="N58" s="46">
        <f t="shared" si="12"/>
        <v>30</v>
      </c>
      <c r="O58" s="47">
        <f t="shared" si="8"/>
        <v>5.1440329218106996E-3</v>
      </c>
      <c r="P58" s="9"/>
    </row>
    <row r="59" spans="1:119">
      <c r="A59" s="12"/>
      <c r="B59" s="25">
        <v>369.9</v>
      </c>
      <c r="C59" s="20" t="s">
        <v>60</v>
      </c>
      <c r="D59" s="46">
        <v>327530</v>
      </c>
      <c r="E59" s="46">
        <v>4090</v>
      </c>
      <c r="F59" s="46">
        <v>0</v>
      </c>
      <c r="G59" s="46">
        <v>0</v>
      </c>
      <c r="H59" s="46">
        <v>0</v>
      </c>
      <c r="I59" s="46">
        <v>189715</v>
      </c>
      <c r="J59" s="46">
        <v>0</v>
      </c>
      <c r="K59" s="46">
        <v>0</v>
      </c>
      <c r="L59" s="46">
        <v>0</v>
      </c>
      <c r="M59" s="46">
        <v>0</v>
      </c>
      <c r="N59" s="46">
        <f t="shared" si="12"/>
        <v>521335</v>
      </c>
      <c r="O59" s="47">
        <f t="shared" si="8"/>
        <v>89.392146776406037</v>
      </c>
      <c r="P59" s="9"/>
    </row>
    <row r="60" spans="1:119" ht="15.75">
      <c r="A60" s="29" t="s">
        <v>35</v>
      </c>
      <c r="B60" s="30"/>
      <c r="C60" s="31"/>
      <c r="D60" s="32">
        <f t="shared" ref="D60:M60" si="13">SUM(D61:D62)</f>
        <v>1751032</v>
      </c>
      <c r="E60" s="32">
        <f t="shared" si="13"/>
        <v>206252</v>
      </c>
      <c r="F60" s="32">
        <f t="shared" si="13"/>
        <v>0</v>
      </c>
      <c r="G60" s="32">
        <f t="shared" si="13"/>
        <v>0</v>
      </c>
      <c r="H60" s="32">
        <f t="shared" si="13"/>
        <v>0</v>
      </c>
      <c r="I60" s="32">
        <f t="shared" si="13"/>
        <v>429507</v>
      </c>
      <c r="J60" s="32">
        <f t="shared" si="13"/>
        <v>0</v>
      </c>
      <c r="K60" s="32">
        <f t="shared" si="13"/>
        <v>0</v>
      </c>
      <c r="L60" s="32">
        <f t="shared" si="13"/>
        <v>0</v>
      </c>
      <c r="M60" s="32">
        <f t="shared" si="13"/>
        <v>0</v>
      </c>
      <c r="N60" s="32">
        <f>SUM(D60:M60)</f>
        <v>2386791</v>
      </c>
      <c r="O60" s="45">
        <f t="shared" si="8"/>
        <v>409.25771604938274</v>
      </c>
      <c r="P60" s="9"/>
    </row>
    <row r="61" spans="1:119">
      <c r="A61" s="12"/>
      <c r="B61" s="25">
        <v>381</v>
      </c>
      <c r="C61" s="20" t="s">
        <v>61</v>
      </c>
      <c r="D61" s="46">
        <v>926032</v>
      </c>
      <c r="E61" s="46">
        <v>206252</v>
      </c>
      <c r="F61" s="46">
        <v>0</v>
      </c>
      <c r="G61" s="46">
        <v>0</v>
      </c>
      <c r="H61" s="46">
        <v>0</v>
      </c>
      <c r="I61" s="46">
        <v>429507</v>
      </c>
      <c r="J61" s="46">
        <v>0</v>
      </c>
      <c r="K61" s="46">
        <v>0</v>
      </c>
      <c r="L61" s="46">
        <v>0</v>
      </c>
      <c r="M61" s="46">
        <v>0</v>
      </c>
      <c r="N61" s="46">
        <f>SUM(D61:M61)</f>
        <v>1561791</v>
      </c>
      <c r="O61" s="47">
        <f t="shared" si="8"/>
        <v>267.79681069958849</v>
      </c>
      <c r="P61" s="9"/>
    </row>
    <row r="62" spans="1:119" ht="15.75" thickBot="1">
      <c r="A62" s="12"/>
      <c r="B62" s="25">
        <v>382</v>
      </c>
      <c r="C62" s="20" t="s">
        <v>81</v>
      </c>
      <c r="D62" s="46">
        <v>825000</v>
      </c>
      <c r="E62" s="46">
        <v>0</v>
      </c>
      <c r="F62" s="46">
        <v>0</v>
      </c>
      <c r="G62" s="46">
        <v>0</v>
      </c>
      <c r="H62" s="46">
        <v>0</v>
      </c>
      <c r="I62" s="46">
        <v>0</v>
      </c>
      <c r="J62" s="46">
        <v>0</v>
      </c>
      <c r="K62" s="46">
        <v>0</v>
      </c>
      <c r="L62" s="46">
        <v>0</v>
      </c>
      <c r="M62" s="46">
        <v>0</v>
      </c>
      <c r="N62" s="46">
        <f>SUM(D62:M62)</f>
        <v>825000</v>
      </c>
      <c r="O62" s="47">
        <f t="shared" si="8"/>
        <v>141.46090534979425</v>
      </c>
      <c r="P62" s="9"/>
    </row>
    <row r="63" spans="1:119" ht="16.5" thickBot="1">
      <c r="A63" s="14" t="s">
        <v>47</v>
      </c>
      <c r="B63" s="23"/>
      <c r="C63" s="22"/>
      <c r="D63" s="15">
        <f t="shared" ref="D63:M63" si="14">SUM(D5,D13,D18,D31,D43,D50,D60)</f>
        <v>7454673</v>
      </c>
      <c r="E63" s="15">
        <f t="shared" si="14"/>
        <v>1816644</v>
      </c>
      <c r="F63" s="15">
        <f t="shared" si="14"/>
        <v>0</v>
      </c>
      <c r="G63" s="15">
        <f t="shared" si="14"/>
        <v>0</v>
      </c>
      <c r="H63" s="15">
        <f t="shared" si="14"/>
        <v>0</v>
      </c>
      <c r="I63" s="15">
        <f t="shared" si="14"/>
        <v>14759695</v>
      </c>
      <c r="J63" s="15">
        <f t="shared" si="14"/>
        <v>0</v>
      </c>
      <c r="K63" s="15">
        <f t="shared" si="14"/>
        <v>209353</v>
      </c>
      <c r="L63" s="15">
        <f t="shared" si="14"/>
        <v>0</v>
      </c>
      <c r="M63" s="15">
        <f t="shared" si="14"/>
        <v>1453891</v>
      </c>
      <c r="N63" s="15">
        <f>SUM(D63:M63)</f>
        <v>25694256</v>
      </c>
      <c r="O63" s="38">
        <f t="shared" si="8"/>
        <v>4405.7366255144034</v>
      </c>
      <c r="P63" s="6"/>
      <c r="Q63" s="2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</row>
    <row r="64" spans="1:119">
      <c r="A64" s="16"/>
      <c r="B64" s="18"/>
      <c r="C64" s="18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9"/>
    </row>
    <row r="65" spans="1:15">
      <c r="A65" s="40"/>
      <c r="B65" s="41"/>
      <c r="C65" s="41"/>
      <c r="D65" s="42"/>
      <c r="E65" s="42"/>
      <c r="F65" s="42"/>
      <c r="G65" s="42"/>
      <c r="H65" s="42"/>
      <c r="I65" s="42"/>
      <c r="J65" s="42"/>
      <c r="K65" s="42"/>
      <c r="L65" s="123" t="s">
        <v>127</v>
      </c>
      <c r="M65" s="123"/>
      <c r="N65" s="123"/>
      <c r="O65" s="43">
        <v>5832</v>
      </c>
    </row>
    <row r="66" spans="1:15">
      <c r="A66" s="124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2"/>
    </row>
    <row r="67" spans="1:15" ht="15.75" customHeight="1" thickBot="1">
      <c r="A67" s="125" t="s">
        <v>84</v>
      </c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4"/>
      <c r="O67" s="105"/>
    </row>
  </sheetData>
  <mergeCells count="10">
    <mergeCell ref="L65:N65"/>
    <mergeCell ref="A66:O66"/>
    <mergeCell ref="A67:O67"/>
    <mergeCell ref="A1:O1"/>
    <mergeCell ref="A2:O2"/>
    <mergeCell ref="A3:C4"/>
    <mergeCell ref="D3:H3"/>
    <mergeCell ref="I3:J3"/>
    <mergeCell ref="K3:L3"/>
    <mergeCell ref="O3:O4"/>
  </mergeCells>
  <printOptions horizontalCentered="1"/>
  <pageMargins left="0.5" right="0.5" top="0.5" bottom="0.5" header="0.3" footer="0.3"/>
  <pageSetup paperSize="5" scale="55" fitToHeight="0" orientation="landscape" r:id="rId1"/>
  <headerFooter>
    <oddFooter>&amp;L&amp;14Office of Economic and Demographic Research&amp;R&amp;14Page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32</vt:i4>
      </vt:variant>
    </vt:vector>
  </HeadingPairs>
  <TitlesOfParts>
    <vt:vector size="48" baseType="lpstr"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'2008'!Print_Area</vt:lpstr>
      <vt:lpstr>'2009'!Print_Area</vt:lpstr>
      <vt:lpstr>'2010'!Print_Area</vt:lpstr>
      <vt:lpstr>'2011'!Print_Area</vt:lpstr>
      <vt:lpstr>'2012'!Print_Area</vt:lpstr>
      <vt:lpstr>'2013'!Print_Area</vt:lpstr>
      <vt:lpstr>'2014'!Print_Area</vt:lpstr>
      <vt:lpstr>'2015'!Print_Area</vt:lpstr>
      <vt:lpstr>'2016'!Print_Area</vt:lpstr>
      <vt:lpstr>'2017'!Print_Area</vt:lpstr>
      <vt:lpstr>'2018'!Print_Area</vt:lpstr>
      <vt:lpstr>'2019'!Print_Area</vt:lpstr>
      <vt:lpstr>'2020'!Print_Area</vt:lpstr>
      <vt:lpstr>'2021'!Print_Area</vt:lpstr>
      <vt:lpstr>'2022'!Print_Area</vt:lpstr>
      <vt:lpstr>'2023'!Print_Area</vt:lpstr>
      <vt:lpstr>'2008'!Print_Titles</vt:lpstr>
      <vt:lpstr>'2009'!Print_Titles</vt:lpstr>
      <vt:lpstr>'2010'!Print_Titles</vt:lpstr>
      <vt:lpstr>'2011'!Print_Titles</vt:lpstr>
      <vt:lpstr>'2012'!Print_Titles</vt:lpstr>
      <vt:lpstr>'2013'!Print_Titles</vt:lpstr>
      <vt:lpstr>'2014'!Print_Titles</vt:lpstr>
      <vt:lpstr>'2015'!Print_Titles</vt:lpstr>
      <vt:lpstr>'2016'!Print_Titles</vt:lpstr>
      <vt:lpstr>'2017'!Print_Titles</vt:lpstr>
      <vt:lpstr>'2018'!Print_Titles</vt:lpstr>
      <vt:lpstr>'2019'!Print_Titles</vt:lpstr>
      <vt:lpstr>'2020'!Print_Titles</vt:lpstr>
      <vt:lpstr>'2021'!Print_Titles</vt:lpstr>
      <vt:lpstr>'2022'!Print_Titles</vt:lpstr>
      <vt:lpstr>'2023'!Print_Titles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2025-03-10T18:52:40Z</cp:lastPrinted>
  <dcterms:created xsi:type="dcterms:W3CDTF">2000-08-31T21:26:31Z</dcterms:created>
  <dcterms:modified xsi:type="dcterms:W3CDTF">2025-03-10T18:53:02Z</dcterms:modified>
</cp:coreProperties>
</file>