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8" documentId="11_D869A351FA0FF17C4C1227A61B2DD177B741B91B" xr6:coauthVersionLast="47" xr6:coauthVersionMax="47" xr10:uidLastSave="{158C6EE0-7E92-4A52-B96C-8CDA5D3F1C3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'2008'!$A$1:$O$34</definedName>
    <definedName name="_xlnm.Print_Area" localSheetId="14">'2009'!$A$1:$O$30</definedName>
    <definedName name="_xlnm.Print_Area" localSheetId="13">'2010'!$A$1:$O$32</definedName>
    <definedName name="_xlnm.Print_Area" localSheetId="12">'2011'!$A$1:$O$32</definedName>
    <definedName name="_xlnm.Print_Area" localSheetId="11">'2012'!$A$1:$O$30</definedName>
    <definedName name="_xlnm.Print_Area" localSheetId="10">'2013'!$A$1:$O$33</definedName>
    <definedName name="_xlnm.Print_Area" localSheetId="9">'2014'!$A$1:$O$33</definedName>
    <definedName name="_xlnm.Print_Area" localSheetId="8">'2015'!$A$1:$O$31</definedName>
    <definedName name="_xlnm.Print_Area" localSheetId="7">'2016'!$A$1:$O$34</definedName>
    <definedName name="_xlnm.Print_Area" localSheetId="6">'2017'!$A$1:$O$34</definedName>
    <definedName name="_xlnm.Print_Area" localSheetId="5">'2018'!$A$1:$O$35</definedName>
    <definedName name="_xlnm.Print_Area" localSheetId="4">'2019'!$A$1:$O$35</definedName>
    <definedName name="_xlnm.Print_Area" localSheetId="3">'2020'!$A$1:$O$36</definedName>
    <definedName name="_xlnm.Print_Area" localSheetId="2">'2021'!$A$1:$P$35</definedName>
    <definedName name="_xlnm.Print_Area" localSheetId="1">'2022'!$A$1:$P$36</definedName>
    <definedName name="_xlnm.Print_Area" localSheetId="0">'2023'!$A$1:$P$39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9" l="1"/>
  <c r="F35" i="49"/>
  <c r="G35" i="49"/>
  <c r="H35" i="49"/>
  <c r="I35" i="49"/>
  <c r="J35" i="49"/>
  <c r="K35" i="49"/>
  <c r="L35" i="49"/>
  <c r="M35" i="49"/>
  <c r="N35" i="49"/>
  <c r="D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3" i="49" l="1"/>
  <c r="P33" i="49" s="1"/>
  <c r="O31" i="49"/>
  <c r="P31" i="49" s="1"/>
  <c r="O28" i="49"/>
  <c r="P28" i="49" s="1"/>
  <c r="O26" i="49"/>
  <c r="P26" i="49" s="1"/>
  <c r="O14" i="49"/>
  <c r="P14" i="49" s="1"/>
  <c r="O5" i="49"/>
  <c r="P5" i="49" s="1"/>
  <c r="O20" i="49"/>
  <c r="P20" i="49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5" i="49" l="1"/>
  <c r="P35" i="49" s="1"/>
  <c r="D32" i="48"/>
  <c r="E32" i="48"/>
  <c r="F32" i="48"/>
  <c r="G32" i="48"/>
  <c r="H32" i="48"/>
  <c r="I32" i="48"/>
  <c r="J32" i="48"/>
  <c r="K32" i="48"/>
  <c r="L32" i="48"/>
  <c r="M32" i="48"/>
  <c r="N32" i="48"/>
  <c r="O30" i="48"/>
  <c r="P30" i="48" s="1"/>
  <c r="O26" i="48"/>
  <c r="P26" i="48" s="1"/>
  <c r="O28" i="48"/>
  <c r="P28" i="48" s="1"/>
  <c r="O24" i="48"/>
  <c r="P24" i="48" s="1"/>
  <c r="O20" i="48"/>
  <c r="P20" i="48" s="1"/>
  <c r="O13" i="48"/>
  <c r="P13" i="48" s="1"/>
  <c r="O5" i="48"/>
  <c r="P5" i="48" s="1"/>
  <c r="L31" i="47"/>
  <c r="D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/>
  <c r="O17" i="47"/>
  <c r="P17" i="47" s="1"/>
  <c r="O16" i="47"/>
  <c r="P16" i="47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J31" i="47" s="1"/>
  <c r="I5" i="47"/>
  <c r="I31" i="47" s="1"/>
  <c r="H5" i="47"/>
  <c r="G5" i="47"/>
  <c r="F5" i="47"/>
  <c r="E5" i="47"/>
  <c r="D5" i="47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K32" i="46" s="1"/>
  <c r="J5" i="46"/>
  <c r="I5" i="46"/>
  <c r="H5" i="46"/>
  <c r="G5" i="46"/>
  <c r="F5" i="46"/>
  <c r="E5" i="46"/>
  <c r="D5" i="46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 s="1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L31" i="45" s="1"/>
  <c r="K5" i="45"/>
  <c r="J5" i="45"/>
  <c r="I5" i="45"/>
  <c r="H5" i="45"/>
  <c r="G5" i="45"/>
  <c r="F5" i="45"/>
  <c r="E5" i="45"/>
  <c r="D5" i="45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N28" i="44" s="1"/>
  <c r="O28" i="44" s="1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 s="1"/>
  <c r="N15" i="44"/>
  <c r="O15" i="44"/>
  <c r="N14" i="44"/>
  <c r="O14" i="44" s="1"/>
  <c r="N13" i="44"/>
  <c r="O13" i="44" s="1"/>
  <c r="M12" i="44"/>
  <c r="L12" i="44"/>
  <c r="K12" i="44"/>
  <c r="J12" i="44"/>
  <c r="I12" i="44"/>
  <c r="N12" i="44" s="1"/>
  <c r="O12" i="44" s="1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K31" i="44" s="1"/>
  <c r="J5" i="44"/>
  <c r="I5" i="44"/>
  <c r="H5" i="44"/>
  <c r="G5" i="44"/>
  <c r="N5" i="44" s="1"/>
  <c r="O5" i="44" s="1"/>
  <c r="F5" i="44"/>
  <c r="E5" i="44"/>
  <c r="D5" i="44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N26" i="43" s="1"/>
  <c r="O26" i="43" s="1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7" i="43" s="1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29" i="42"/>
  <c r="O29" i="42" s="1"/>
  <c r="M28" i="42"/>
  <c r="N28" i="42" s="1"/>
  <c r="O28" i="42" s="1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L30" i="42" s="1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N21" i="41" s="1"/>
  <c r="O21" i="41" s="1"/>
  <c r="F21" i="41"/>
  <c r="E21" i="41"/>
  <c r="D21" i="41"/>
  <c r="N20" i="41"/>
  <c r="O20" i="41" s="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/>
  <c r="M14" i="40"/>
  <c r="L14" i="40"/>
  <c r="K14" i="40"/>
  <c r="J14" i="40"/>
  <c r="J27" i="40" s="1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 s="1"/>
  <c r="N8" i="40"/>
  <c r="O8" i="40"/>
  <c r="N7" i="40"/>
  <c r="O7" i="40" s="1"/>
  <c r="N6" i="40"/>
  <c r="O6" i="40" s="1"/>
  <c r="M5" i="40"/>
  <c r="L5" i="40"/>
  <c r="L27" i="40" s="1"/>
  <c r="K5" i="40"/>
  <c r="J5" i="40"/>
  <c r="I5" i="40"/>
  <c r="H5" i="40"/>
  <c r="H27" i="40" s="1"/>
  <c r="G5" i="40"/>
  <c r="G27" i="40" s="1"/>
  <c r="F5" i="40"/>
  <c r="E5" i="40"/>
  <c r="D5" i="40"/>
  <c r="D27" i="40" s="1"/>
  <c r="N28" i="39"/>
  <c r="O28" i="39" s="1"/>
  <c r="M27" i="39"/>
  <c r="L27" i="39"/>
  <c r="K27" i="39"/>
  <c r="J27" i="39"/>
  <c r="I27" i="39"/>
  <c r="N27" i="39" s="1"/>
  <c r="O27" i="39" s="1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N23" i="39" s="1"/>
  <c r="O23" i="39" s="1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G29" i="39" s="1"/>
  <c r="F21" i="39"/>
  <c r="E21" i="39"/>
  <c r="D21" i="39"/>
  <c r="N20" i="39"/>
  <c r="O20" i="39"/>
  <c r="N19" i="39"/>
  <c r="O19" i="39" s="1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E16" i="39"/>
  <c r="E29" i="39" s="1"/>
  <c r="D16" i="39"/>
  <c r="N16" i="39" s="1"/>
  <c r="O16" i="39" s="1"/>
  <c r="N15" i="39"/>
  <c r="O15" i="39" s="1"/>
  <c r="N14" i="39"/>
  <c r="O14" i="39" s="1"/>
  <c r="N13" i="39"/>
  <c r="O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N5" i="39" s="1"/>
  <c r="O5" i="39" s="1"/>
  <c r="I5" i="39"/>
  <c r="H5" i="39"/>
  <c r="G5" i="39"/>
  <c r="F5" i="39"/>
  <c r="E5" i="39"/>
  <c r="D5" i="39"/>
  <c r="D29" i="39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/>
  <c r="M23" i="38"/>
  <c r="L23" i="38"/>
  <c r="K23" i="38"/>
  <c r="J23" i="38"/>
  <c r="I23" i="38"/>
  <c r="I29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/>
  <c r="N12" i="38"/>
  <c r="O12" i="38" s="1"/>
  <c r="N11" i="38"/>
  <c r="O11" i="38"/>
  <c r="M10" i="38"/>
  <c r="L10" i="38"/>
  <c r="K10" i="38"/>
  <c r="J10" i="38"/>
  <c r="I10" i="38"/>
  <c r="H10" i="38"/>
  <c r="G10" i="38"/>
  <c r="G29" i="38" s="1"/>
  <c r="F10" i="38"/>
  <c r="E10" i="38"/>
  <c r="D10" i="38"/>
  <c r="N9" i="38"/>
  <c r="O9" i="38" s="1"/>
  <c r="N8" i="38"/>
  <c r="O8" i="38" s="1"/>
  <c r="N7" i="38"/>
  <c r="O7" i="38" s="1"/>
  <c r="N6" i="38"/>
  <c r="O6" i="38"/>
  <c r="M5" i="38"/>
  <c r="L5" i="38"/>
  <c r="L29" i="38"/>
  <c r="K5" i="38"/>
  <c r="K29" i="38" s="1"/>
  <c r="J5" i="38"/>
  <c r="N5" i="38" s="1"/>
  <c r="O5" i="38" s="1"/>
  <c r="I5" i="38"/>
  <c r="H5" i="38"/>
  <c r="G5" i="38"/>
  <c r="F5" i="38"/>
  <c r="E5" i="38"/>
  <c r="D5" i="38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/>
  <c r="M20" i="37"/>
  <c r="L20" i="37"/>
  <c r="K20" i="37"/>
  <c r="K30" i="37" s="1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/>
  <c r="N11" i="37"/>
  <c r="O11" i="37" s="1"/>
  <c r="M10" i="37"/>
  <c r="L10" i="37"/>
  <c r="K10" i="37"/>
  <c r="J10" i="37"/>
  <c r="I10" i="37"/>
  <c r="H10" i="37"/>
  <c r="H30" i="37" s="1"/>
  <c r="G10" i="37"/>
  <c r="F10" i="37"/>
  <c r="E10" i="37"/>
  <c r="D10" i="37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25" i="36"/>
  <c r="O25" i="36"/>
  <c r="M24" i="36"/>
  <c r="L24" i="36"/>
  <c r="K24" i="36"/>
  <c r="J24" i="36"/>
  <c r="J26" i="36" s="1"/>
  <c r="I24" i="36"/>
  <c r="H24" i="36"/>
  <c r="G24" i="36"/>
  <c r="F24" i="36"/>
  <c r="E24" i="36"/>
  <c r="D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N12" i="36"/>
  <c r="O12" i="36"/>
  <c r="N11" i="36"/>
  <c r="O11" i="36" s="1"/>
  <c r="M10" i="36"/>
  <c r="L10" i="36"/>
  <c r="K10" i="36"/>
  <c r="J10" i="36"/>
  <c r="I10" i="36"/>
  <c r="H10" i="36"/>
  <c r="G10" i="36"/>
  <c r="F10" i="36"/>
  <c r="F26" i="36" s="1"/>
  <c r="E10" i="36"/>
  <c r="D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H26" i="36" s="1"/>
  <c r="G5" i="36"/>
  <c r="F5" i="36"/>
  <c r="E5" i="36"/>
  <c r="D5" i="36"/>
  <c r="D26" i="36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M20" i="35"/>
  <c r="L20" i="35"/>
  <c r="K20" i="35"/>
  <c r="J20" i="35"/>
  <c r="I20" i="35"/>
  <c r="H20" i="35"/>
  <c r="G20" i="35"/>
  <c r="N20" i="35" s="1"/>
  <c r="O20" i="35" s="1"/>
  <c r="F20" i="35"/>
  <c r="E20" i="35"/>
  <c r="D20" i="35"/>
  <c r="N19" i="35"/>
  <c r="O19" i="35" s="1"/>
  <c r="N18" i="35"/>
  <c r="O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N12" i="35"/>
  <c r="O12" i="35" s="1"/>
  <c r="M11" i="35"/>
  <c r="L11" i="35"/>
  <c r="K11" i="35"/>
  <c r="J11" i="35"/>
  <c r="J28" i="35" s="1"/>
  <c r="I11" i="35"/>
  <c r="H11" i="35"/>
  <c r="G11" i="35"/>
  <c r="F11" i="35"/>
  <c r="E11" i="35"/>
  <c r="D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7" i="34"/>
  <c r="O27" i="34" s="1"/>
  <c r="M26" i="34"/>
  <c r="L26" i="34"/>
  <c r="K26" i="34"/>
  <c r="J26" i="34"/>
  <c r="I26" i="34"/>
  <c r="H26" i="34"/>
  <c r="G26" i="34"/>
  <c r="F26" i="34"/>
  <c r="E26" i="34"/>
  <c r="N26" i="34" s="1"/>
  <c r="O26" i="34" s="1"/>
  <c r="D26" i="34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M16" i="34"/>
  <c r="L16" i="34"/>
  <c r="K16" i="34"/>
  <c r="K28" i="34" s="1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 s="1"/>
  <c r="N12" i="34"/>
  <c r="O12" i="34" s="1"/>
  <c r="N11" i="34"/>
  <c r="O11" i="34"/>
  <c r="M10" i="34"/>
  <c r="L10" i="34"/>
  <c r="K10" i="34"/>
  <c r="J10" i="34"/>
  <c r="I10" i="34"/>
  <c r="H10" i="34"/>
  <c r="G10" i="34"/>
  <c r="F10" i="34"/>
  <c r="E10" i="34"/>
  <c r="D10" i="34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5" i="34" s="1"/>
  <c r="O5" i="34" s="1"/>
  <c r="E24" i="33"/>
  <c r="F24" i="33"/>
  <c r="G24" i="33"/>
  <c r="H24" i="33"/>
  <c r="I24" i="33"/>
  <c r="J24" i="33"/>
  <c r="K24" i="33"/>
  <c r="L24" i="33"/>
  <c r="M24" i="33"/>
  <c r="D24" i="33"/>
  <c r="E22" i="33"/>
  <c r="F22" i="33"/>
  <c r="G22" i="33"/>
  <c r="H22" i="33"/>
  <c r="I22" i="33"/>
  <c r="J22" i="33"/>
  <c r="K22" i="33"/>
  <c r="L22" i="33"/>
  <c r="M22" i="33"/>
  <c r="E20" i="33"/>
  <c r="N20" i="33" s="1"/>
  <c r="O20" i="33" s="1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E11" i="33"/>
  <c r="F11" i="33"/>
  <c r="G11" i="33"/>
  <c r="H11" i="33"/>
  <c r="I11" i="33"/>
  <c r="J11" i="33"/>
  <c r="K11" i="33"/>
  <c r="L11" i="33"/>
  <c r="M11" i="33"/>
  <c r="E5" i="33"/>
  <c r="F5" i="33"/>
  <c r="G5" i="33"/>
  <c r="H5" i="33"/>
  <c r="H26" i="33" s="1"/>
  <c r="I5" i="33"/>
  <c r="I26" i="33" s="1"/>
  <c r="J5" i="33"/>
  <c r="K5" i="33"/>
  <c r="L5" i="33"/>
  <c r="M5" i="33"/>
  <c r="D22" i="33"/>
  <c r="D20" i="33"/>
  <c r="D18" i="33"/>
  <c r="D16" i="33"/>
  <c r="D11" i="33"/>
  <c r="D5" i="33"/>
  <c r="N25" i="33"/>
  <c r="O25" i="33"/>
  <c r="N21" i="33"/>
  <c r="O21" i="33"/>
  <c r="N23" i="33"/>
  <c r="O23" i="33" s="1"/>
  <c r="N19" i="33"/>
  <c r="O19" i="33" s="1"/>
  <c r="N13" i="33"/>
  <c r="O13" i="33"/>
  <c r="N14" i="33"/>
  <c r="O14" i="33" s="1"/>
  <c r="N15" i="33"/>
  <c r="O15" i="33" s="1"/>
  <c r="N7" i="33"/>
  <c r="O7" i="33"/>
  <c r="N8" i="33"/>
  <c r="O8" i="33" s="1"/>
  <c r="N9" i="33"/>
  <c r="O9" i="33" s="1"/>
  <c r="N10" i="33"/>
  <c r="O10" i="33"/>
  <c r="N6" i="33"/>
  <c r="O6" i="33" s="1"/>
  <c r="N17" i="33"/>
  <c r="O17" i="33"/>
  <c r="N12" i="33"/>
  <c r="O12" i="33" s="1"/>
  <c r="N10" i="39"/>
  <c r="O10" i="39" s="1"/>
  <c r="M27" i="40"/>
  <c r="N17" i="40"/>
  <c r="O17" i="40" s="1"/>
  <c r="N5" i="42"/>
  <c r="O5" i="42" s="1"/>
  <c r="N22" i="43"/>
  <c r="O22" i="43" s="1"/>
  <c r="O29" i="47"/>
  <c r="P29" i="47" s="1"/>
  <c r="N13" i="46" l="1"/>
  <c r="O13" i="46" s="1"/>
  <c r="N24" i="44"/>
  <c r="O24" i="44" s="1"/>
  <c r="H28" i="34"/>
  <c r="E28" i="34"/>
  <c r="F30" i="42"/>
  <c r="N24" i="37"/>
  <c r="O24" i="37" s="1"/>
  <c r="M26" i="36"/>
  <c r="M31" i="45"/>
  <c r="N25" i="40"/>
  <c r="O25" i="40" s="1"/>
  <c r="F27" i="40"/>
  <c r="N19" i="46"/>
  <c r="O19" i="46" s="1"/>
  <c r="K29" i="39"/>
  <c r="N5" i="45"/>
  <c r="O5" i="45" s="1"/>
  <c r="J29" i="38"/>
  <c r="F30" i="37"/>
  <c r="H31" i="44"/>
  <c r="D30" i="37"/>
  <c r="M30" i="43"/>
  <c r="N24" i="45"/>
  <c r="O24" i="45" s="1"/>
  <c r="F28" i="34"/>
  <c r="N14" i="40"/>
  <c r="O14" i="40" s="1"/>
  <c r="D30" i="43"/>
  <c r="O5" i="47"/>
  <c r="P5" i="47" s="1"/>
  <c r="J28" i="34"/>
  <c r="F28" i="35"/>
  <c r="N28" i="37"/>
  <c r="O28" i="37" s="1"/>
  <c r="N19" i="40"/>
  <c r="O19" i="40" s="1"/>
  <c r="N26" i="46"/>
  <c r="O26" i="46" s="1"/>
  <c r="F30" i="43"/>
  <c r="L26" i="36"/>
  <c r="G30" i="43"/>
  <c r="I28" i="34"/>
  <c r="N17" i="42"/>
  <c r="O17" i="42" s="1"/>
  <c r="M31" i="44"/>
  <c r="N21" i="39"/>
  <c r="O21" i="39" s="1"/>
  <c r="N23" i="40"/>
  <c r="O23" i="40" s="1"/>
  <c r="N22" i="42"/>
  <c r="O22" i="42" s="1"/>
  <c r="I30" i="43"/>
  <c r="N28" i="45"/>
  <c r="O28" i="45" s="1"/>
  <c r="N30" i="46"/>
  <c r="O30" i="46" s="1"/>
  <c r="I28" i="35"/>
  <c r="N22" i="37"/>
  <c r="O22" i="37" s="1"/>
  <c r="N16" i="38"/>
  <c r="O16" i="38" s="1"/>
  <c r="J30" i="43"/>
  <c r="N17" i="45"/>
  <c r="O17" i="45" s="1"/>
  <c r="E32" i="46"/>
  <c r="N11" i="33"/>
  <c r="O11" i="33" s="1"/>
  <c r="L28" i="34"/>
  <c r="N25" i="39"/>
  <c r="O25" i="39" s="1"/>
  <c r="F27" i="41"/>
  <c r="K30" i="43"/>
  <c r="M28" i="34"/>
  <c r="D28" i="35"/>
  <c r="E26" i="36"/>
  <c r="N26" i="36" s="1"/>
  <c r="O26" i="36" s="1"/>
  <c r="N22" i="36"/>
  <c r="O22" i="36" s="1"/>
  <c r="N25" i="38"/>
  <c r="O25" i="38" s="1"/>
  <c r="D27" i="41"/>
  <c r="D30" i="42"/>
  <c r="N30" i="42" s="1"/>
  <c r="O30" i="42" s="1"/>
  <c r="L30" i="43"/>
  <c r="N22" i="44"/>
  <c r="O22" i="44" s="1"/>
  <c r="N22" i="34"/>
  <c r="O22" i="34" s="1"/>
  <c r="K28" i="35"/>
  <c r="N10" i="38"/>
  <c r="O10" i="38" s="1"/>
  <c r="I27" i="40"/>
  <c r="N5" i="41"/>
  <c r="O5" i="41" s="1"/>
  <c r="E30" i="42"/>
  <c r="N5" i="43"/>
  <c r="O5" i="43" s="1"/>
  <c r="N22" i="45"/>
  <c r="O22" i="45" s="1"/>
  <c r="N16" i="33"/>
  <c r="O16" i="33" s="1"/>
  <c r="I30" i="37"/>
  <c r="N11" i="41"/>
  <c r="O11" i="41" s="1"/>
  <c r="N26" i="44"/>
  <c r="O26" i="44" s="1"/>
  <c r="D31" i="45"/>
  <c r="N24" i="46"/>
  <c r="O24" i="46" s="1"/>
  <c r="N24" i="36"/>
  <c r="O24" i="36" s="1"/>
  <c r="G28" i="34"/>
  <c r="J31" i="44"/>
  <c r="N5" i="35"/>
  <c r="O5" i="35" s="1"/>
  <c r="M31" i="47"/>
  <c r="L31" i="44"/>
  <c r="N31" i="47"/>
  <c r="N21" i="38"/>
  <c r="O21" i="38" s="1"/>
  <c r="H28" i="35"/>
  <c r="N18" i="33"/>
  <c r="O18" i="33" s="1"/>
  <c r="K27" i="40"/>
  <c r="N24" i="35"/>
  <c r="O24" i="35" s="1"/>
  <c r="N5" i="37"/>
  <c r="O5" i="37" s="1"/>
  <c r="D29" i="38"/>
  <c r="H30" i="42"/>
  <c r="N16" i="34"/>
  <c r="O16" i="34" s="1"/>
  <c r="N5" i="36"/>
  <c r="O5" i="36" s="1"/>
  <c r="N20" i="37"/>
  <c r="O20" i="37" s="1"/>
  <c r="M29" i="39"/>
  <c r="I30" i="42"/>
  <c r="N26" i="45"/>
  <c r="O26" i="45" s="1"/>
  <c r="E28" i="35"/>
  <c r="M26" i="33"/>
  <c r="L30" i="37"/>
  <c r="N23" i="38"/>
  <c r="O23" i="38" s="1"/>
  <c r="H31" i="45"/>
  <c r="M32" i="46"/>
  <c r="E31" i="47"/>
  <c r="L26" i="33"/>
  <c r="N24" i="33"/>
  <c r="O24" i="33" s="1"/>
  <c r="I26" i="36"/>
  <c r="K30" i="42"/>
  <c r="K26" i="33"/>
  <c r="H29" i="38"/>
  <c r="F29" i="38"/>
  <c r="H29" i="39"/>
  <c r="N24" i="42"/>
  <c r="O24" i="42" s="1"/>
  <c r="E31" i="44"/>
  <c r="J31" i="45"/>
  <c r="N12" i="45"/>
  <c r="O12" i="45" s="1"/>
  <c r="G31" i="47"/>
  <c r="F31" i="47"/>
  <c r="O31" i="47" s="1"/>
  <c r="P31" i="47" s="1"/>
  <c r="N11" i="35"/>
  <c r="O11" i="35" s="1"/>
  <c r="N16" i="37"/>
  <c r="O16" i="37" s="1"/>
  <c r="L29" i="39"/>
  <c r="I31" i="44"/>
  <c r="O13" i="47"/>
  <c r="P13" i="47" s="1"/>
  <c r="N5" i="33"/>
  <c r="O5" i="33" s="1"/>
  <c r="E30" i="43"/>
  <c r="L28" i="35"/>
  <c r="K26" i="36"/>
  <c r="N25" i="41"/>
  <c r="O25" i="41" s="1"/>
  <c r="O20" i="47"/>
  <c r="P20" i="47" s="1"/>
  <c r="M29" i="38"/>
  <c r="G28" i="35"/>
  <c r="H30" i="43"/>
  <c r="O25" i="47"/>
  <c r="P25" i="47" s="1"/>
  <c r="G26" i="33"/>
  <c r="E26" i="33"/>
  <c r="N26" i="33" s="1"/>
  <c r="O26" i="33" s="1"/>
  <c r="M28" i="35"/>
  <c r="N10" i="37"/>
  <c r="O10" i="37" s="1"/>
  <c r="G27" i="41"/>
  <c r="G30" i="42"/>
  <c r="E31" i="45"/>
  <c r="D32" i="46"/>
  <c r="N32" i="46" s="1"/>
  <c r="O32" i="46" s="1"/>
  <c r="F32" i="46"/>
  <c r="H27" i="41"/>
  <c r="F31" i="45"/>
  <c r="I32" i="46"/>
  <c r="D26" i="33"/>
  <c r="N22" i="33"/>
  <c r="O22" i="33" s="1"/>
  <c r="N20" i="36"/>
  <c r="O20" i="36" s="1"/>
  <c r="E29" i="38"/>
  <c r="N21" i="40"/>
  <c r="O21" i="40" s="1"/>
  <c r="L27" i="41"/>
  <c r="G31" i="45"/>
  <c r="N28" i="46"/>
  <c r="O28" i="46" s="1"/>
  <c r="O23" i="47"/>
  <c r="P23" i="47" s="1"/>
  <c r="F29" i="39"/>
  <c r="N29" i="39" s="1"/>
  <c r="O29" i="39" s="1"/>
  <c r="J27" i="41"/>
  <c r="J30" i="42"/>
  <c r="G32" i="46"/>
  <c r="N16" i="35"/>
  <c r="O16" i="35" s="1"/>
  <c r="M30" i="37"/>
  <c r="K27" i="41"/>
  <c r="N12" i="42"/>
  <c r="O12" i="42" s="1"/>
  <c r="D31" i="44"/>
  <c r="I31" i="45"/>
  <c r="H32" i="46"/>
  <c r="O27" i="47"/>
  <c r="P27" i="47" s="1"/>
  <c r="N20" i="34"/>
  <c r="O20" i="34" s="1"/>
  <c r="J26" i="33"/>
  <c r="N10" i="34"/>
  <c r="O10" i="34" s="1"/>
  <c r="N24" i="34"/>
  <c r="O24" i="34" s="1"/>
  <c r="G26" i="36"/>
  <c r="I29" i="39"/>
  <c r="M27" i="41"/>
  <c r="M30" i="42"/>
  <c r="F31" i="44"/>
  <c r="K31" i="45"/>
  <c r="J32" i="46"/>
  <c r="L32" i="46"/>
  <c r="H31" i="47"/>
  <c r="O32" i="48"/>
  <c r="P32" i="48" s="1"/>
  <c r="N28" i="35"/>
  <c r="O28" i="35" s="1"/>
  <c r="N31" i="45"/>
  <c r="O31" i="45" s="1"/>
  <c r="N16" i="36"/>
  <c r="O16" i="36" s="1"/>
  <c r="N5" i="40"/>
  <c r="O5" i="40" s="1"/>
  <c r="J29" i="39"/>
  <c r="F26" i="33"/>
  <c r="G30" i="37"/>
  <c r="J30" i="37"/>
  <c r="D28" i="34"/>
  <c r="E27" i="41"/>
  <c r="G31" i="44"/>
  <c r="K31" i="47"/>
  <c r="N10" i="36"/>
  <c r="O10" i="36" s="1"/>
  <c r="E30" i="37"/>
  <c r="N30" i="37" s="1"/>
  <c r="O30" i="37" s="1"/>
  <c r="E27" i="40"/>
  <c r="N27" i="40" s="1"/>
  <c r="O27" i="40" s="1"/>
  <c r="I27" i="41"/>
  <c r="N5" i="46"/>
  <c r="O5" i="46" s="1"/>
  <c r="N31" i="44" l="1"/>
  <c r="O31" i="44" s="1"/>
  <c r="N27" i="41"/>
  <c r="O27" i="41" s="1"/>
  <c r="N28" i="34"/>
  <c r="O28" i="34" s="1"/>
  <c r="N29" i="38"/>
  <c r="O29" i="38" s="1"/>
  <c r="N30" i="43"/>
  <c r="O30" i="43" s="1"/>
</calcChain>
</file>

<file path=xl/sharedStrings.xml><?xml version="1.0" encoding="utf-8"?>
<sst xmlns="http://schemas.openxmlformats.org/spreadsheetml/2006/main" count="777" uniqueCount="101">
  <si>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</si>
  <si>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</si>
  <si>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</si>
  <si>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</si>
  <si>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</si>
  <si>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</si>
  <si>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</si>
  <si>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</si>
  <si>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</si>
  <si>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</si>
  <si>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</si>
  <si>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</si>
  <si>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</si>
  <si>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</si>
  <si>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</si>
  <si>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</si>
  <si>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</si>
  <si>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</si>
  <si>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</si>
  <si>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</si>
  <si>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</si>
  <si>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</si>
  <si>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</si>
  <si>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</si>
  <si>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</si>
  <si>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</si>
  <si>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</si>
  <si>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</si>
  <si>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</si>
  <si>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Physical Environment</t>
  </si>
  <si>
    <t>Water-Sewer Combination Services</t>
  </si>
  <si>
    <t>Transportation</t>
  </si>
  <si>
    <t>Road and Street Facilities</t>
  </si>
  <si>
    <t>Human Services</t>
  </si>
  <si>
    <t>Health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</si>
  <si>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</si>
  <si>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</si>
  <si>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</si>
  <si>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</si>
  <si>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</si>
  <si>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Groveland Expenditures Reported by Account Code and Fund Type</t>
  </si>
  <si>
    <t>Local Fiscal Year Ended September 30, 2010</t>
  </si>
  <si>
    <t>Other Public Safety</t>
  </si>
  <si>
    <t>Economic Environment</t>
  </si>
  <si>
    <t>Employment Opportunity and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</si>
  <si>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</si>
  <si>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</si>
  <si>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</si>
  <si>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Water Utility Services</t>
  </si>
  <si>
    <t>Garbage / Solid Waste Control Services</t>
  </si>
  <si>
    <t>Sewer / Wastewater Services</t>
  </si>
  <si>
    <t>Industry Development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</si>
  <si>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</si>
  <si>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</si>
  <si>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</si>
  <si>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</si>
  <si>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</si>
  <si>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</si>
  <si>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Detention and/or Corrections</t>
  </si>
  <si>
    <t>Other Physical Environment</t>
  </si>
  <si>
    <t>2013 Municipal Population:</t>
  </si>
  <si>
    <t>Local Fiscal Year Ended September 30, 2014</t>
  </si>
  <si>
    <t>Detention / Corrections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</si>
  <si>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</si>
  <si>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</si>
  <si>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</si>
  <si>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</si>
  <si>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</si>
  <si>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</si>
  <si>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</si>
  <si>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Other Human Services</t>
  </si>
  <si>
    <t>2007 Municipal Population:</t>
  </si>
  <si>
    <t>Local Fiscal Year Ended September 30, 2015</t>
  </si>
  <si>
    <t>Financial and Administrative</t>
  </si>
  <si>
    <t>2015 Municipal Population:</t>
  </si>
  <si>
    <t>Local Fiscal Year Ended September 30, 2017</t>
  </si>
  <si>
    <t>Other General Government</t>
  </si>
  <si>
    <t>Non-Operating Interest Expense</t>
  </si>
  <si>
    <t>2017 Municipal Population:</t>
  </si>
  <si>
    <t>Local Fiscal Year Ended September 30, 2016</t>
  </si>
  <si>
    <t>2016 Municipal Population:</t>
  </si>
  <si>
    <t>Local Fiscal Year Ended September 30, 2018</t>
  </si>
  <si>
    <t>2018 Municipal Population:</t>
  </si>
  <si>
    <t>Local Fiscal Year Ended September 30, 2019</t>
  </si>
  <si>
    <t>Debt Service Payments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</si>
  <si>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</si>
  <si>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</si>
  <si>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</si>
  <si>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</si>
  <si>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</si>
  <si>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</si>
  <si>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</si>
  <si>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Emergency and Disaster Relief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</si>
  <si>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</si>
  <si>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</si>
  <si>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</si>
  <si>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</si>
  <si>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</si>
  <si>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Non-Court Information Systems</t>
  </si>
  <si>
    <t>Housing and Urban Development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</si>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</sst>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01A7-8A2F-4E6E-BFD4-A84CF2ACCFCB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90</v>
      </c>
      <c r="N4" s="98" t="s">
        <v>5</v>
      </c>
      <c r="O4" s="98" t="s">
        <v>91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5637435</v>
      </c>
      <c r="E5" s="103">
        <f>SUM(E6:E13)</f>
        <v>104885</v>
      </c>
      <c r="F5" s="103">
        <f>SUM(F6:F13)</f>
        <v>736199</v>
      </c>
      <c r="G5" s="103">
        <f>SUM(G6:G13)</f>
        <v>480133</v>
      </c>
      <c r="H5" s="103">
        <f>SUM(H6:H13)</f>
        <v>0</v>
      </c>
      <c r="I5" s="103">
        <f>SUM(I6:I13)</f>
        <v>0</v>
      </c>
      <c r="J5" s="103">
        <f>SUM(J6:J13)</f>
        <v>0</v>
      </c>
      <c r="K5" s="103">
        <f>SUM(K6:K13)</f>
        <v>0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6958652</v>
      </c>
      <c r="P5" s="105">
        <f>(O5/P$37)</f>
        <v>305.74042179261863</v>
      </c>
      <c r="Q5" s="106"/>
    </row>
    <row r="6" spans="1:134">
      <c r="A6" s="108"/>
      <c r="B6" s="109">
        <v>511</v>
      </c>
      <c r="C6" s="110" t="s">
        <v>19</v>
      </c>
      <c r="D6" s="111">
        <v>83064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83064</v>
      </c>
      <c r="P6" s="112">
        <f>(O6/P$37)</f>
        <v>3.6495606326889281</v>
      </c>
      <c r="Q6" s="113"/>
    </row>
    <row r="7" spans="1:134">
      <c r="A7" s="108"/>
      <c r="B7" s="109">
        <v>512</v>
      </c>
      <c r="C7" s="110" t="s">
        <v>20</v>
      </c>
      <c r="D7" s="111">
        <v>725726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725726</v>
      </c>
      <c r="P7" s="112">
        <f>(O7/P$37)</f>
        <v>31.886028119507909</v>
      </c>
      <c r="Q7" s="113"/>
    </row>
    <row r="8" spans="1:134">
      <c r="A8" s="108"/>
      <c r="B8" s="109">
        <v>513</v>
      </c>
      <c r="C8" s="110" t="s">
        <v>73</v>
      </c>
      <c r="D8" s="111">
        <v>1038152</v>
      </c>
      <c r="E8" s="111">
        <v>32131</v>
      </c>
      <c r="F8" s="111">
        <v>0</v>
      </c>
      <c r="G8" s="111">
        <v>111856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1182139</v>
      </c>
      <c r="P8" s="112">
        <f>(O8/P$37)</f>
        <v>51.939323374340951</v>
      </c>
      <c r="Q8" s="113"/>
    </row>
    <row r="9" spans="1:134">
      <c r="A9" s="108"/>
      <c r="B9" s="109">
        <v>514</v>
      </c>
      <c r="C9" s="110" t="s">
        <v>21</v>
      </c>
      <c r="D9" s="111">
        <v>104076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104076</v>
      </c>
      <c r="P9" s="112">
        <f>(O9/P$37)</f>
        <v>4.5727592267135329</v>
      </c>
      <c r="Q9" s="113"/>
    </row>
    <row r="10" spans="1:134">
      <c r="A10" s="108"/>
      <c r="B10" s="109">
        <v>515</v>
      </c>
      <c r="C10" s="110" t="s">
        <v>22</v>
      </c>
      <c r="D10" s="111">
        <v>1147620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1147620</v>
      </c>
      <c r="P10" s="112">
        <f>(O10/P$37)</f>
        <v>50.422671353251317</v>
      </c>
      <c r="Q10" s="113"/>
    </row>
    <row r="11" spans="1:134">
      <c r="A11" s="108"/>
      <c r="B11" s="109">
        <v>516</v>
      </c>
      <c r="C11" s="110" t="s">
        <v>98</v>
      </c>
      <c r="D11" s="111">
        <v>1186871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1186871</v>
      </c>
      <c r="P11" s="112">
        <f>(O11/P$37)</f>
        <v>52.147231985940245</v>
      </c>
      <c r="Q11" s="113"/>
    </row>
    <row r="12" spans="1:134">
      <c r="A12" s="108"/>
      <c r="B12" s="109">
        <v>517</v>
      </c>
      <c r="C12" s="110" t="s">
        <v>84</v>
      </c>
      <c r="D12" s="111">
        <v>151357</v>
      </c>
      <c r="E12" s="111">
        <v>72754</v>
      </c>
      <c r="F12" s="111">
        <v>736199</v>
      </c>
      <c r="G12" s="111">
        <v>368277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1328587</v>
      </c>
      <c r="P12" s="112">
        <f>(O12/P$37)</f>
        <v>58.373769771528998</v>
      </c>
      <c r="Q12" s="113"/>
    </row>
    <row r="13" spans="1:134">
      <c r="A13" s="108"/>
      <c r="B13" s="109">
        <v>519</v>
      </c>
      <c r="C13" s="110" t="s">
        <v>23</v>
      </c>
      <c r="D13" s="111">
        <v>1200569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1200569</v>
      </c>
      <c r="P13" s="112">
        <f>(O13/P$37)</f>
        <v>52.749077328646749</v>
      </c>
      <c r="Q13" s="113"/>
    </row>
    <row r="14" spans="1:134" ht="15.75">
      <c r="A14" s="114" t="s">
        <v>24</v>
      </c>
      <c r="B14" s="115"/>
      <c r="C14" s="116"/>
      <c r="D14" s="117">
        <f>SUM(D15:D19)</f>
        <v>7234705</v>
      </c>
      <c r="E14" s="117">
        <f>SUM(E15:E19)</f>
        <v>8795757</v>
      </c>
      <c r="F14" s="117">
        <f>SUM(F15:F19)</f>
        <v>0</v>
      </c>
      <c r="G14" s="117">
        <f>SUM(G15:G19)</f>
        <v>584588</v>
      </c>
      <c r="H14" s="117">
        <f>SUM(H15:H19)</f>
        <v>0</v>
      </c>
      <c r="I14" s="117">
        <f>SUM(I15:I19)</f>
        <v>0</v>
      </c>
      <c r="J14" s="117">
        <f>SUM(J15:J19)</f>
        <v>0</v>
      </c>
      <c r="K14" s="117">
        <f>SUM(K15:K19)</f>
        <v>0</v>
      </c>
      <c r="L14" s="117">
        <f>SUM(L15:L19)</f>
        <v>0</v>
      </c>
      <c r="M14" s="117">
        <f>SUM(M15:M19)</f>
        <v>0</v>
      </c>
      <c r="N14" s="117">
        <f>SUM(N15:N19)</f>
        <v>0</v>
      </c>
      <c r="O14" s="118">
        <f>SUM(D14:N14)</f>
        <v>16615050</v>
      </c>
      <c r="P14" s="119">
        <f>(O14/P$37)</f>
        <v>730.01098418277684</v>
      </c>
      <c r="Q14" s="120"/>
    </row>
    <row r="15" spans="1:134">
      <c r="A15" s="108"/>
      <c r="B15" s="109">
        <v>521</v>
      </c>
      <c r="C15" s="110" t="s">
        <v>25</v>
      </c>
      <c r="D15" s="111">
        <v>6007055</v>
      </c>
      <c r="E15" s="111">
        <v>0</v>
      </c>
      <c r="F15" s="111">
        <v>0</v>
      </c>
      <c r="G15" s="111">
        <v>577590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6584645</v>
      </c>
      <c r="P15" s="112">
        <f>(O15/P$37)</f>
        <v>289.30777680140596</v>
      </c>
      <c r="Q15" s="113"/>
    </row>
    <row r="16" spans="1:134">
      <c r="A16" s="108"/>
      <c r="B16" s="109">
        <v>522</v>
      </c>
      <c r="C16" s="110" t="s">
        <v>26</v>
      </c>
      <c r="D16" s="111">
        <v>0</v>
      </c>
      <c r="E16" s="111">
        <v>5017944</v>
      </c>
      <c r="F16" s="111">
        <v>0</v>
      </c>
      <c r="G16" s="111">
        <v>6998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9" si="1">SUM(D16:N16)</f>
        <v>5024942</v>
      </c>
      <c r="P16" s="112">
        <f>(O16/P$37)</f>
        <v>220.77952548330404</v>
      </c>
      <c r="Q16" s="113"/>
    </row>
    <row r="17" spans="1:17">
      <c r="A17" s="108"/>
      <c r="B17" s="109">
        <v>524</v>
      </c>
      <c r="C17" s="110" t="s">
        <v>28</v>
      </c>
      <c r="D17" s="111">
        <v>0</v>
      </c>
      <c r="E17" s="111">
        <v>3777813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3777813</v>
      </c>
      <c r="P17" s="112">
        <f>(O17/P$37)</f>
        <v>165.9847539543058</v>
      </c>
      <c r="Q17" s="113"/>
    </row>
    <row r="18" spans="1:17">
      <c r="A18" s="108"/>
      <c r="B18" s="109">
        <v>525</v>
      </c>
      <c r="C18" s="110" t="s">
        <v>92</v>
      </c>
      <c r="D18" s="111">
        <v>402127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402127</v>
      </c>
      <c r="P18" s="112">
        <f>(O18/P$37)</f>
        <v>17.668145869947274</v>
      </c>
      <c r="Q18" s="113"/>
    </row>
    <row r="19" spans="1:17">
      <c r="A19" s="108"/>
      <c r="B19" s="109">
        <v>529</v>
      </c>
      <c r="C19" s="110" t="s">
        <v>42</v>
      </c>
      <c r="D19" s="111">
        <v>825523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825523</v>
      </c>
      <c r="P19" s="112">
        <f>(O19/P$37)</f>
        <v>36.270782073813706</v>
      </c>
      <c r="Q19" s="113"/>
    </row>
    <row r="20" spans="1:17" ht="15.75">
      <c r="A20" s="114" t="s">
        <v>29</v>
      </c>
      <c r="B20" s="115"/>
      <c r="C20" s="116"/>
      <c r="D20" s="117">
        <f>SUM(D21:D25)</f>
        <v>2374054</v>
      </c>
      <c r="E20" s="117">
        <f>SUM(E21:E25)</f>
        <v>202462</v>
      </c>
      <c r="F20" s="117">
        <f>SUM(F21:F25)</f>
        <v>0</v>
      </c>
      <c r="G20" s="117">
        <f>SUM(G21:G25)</f>
        <v>0</v>
      </c>
      <c r="H20" s="117">
        <f>SUM(H21:H25)</f>
        <v>0</v>
      </c>
      <c r="I20" s="117">
        <f>SUM(I21:I25)</f>
        <v>10244961</v>
      </c>
      <c r="J20" s="117">
        <f>SUM(J21:J25)</f>
        <v>0</v>
      </c>
      <c r="K20" s="117">
        <f>SUM(K21:K25)</f>
        <v>0</v>
      </c>
      <c r="L20" s="117">
        <f>SUM(L21:L25)</f>
        <v>0</v>
      </c>
      <c r="M20" s="117">
        <f>SUM(M21:M25)</f>
        <v>0</v>
      </c>
      <c r="N20" s="117">
        <f>SUM(N21:N25)</f>
        <v>0</v>
      </c>
      <c r="O20" s="118">
        <f>SUM(D20:N20)</f>
        <v>12821477</v>
      </c>
      <c r="P20" s="119">
        <f>(O20/P$37)</f>
        <v>563.33378734622147</v>
      </c>
      <c r="Q20" s="120"/>
    </row>
    <row r="21" spans="1:17">
      <c r="A21" s="108"/>
      <c r="B21" s="109">
        <v>533</v>
      </c>
      <c r="C21" s="110" t="s">
        <v>48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162529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2" si="2">SUM(D21:N21)</f>
        <v>162529</v>
      </c>
      <c r="P21" s="112">
        <f>(O21/P$37)</f>
        <v>7.1409929701230226</v>
      </c>
      <c r="Q21" s="113"/>
    </row>
    <row r="22" spans="1:17">
      <c r="A22" s="108"/>
      <c r="B22" s="109">
        <v>534</v>
      </c>
      <c r="C22" s="110" t="s">
        <v>49</v>
      </c>
      <c r="D22" s="111">
        <v>2296374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2296374</v>
      </c>
      <c r="P22" s="112">
        <f>(O22/P$37)</f>
        <v>100.89516695957821</v>
      </c>
      <c r="Q22" s="113"/>
    </row>
    <row r="23" spans="1:17">
      <c r="A23" s="108"/>
      <c r="B23" s="109">
        <v>535</v>
      </c>
      <c r="C23" s="110" t="s">
        <v>50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410588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410588</v>
      </c>
      <c r="P23" s="112">
        <f>(O23/P$37)</f>
        <v>18.039894551845343</v>
      </c>
      <c r="Q23" s="113"/>
    </row>
    <row r="24" spans="1:17">
      <c r="A24" s="108"/>
      <c r="B24" s="109">
        <v>536</v>
      </c>
      <c r="C24" s="110" t="s">
        <v>30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9671844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9671844</v>
      </c>
      <c r="P24" s="112">
        <f>(O24/P$37)</f>
        <v>424.94920913884005</v>
      </c>
      <c r="Q24" s="113"/>
    </row>
    <row r="25" spans="1:17">
      <c r="A25" s="108"/>
      <c r="B25" s="109">
        <v>539</v>
      </c>
      <c r="C25" s="110" t="s">
        <v>59</v>
      </c>
      <c r="D25" s="111">
        <v>77680</v>
      </c>
      <c r="E25" s="111">
        <v>202462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280142</v>
      </c>
      <c r="P25" s="112">
        <f>(O25/P$37)</f>
        <v>12.308523725834798</v>
      </c>
      <c r="Q25" s="113"/>
    </row>
    <row r="26" spans="1:17" ht="15.75">
      <c r="A26" s="114" t="s">
        <v>31</v>
      </c>
      <c r="B26" s="115"/>
      <c r="C26" s="116"/>
      <c r="D26" s="117">
        <f>SUM(D27:D27)</f>
        <v>1391857</v>
      </c>
      <c r="E26" s="117">
        <f>SUM(E27:E27)</f>
        <v>1166</v>
      </c>
      <c r="F26" s="117">
        <f>SUM(F27:F27)</f>
        <v>0</v>
      </c>
      <c r="G26" s="117">
        <f>SUM(G27:G27)</f>
        <v>67656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1460679</v>
      </c>
      <c r="P26" s="119">
        <f>(O26/P$37)</f>
        <v>64.177460456942001</v>
      </c>
      <c r="Q26" s="120"/>
    </row>
    <row r="27" spans="1:17">
      <c r="A27" s="108"/>
      <c r="B27" s="109">
        <v>541</v>
      </c>
      <c r="C27" s="110" t="s">
        <v>32</v>
      </c>
      <c r="D27" s="111">
        <v>1391857</v>
      </c>
      <c r="E27" s="111">
        <v>1166</v>
      </c>
      <c r="F27" s="111">
        <v>0</v>
      </c>
      <c r="G27" s="111">
        <v>67656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1460679</v>
      </c>
      <c r="P27" s="112">
        <f>(O27/P$37)</f>
        <v>64.177460456942001</v>
      </c>
      <c r="Q27" s="113"/>
    </row>
    <row r="28" spans="1:17" ht="15.75">
      <c r="A28" s="114" t="s">
        <v>43</v>
      </c>
      <c r="B28" s="115"/>
      <c r="C28" s="116"/>
      <c r="D28" s="117">
        <f>SUM(D29:D30)</f>
        <v>730766</v>
      </c>
      <c r="E28" s="117">
        <f>SUM(E29:E30)</f>
        <v>1195836</v>
      </c>
      <c r="F28" s="117">
        <f>SUM(F29:F30)</f>
        <v>0</v>
      </c>
      <c r="G28" s="117">
        <f>SUM(G29:G30)</f>
        <v>0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 t="shared" si="2"/>
        <v>1926602</v>
      </c>
      <c r="P28" s="119">
        <f>(O28/P$37)</f>
        <v>84.648594024604563</v>
      </c>
      <c r="Q28" s="120"/>
    </row>
    <row r="29" spans="1:17">
      <c r="A29" s="121"/>
      <c r="B29" s="122">
        <v>552</v>
      </c>
      <c r="C29" s="123" t="s">
        <v>51</v>
      </c>
      <c r="D29" s="111">
        <v>730766</v>
      </c>
      <c r="E29" s="111">
        <v>411376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1142142</v>
      </c>
      <c r="P29" s="112">
        <f>(O29/P$37)</f>
        <v>50.181985940246044</v>
      </c>
      <c r="Q29" s="113"/>
    </row>
    <row r="30" spans="1:17">
      <c r="A30" s="121"/>
      <c r="B30" s="122">
        <v>554</v>
      </c>
      <c r="C30" s="123" t="s">
        <v>99</v>
      </c>
      <c r="D30" s="111">
        <v>0</v>
      </c>
      <c r="E30" s="111">
        <v>784460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784460</v>
      </c>
      <c r="P30" s="112">
        <f>(O30/P$37)</f>
        <v>34.466608084358526</v>
      </c>
      <c r="Q30" s="113"/>
    </row>
    <row r="31" spans="1:17" ht="15.75">
      <c r="A31" s="114" t="s">
        <v>35</v>
      </c>
      <c r="B31" s="115"/>
      <c r="C31" s="116"/>
      <c r="D31" s="117">
        <f>SUM(D32:D32)</f>
        <v>1458466</v>
      </c>
      <c r="E31" s="117">
        <f>SUM(E32:E32)</f>
        <v>0</v>
      </c>
      <c r="F31" s="117">
        <f>SUM(F32:F32)</f>
        <v>0</v>
      </c>
      <c r="G31" s="117">
        <f>SUM(G32:G32)</f>
        <v>5658697</v>
      </c>
      <c r="H31" s="117">
        <f>SUM(H32:H32)</f>
        <v>0</v>
      </c>
      <c r="I31" s="117">
        <f>SUM(I32:I32)</f>
        <v>0</v>
      </c>
      <c r="J31" s="117">
        <f>SUM(J32:J32)</f>
        <v>0</v>
      </c>
      <c r="K31" s="117">
        <f>SUM(K32:K32)</f>
        <v>0</v>
      </c>
      <c r="L31" s="117">
        <f>SUM(L32:L32)</f>
        <v>0</v>
      </c>
      <c r="M31" s="117">
        <f>SUM(M32:M32)</f>
        <v>0</v>
      </c>
      <c r="N31" s="117">
        <f>SUM(N32:N32)</f>
        <v>0</v>
      </c>
      <c r="O31" s="117">
        <f>SUM(D31:N31)</f>
        <v>7117163</v>
      </c>
      <c r="P31" s="119">
        <f>(O31/P$37)</f>
        <v>312.70487697715288</v>
      </c>
      <c r="Q31" s="113"/>
    </row>
    <row r="32" spans="1:17">
      <c r="A32" s="108"/>
      <c r="B32" s="109">
        <v>572</v>
      </c>
      <c r="C32" s="110" t="s">
        <v>36</v>
      </c>
      <c r="D32" s="111">
        <v>1458466</v>
      </c>
      <c r="E32" s="111">
        <v>0</v>
      </c>
      <c r="F32" s="111">
        <v>0</v>
      </c>
      <c r="G32" s="111">
        <v>5658697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7117163</v>
      </c>
      <c r="P32" s="112">
        <f>(O32/P$37)</f>
        <v>312.70487697715288</v>
      </c>
      <c r="Q32" s="113"/>
    </row>
    <row r="33" spans="1:120" ht="15.75">
      <c r="A33" s="114" t="s">
        <v>38</v>
      </c>
      <c r="B33" s="115"/>
      <c r="C33" s="116"/>
      <c r="D33" s="117">
        <f>SUM(D34:D34)</f>
        <v>7491183</v>
      </c>
      <c r="E33" s="117">
        <f>SUM(E34:E34)</f>
        <v>313000</v>
      </c>
      <c r="F33" s="117">
        <f>SUM(F34:F34)</f>
        <v>0</v>
      </c>
      <c r="G33" s="117">
        <f>SUM(G34:G34)</f>
        <v>6516981</v>
      </c>
      <c r="H33" s="117">
        <f>SUM(H34:H34)</f>
        <v>0</v>
      </c>
      <c r="I33" s="117">
        <f>SUM(I34:I34)</f>
        <v>13076114</v>
      </c>
      <c r="J33" s="117">
        <f>SUM(J34:J34)</f>
        <v>0</v>
      </c>
      <c r="K33" s="117">
        <f>SUM(K34:K34)</f>
        <v>0</v>
      </c>
      <c r="L33" s="117">
        <f>SUM(L34:L34)</f>
        <v>0</v>
      </c>
      <c r="M33" s="117">
        <f>SUM(M34:M34)</f>
        <v>0</v>
      </c>
      <c r="N33" s="117">
        <f>SUM(N34:N34)</f>
        <v>0</v>
      </c>
      <c r="O33" s="117">
        <f>SUM(D33:N33)</f>
        <v>27397278</v>
      </c>
      <c r="P33" s="119">
        <f>(O33/P$37)</f>
        <v>1203.7468365553602</v>
      </c>
      <c r="Q33" s="113"/>
    </row>
    <row r="34" spans="1:120" ht="15.75" thickBot="1">
      <c r="A34" s="108"/>
      <c r="B34" s="109">
        <v>581</v>
      </c>
      <c r="C34" s="110" t="s">
        <v>93</v>
      </c>
      <c r="D34" s="111">
        <v>7491183</v>
      </c>
      <c r="E34" s="111">
        <v>313000</v>
      </c>
      <c r="F34" s="111">
        <v>0</v>
      </c>
      <c r="G34" s="111">
        <v>6516981</v>
      </c>
      <c r="H34" s="111">
        <v>0</v>
      </c>
      <c r="I34" s="111">
        <v>13076114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>SUM(D34:N34)</f>
        <v>27397278</v>
      </c>
      <c r="P34" s="112">
        <f>(O34/P$37)</f>
        <v>1203.7468365553602</v>
      </c>
      <c r="Q34" s="113"/>
    </row>
    <row r="35" spans="1:120" ht="16.5" thickBot="1">
      <c r="A35" s="124" t="s">
        <v>10</v>
      </c>
      <c r="B35" s="125"/>
      <c r="C35" s="126"/>
      <c r="D35" s="127">
        <f>SUM(D5,D14,D20,D26,D28,D31,D33)</f>
        <v>26318466</v>
      </c>
      <c r="E35" s="127">
        <f t="shared" ref="E35:N35" si="3">SUM(E5,E14,E20,E26,E28,E31,E33)</f>
        <v>10613106</v>
      </c>
      <c r="F35" s="127">
        <f t="shared" si="3"/>
        <v>736199</v>
      </c>
      <c r="G35" s="127">
        <f t="shared" si="3"/>
        <v>13308055</v>
      </c>
      <c r="H35" s="127">
        <f t="shared" si="3"/>
        <v>0</v>
      </c>
      <c r="I35" s="127">
        <f t="shared" si="3"/>
        <v>23321075</v>
      </c>
      <c r="J35" s="127">
        <f t="shared" si="3"/>
        <v>0</v>
      </c>
      <c r="K35" s="127">
        <f t="shared" si="3"/>
        <v>0</v>
      </c>
      <c r="L35" s="127">
        <f t="shared" si="3"/>
        <v>0</v>
      </c>
      <c r="M35" s="127">
        <f t="shared" si="3"/>
        <v>0</v>
      </c>
      <c r="N35" s="127">
        <f t="shared" si="3"/>
        <v>0</v>
      </c>
      <c r="O35" s="127">
        <f>SUM(D35:N35)</f>
        <v>74296901</v>
      </c>
      <c r="P35" s="128">
        <f>(O35/P$37)</f>
        <v>3264.3629613356766</v>
      </c>
      <c r="Q35" s="106"/>
      <c r="R35" s="129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</row>
    <row r="36" spans="1:120">
      <c r="A36" s="130"/>
      <c r="B36" s="131"/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</row>
    <row r="37" spans="1:120">
      <c r="A37" s="134"/>
      <c r="B37" s="135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9" t="s">
        <v>100</v>
      </c>
      <c r="N37" s="139"/>
      <c r="O37" s="139"/>
      <c r="P37" s="137">
        <v>22760</v>
      </c>
    </row>
    <row r="38" spans="1:120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43" t="s">
        <v>46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922555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9" si="1">SUM(D5:M5)</f>
        <v>922555</v>
      </c>
      <c r="O5" s="61">
        <f t="shared" ref="O5:O29" si="2">(N5/O$31)</f>
        <v>87.479139010051199</v>
      </c>
      <c r="P5" s="62"/>
    </row>
    <row r="6" spans="1:133">
      <c r="A6" s="64"/>
      <c r="B6" s="65">
        <v>511</v>
      </c>
      <c r="C6" s="66" t="s">
        <v>19</v>
      </c>
      <c r="D6" s="67">
        <v>106835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106835</v>
      </c>
      <c r="O6" s="68">
        <f t="shared" si="2"/>
        <v>10.130381187179973</v>
      </c>
      <c r="P6" s="69"/>
    </row>
    <row r="7" spans="1:133">
      <c r="A7" s="64"/>
      <c r="B7" s="65">
        <v>512</v>
      </c>
      <c r="C7" s="66" t="s">
        <v>20</v>
      </c>
      <c r="D7" s="67">
        <v>331572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331572</v>
      </c>
      <c r="O7" s="68">
        <f t="shared" si="2"/>
        <v>31.440546178645931</v>
      </c>
      <c r="P7" s="69"/>
    </row>
    <row r="8" spans="1:133">
      <c r="A8" s="64"/>
      <c r="B8" s="65">
        <v>514</v>
      </c>
      <c r="C8" s="66" t="s">
        <v>21</v>
      </c>
      <c r="D8" s="67">
        <v>345428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345428</v>
      </c>
      <c r="O8" s="68">
        <f t="shared" si="2"/>
        <v>32.754409254693719</v>
      </c>
      <c r="P8" s="69"/>
    </row>
    <row r="9" spans="1:133">
      <c r="A9" s="64"/>
      <c r="B9" s="65">
        <v>515</v>
      </c>
      <c r="C9" s="66" t="s">
        <v>22</v>
      </c>
      <c r="D9" s="67">
        <v>138720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138720</v>
      </c>
      <c r="O9" s="68">
        <f t="shared" si="2"/>
        <v>13.153802389531576</v>
      </c>
      <c r="P9" s="69"/>
    </row>
    <row r="10" spans="1:133" ht="15.75">
      <c r="A10" s="70" t="s">
        <v>24</v>
      </c>
      <c r="B10" s="71"/>
      <c r="C10" s="72"/>
      <c r="D10" s="73">
        <f t="shared" ref="D10:M10" si="3">SUM(D11:D15)</f>
        <v>3947122</v>
      </c>
      <c r="E10" s="73">
        <f t="shared" si="3"/>
        <v>0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3947122</v>
      </c>
      <c r="O10" s="75">
        <f t="shared" si="2"/>
        <v>374.27669258486628</v>
      </c>
      <c r="P10" s="76"/>
    </row>
    <row r="11" spans="1:133">
      <c r="A11" s="64"/>
      <c r="B11" s="65">
        <v>521</v>
      </c>
      <c r="C11" s="66" t="s">
        <v>25</v>
      </c>
      <c r="D11" s="67">
        <v>1953435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1953435</v>
      </c>
      <c r="O11" s="68">
        <f t="shared" si="2"/>
        <v>185.22994500284469</v>
      </c>
      <c r="P11" s="69"/>
    </row>
    <row r="12" spans="1:133">
      <c r="A12" s="64"/>
      <c r="B12" s="65">
        <v>522</v>
      </c>
      <c r="C12" s="66" t="s">
        <v>26</v>
      </c>
      <c r="D12" s="67">
        <v>1421004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1421004</v>
      </c>
      <c r="O12" s="68">
        <f t="shared" si="2"/>
        <v>134.7434098236298</v>
      </c>
      <c r="P12" s="69"/>
    </row>
    <row r="13" spans="1:133">
      <c r="A13" s="64"/>
      <c r="B13" s="65">
        <v>523</v>
      </c>
      <c r="C13" s="66" t="s">
        <v>62</v>
      </c>
      <c r="D13" s="67">
        <v>347353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347353</v>
      </c>
      <c r="O13" s="68">
        <f t="shared" si="2"/>
        <v>32.936942916745686</v>
      </c>
      <c r="P13" s="69"/>
    </row>
    <row r="14" spans="1:133">
      <c r="A14" s="64"/>
      <c r="B14" s="65">
        <v>524</v>
      </c>
      <c r="C14" s="66" t="s">
        <v>28</v>
      </c>
      <c r="D14" s="67">
        <v>183524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183524</v>
      </c>
      <c r="O14" s="68">
        <f t="shared" si="2"/>
        <v>17.402237815285417</v>
      </c>
      <c r="P14" s="69"/>
    </row>
    <row r="15" spans="1:133">
      <c r="A15" s="64"/>
      <c r="B15" s="65">
        <v>529</v>
      </c>
      <c r="C15" s="66" t="s">
        <v>42</v>
      </c>
      <c r="D15" s="67">
        <v>41806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41806</v>
      </c>
      <c r="O15" s="68">
        <f t="shared" si="2"/>
        <v>3.9641570263607053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SUM(D17:D20)</f>
        <v>0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4942865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4942865</v>
      </c>
      <c r="O16" s="75">
        <f t="shared" si="2"/>
        <v>468.69571401479232</v>
      </c>
      <c r="P16" s="76"/>
    </row>
    <row r="17" spans="1:119">
      <c r="A17" s="64"/>
      <c r="B17" s="65">
        <v>533</v>
      </c>
      <c r="C17" s="66" t="s">
        <v>48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1799001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1799001</v>
      </c>
      <c r="O17" s="68">
        <f t="shared" si="2"/>
        <v>170.58609899487956</v>
      </c>
      <c r="P17" s="69"/>
    </row>
    <row r="18" spans="1:119">
      <c r="A18" s="64"/>
      <c r="B18" s="65">
        <v>534</v>
      </c>
      <c r="C18" s="66" t="s">
        <v>63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536755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536755</v>
      </c>
      <c r="O18" s="68">
        <f t="shared" si="2"/>
        <v>50.896548454390292</v>
      </c>
      <c r="P18" s="69"/>
    </row>
    <row r="19" spans="1:119">
      <c r="A19" s="64"/>
      <c r="B19" s="65">
        <v>535</v>
      </c>
      <c r="C19" s="66" t="s">
        <v>50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2047977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2047977</v>
      </c>
      <c r="O19" s="68">
        <f t="shared" si="2"/>
        <v>194.1946709652949</v>
      </c>
      <c r="P19" s="69"/>
    </row>
    <row r="20" spans="1:119">
      <c r="A20" s="64"/>
      <c r="B20" s="65">
        <v>539</v>
      </c>
      <c r="C20" s="66" t="s">
        <v>59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559132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559132</v>
      </c>
      <c r="O20" s="68">
        <f t="shared" si="2"/>
        <v>53.018395600227578</v>
      </c>
      <c r="P20" s="69"/>
    </row>
    <row r="21" spans="1:119" ht="15.75">
      <c r="A21" s="70" t="s">
        <v>31</v>
      </c>
      <c r="B21" s="71"/>
      <c r="C21" s="72"/>
      <c r="D21" s="73">
        <f t="shared" ref="D21:M21" si="5">SUM(D22:D22)</f>
        <v>542538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si="1"/>
        <v>542538</v>
      </c>
      <c r="O21" s="75">
        <f t="shared" si="2"/>
        <v>51.444908021998863</v>
      </c>
      <c r="P21" s="76"/>
    </row>
    <row r="22" spans="1:119">
      <c r="A22" s="64"/>
      <c r="B22" s="65">
        <v>541</v>
      </c>
      <c r="C22" s="66" t="s">
        <v>64</v>
      </c>
      <c r="D22" s="67">
        <v>542538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542538</v>
      </c>
      <c r="O22" s="68">
        <f t="shared" si="2"/>
        <v>51.444908021998863</v>
      </c>
      <c r="P22" s="69"/>
    </row>
    <row r="23" spans="1:119" ht="15.75">
      <c r="A23" s="70" t="s">
        <v>43</v>
      </c>
      <c r="B23" s="71"/>
      <c r="C23" s="72"/>
      <c r="D23" s="73">
        <f t="shared" ref="D23:M23" si="6">SUM(D24:D24)</f>
        <v>0</v>
      </c>
      <c r="E23" s="73">
        <f t="shared" si="6"/>
        <v>361067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1"/>
        <v>361067</v>
      </c>
      <c r="O23" s="75">
        <f t="shared" si="2"/>
        <v>34.237341172008342</v>
      </c>
      <c r="P23" s="76"/>
    </row>
    <row r="24" spans="1:119">
      <c r="A24" s="64"/>
      <c r="B24" s="65">
        <v>552</v>
      </c>
      <c r="C24" s="66" t="s">
        <v>51</v>
      </c>
      <c r="D24" s="67">
        <v>0</v>
      </c>
      <c r="E24" s="67">
        <v>361067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361067</v>
      </c>
      <c r="O24" s="68">
        <f t="shared" si="2"/>
        <v>34.237341172008342</v>
      </c>
      <c r="P24" s="69"/>
    </row>
    <row r="25" spans="1:119" ht="15.75">
      <c r="A25" s="70" t="s">
        <v>35</v>
      </c>
      <c r="B25" s="71"/>
      <c r="C25" s="72"/>
      <c r="D25" s="73">
        <f t="shared" ref="D25:M25" si="7">SUM(D26:D26)</f>
        <v>380312</v>
      </c>
      <c r="E25" s="73">
        <f t="shared" si="7"/>
        <v>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1"/>
        <v>380312</v>
      </c>
      <c r="O25" s="75">
        <f t="shared" si="2"/>
        <v>36.062203679120046</v>
      </c>
      <c r="P25" s="69"/>
    </row>
    <row r="26" spans="1:119">
      <c r="A26" s="64"/>
      <c r="B26" s="65">
        <v>572</v>
      </c>
      <c r="C26" s="66" t="s">
        <v>65</v>
      </c>
      <c r="D26" s="67">
        <v>380312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380312</v>
      </c>
      <c r="O26" s="68">
        <f t="shared" si="2"/>
        <v>36.062203679120046</v>
      </c>
      <c r="P26" s="69"/>
    </row>
    <row r="27" spans="1:119" ht="15.75">
      <c r="A27" s="70" t="s">
        <v>66</v>
      </c>
      <c r="B27" s="71"/>
      <c r="C27" s="72"/>
      <c r="D27" s="73">
        <f t="shared" ref="D27:M27" si="8">SUM(D28:D28)</f>
        <v>533664</v>
      </c>
      <c r="E27" s="73">
        <f t="shared" si="8"/>
        <v>0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1"/>
        <v>533664</v>
      </c>
      <c r="O27" s="75">
        <f t="shared" si="2"/>
        <v>50.603451545609708</v>
      </c>
      <c r="P27" s="69"/>
    </row>
    <row r="28" spans="1:119" ht="15.75" thickBot="1">
      <c r="A28" s="64"/>
      <c r="B28" s="65">
        <v>581</v>
      </c>
      <c r="C28" s="66" t="s">
        <v>67</v>
      </c>
      <c r="D28" s="67">
        <v>533664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533664</v>
      </c>
      <c r="O28" s="68">
        <f t="shared" si="2"/>
        <v>50.603451545609708</v>
      </c>
      <c r="P28" s="69"/>
    </row>
    <row r="29" spans="1:119" ht="16.5" thickBot="1">
      <c r="A29" s="77" t="s">
        <v>10</v>
      </c>
      <c r="B29" s="78"/>
      <c r="C29" s="79"/>
      <c r="D29" s="80">
        <f>SUM(D5,D10,D16,D21,D23,D25,D27)</f>
        <v>6326191</v>
      </c>
      <c r="E29" s="80">
        <f t="shared" ref="E29:M29" si="9">SUM(E5,E10,E16,E21,E23,E25,E27)</f>
        <v>361067</v>
      </c>
      <c r="F29" s="80">
        <f t="shared" si="9"/>
        <v>0</v>
      </c>
      <c r="G29" s="80">
        <f t="shared" si="9"/>
        <v>0</v>
      </c>
      <c r="H29" s="80">
        <f t="shared" si="9"/>
        <v>0</v>
      </c>
      <c r="I29" s="80">
        <f t="shared" si="9"/>
        <v>4942865</v>
      </c>
      <c r="J29" s="80">
        <f t="shared" si="9"/>
        <v>0</v>
      </c>
      <c r="K29" s="80">
        <f t="shared" si="9"/>
        <v>0</v>
      </c>
      <c r="L29" s="80">
        <f t="shared" si="9"/>
        <v>0</v>
      </c>
      <c r="M29" s="80">
        <f t="shared" si="9"/>
        <v>0</v>
      </c>
      <c r="N29" s="80">
        <f t="shared" si="1"/>
        <v>11630123</v>
      </c>
      <c r="O29" s="81">
        <f t="shared" si="2"/>
        <v>1102.7994500284467</v>
      </c>
      <c r="P29" s="62"/>
      <c r="Q29" s="8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</row>
    <row r="30" spans="1:119">
      <c r="A30" s="84"/>
      <c r="B30" s="8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1:119">
      <c r="A31" s="88"/>
      <c r="B31" s="89"/>
      <c r="C31" s="89"/>
      <c r="D31" s="90"/>
      <c r="E31" s="90"/>
      <c r="F31" s="90"/>
      <c r="G31" s="90"/>
      <c r="H31" s="90"/>
      <c r="I31" s="90"/>
      <c r="J31" s="90"/>
      <c r="K31" s="90"/>
      <c r="L31" s="177" t="s">
        <v>68</v>
      </c>
      <c r="M31" s="177"/>
      <c r="N31" s="177"/>
      <c r="O31" s="91">
        <v>10546</v>
      </c>
    </row>
    <row r="32" spans="1:119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</row>
    <row r="33" spans="1:15" ht="15.75" customHeight="1" thickBot="1">
      <c r="A33" s="181" t="s">
        <v>46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702279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702279</v>
      </c>
      <c r="O5" s="30">
        <f t="shared" ref="O5:O29" si="2">(N5/O$31)</f>
        <v>73.699128974708785</v>
      </c>
      <c r="P5" s="6"/>
    </row>
    <row r="6" spans="1:133">
      <c r="A6" s="12"/>
      <c r="B6" s="42">
        <v>511</v>
      </c>
      <c r="C6" s="19" t="s">
        <v>19</v>
      </c>
      <c r="D6" s="46">
        <v>92967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92967</v>
      </c>
      <c r="O6" s="47">
        <f t="shared" si="2"/>
        <v>9.7562178612656094</v>
      </c>
      <c r="P6" s="9"/>
    </row>
    <row r="7" spans="1:133">
      <c r="A7" s="12"/>
      <c r="B7" s="42">
        <v>512</v>
      </c>
      <c r="C7" s="19" t="s">
        <v>20</v>
      </c>
      <c r="D7" s="46">
        <v>333619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333619</v>
      </c>
      <c r="O7" s="47">
        <f t="shared" si="2"/>
        <v>35.010914051841745</v>
      </c>
      <c r="P7" s="9"/>
    </row>
    <row r="8" spans="1:133">
      <c r="A8" s="12"/>
      <c r="B8" s="42">
        <v>514</v>
      </c>
      <c r="C8" s="19" t="s">
        <v>21</v>
      </c>
      <c r="D8" s="46">
        <v>148615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148615</v>
      </c>
      <c r="O8" s="47">
        <f t="shared" si="2"/>
        <v>15.596075139049217</v>
      </c>
      <c r="P8" s="9"/>
    </row>
    <row r="9" spans="1:133">
      <c r="A9" s="12"/>
      <c r="B9" s="42">
        <v>515</v>
      </c>
      <c r="C9" s="19" t="s">
        <v>22</v>
      </c>
      <c r="D9" s="46">
        <v>127078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127078</v>
      </c>
      <c r="O9" s="47">
        <f t="shared" si="2"/>
        <v>13.33592192255221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SUM(D11:D15)</f>
        <v>3759594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3759594</v>
      </c>
      <c r="O10" s="41">
        <f t="shared" si="2"/>
        <v>394.54234442228983</v>
      </c>
      <c r="P10" s="10"/>
    </row>
    <row r="11" spans="1:133">
      <c r="A11" s="12"/>
      <c r="B11" s="42">
        <v>521</v>
      </c>
      <c r="C11" s="19" t="s">
        <v>25</v>
      </c>
      <c r="D11" s="46">
        <v>1824970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1824970</v>
      </c>
      <c r="O11" s="47">
        <f t="shared" si="2"/>
        <v>191.51747297722741</v>
      </c>
      <c r="P11" s="9"/>
    </row>
    <row r="12" spans="1:133">
      <c r="A12" s="12"/>
      <c r="B12" s="42">
        <v>522</v>
      </c>
      <c r="C12" s="19" t="s">
        <v>26</v>
      </c>
      <c r="D12" s="46">
        <v>1373873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1373873</v>
      </c>
      <c r="O12" s="47">
        <f t="shared" si="2"/>
        <v>144.17808794207158</v>
      </c>
      <c r="P12" s="9"/>
    </row>
    <row r="13" spans="1:133">
      <c r="A13" s="12"/>
      <c r="B13" s="42">
        <v>523</v>
      </c>
      <c r="C13" s="19" t="s">
        <v>58</v>
      </c>
      <c r="D13" s="46">
        <v>324221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324221</v>
      </c>
      <c r="O13" s="47">
        <f t="shared" si="2"/>
        <v>34.024661559450102</v>
      </c>
      <c r="P13" s="9"/>
    </row>
    <row r="14" spans="1:133">
      <c r="A14" s="12"/>
      <c r="B14" s="42">
        <v>524</v>
      </c>
      <c r="C14" s="19" t="s">
        <v>28</v>
      </c>
      <c r="D14" s="46">
        <v>187081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187081</v>
      </c>
      <c r="O14" s="47">
        <f t="shared" si="2"/>
        <v>19.632805121208943</v>
      </c>
      <c r="P14" s="9"/>
    </row>
    <row r="15" spans="1:133">
      <c r="A15" s="12"/>
      <c r="B15" s="42">
        <v>529</v>
      </c>
      <c r="C15" s="19" t="s">
        <v>42</v>
      </c>
      <c r="D15" s="46">
        <v>49449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49449</v>
      </c>
      <c r="O15" s="47">
        <f t="shared" si="2"/>
        <v>5.1893168223318291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4671901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4671901</v>
      </c>
      <c r="O16" s="41">
        <f t="shared" si="2"/>
        <v>490.28240109140518</v>
      </c>
      <c r="P16" s="10"/>
    </row>
    <row r="17" spans="1:119">
      <c r="A17" s="12"/>
      <c r="B17" s="42">
        <v>533</v>
      </c>
      <c r="C17" s="19" t="s">
        <v>48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1595317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1595317</v>
      </c>
      <c r="O17" s="47">
        <f t="shared" si="2"/>
        <v>167.4170427117221</v>
      </c>
      <c r="P17" s="9"/>
    </row>
    <row r="18" spans="1:119">
      <c r="A18" s="12"/>
      <c r="B18" s="42">
        <v>534</v>
      </c>
      <c r="C18" s="19" t="s">
        <v>49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487635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487635</v>
      </c>
      <c r="O18" s="47">
        <f t="shared" si="2"/>
        <v>51.173785287018575</v>
      </c>
      <c r="P18" s="9"/>
    </row>
    <row r="19" spans="1:119">
      <c r="A19" s="12"/>
      <c r="B19" s="42">
        <v>535</v>
      </c>
      <c r="C19" s="19" t="s">
        <v>50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2243404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2243404</v>
      </c>
      <c r="O19" s="47">
        <f t="shared" si="2"/>
        <v>235.42911113443174</v>
      </c>
      <c r="P19" s="9"/>
    </row>
    <row r="20" spans="1:119">
      <c r="A20" s="12"/>
      <c r="B20" s="42">
        <v>539</v>
      </c>
      <c r="C20" s="19" t="s">
        <v>59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345545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345545</v>
      </c>
      <c r="O20" s="47">
        <f t="shared" si="2"/>
        <v>36.262461958232763</v>
      </c>
      <c r="P20" s="9"/>
    </row>
    <row r="21" spans="1:119" ht="15.75">
      <c r="A21" s="26" t="s">
        <v>31</v>
      </c>
      <c r="B21" s="27"/>
      <c r="C21" s="28"/>
      <c r="D21" s="29">
        <f t="shared" ref="D21:M21" si="5">SUM(D22:D22)</f>
        <v>855390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855390</v>
      </c>
      <c r="O21" s="41">
        <f t="shared" si="2"/>
        <v>89.767026970301188</v>
      </c>
      <c r="P21" s="10"/>
    </row>
    <row r="22" spans="1:119">
      <c r="A22" s="12"/>
      <c r="B22" s="42">
        <v>541</v>
      </c>
      <c r="C22" s="19" t="s">
        <v>32</v>
      </c>
      <c r="D22" s="46">
        <v>855390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855390</v>
      </c>
      <c r="O22" s="47">
        <f t="shared" si="2"/>
        <v>89.767026970301188</v>
      </c>
      <c r="P22" s="9"/>
    </row>
    <row r="23" spans="1:119" ht="15.75">
      <c r="A23" s="26" t="s">
        <v>43</v>
      </c>
      <c r="B23" s="27"/>
      <c r="C23" s="28"/>
      <c r="D23" s="29">
        <f t="shared" ref="D23:M23" si="6">SUM(D24:D24)</f>
        <v>0</v>
      </c>
      <c r="E23" s="29">
        <f t="shared" si="6"/>
        <v>471449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471449</v>
      </c>
      <c r="O23" s="41">
        <f t="shared" si="2"/>
        <v>49.475181026340643</v>
      </c>
      <c r="P23" s="10"/>
    </row>
    <row r="24" spans="1:119">
      <c r="A24" s="43"/>
      <c r="B24" s="44">
        <v>552</v>
      </c>
      <c r="C24" s="45" t="s">
        <v>51</v>
      </c>
      <c r="D24" s="46">
        <v>0</v>
      </c>
      <c r="E24" s="46">
        <v>471449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471449</v>
      </c>
      <c r="O24" s="47">
        <f t="shared" si="2"/>
        <v>49.475181026340643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SUM(D26:D26)</f>
        <v>455274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455274</v>
      </c>
      <c r="O25" s="41">
        <f t="shared" si="2"/>
        <v>47.777731136530591</v>
      </c>
      <c r="P25" s="9"/>
    </row>
    <row r="26" spans="1:119">
      <c r="A26" s="12"/>
      <c r="B26" s="42">
        <v>572</v>
      </c>
      <c r="C26" s="19" t="s">
        <v>36</v>
      </c>
      <c r="D26" s="46">
        <v>455274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455274</v>
      </c>
      <c r="O26" s="47">
        <f t="shared" si="2"/>
        <v>47.777731136530591</v>
      </c>
      <c r="P26" s="9"/>
    </row>
    <row r="27" spans="1:119" ht="15.75">
      <c r="A27" s="26" t="s">
        <v>38</v>
      </c>
      <c r="B27" s="27"/>
      <c r="C27" s="28"/>
      <c r="D27" s="29">
        <f t="shared" ref="D27:M27" si="8">SUM(D28:D28)</f>
        <v>958079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958079</v>
      </c>
      <c r="O27" s="41">
        <f t="shared" si="2"/>
        <v>100.54349879315772</v>
      </c>
      <c r="P27" s="9"/>
    </row>
    <row r="28" spans="1:119" ht="15.75" thickBot="1">
      <c r="A28" s="12"/>
      <c r="B28" s="42">
        <v>581</v>
      </c>
      <c r="C28" s="19" t="s">
        <v>37</v>
      </c>
      <c r="D28" s="46">
        <v>958079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958079</v>
      </c>
      <c r="O28" s="47">
        <f t="shared" si="2"/>
        <v>100.54349879315772</v>
      </c>
      <c r="P28" s="9"/>
    </row>
    <row r="29" spans="1:119" ht="16.5" thickBot="1">
      <c r="A29" s="13" t="s">
        <v>10</v>
      </c>
      <c r="B29" s="21"/>
      <c r="C29" s="20"/>
      <c r="D29" s="14">
        <f>SUM(D5,D10,D16,D21,D23,D25,D27)</f>
        <v>6730616</v>
      </c>
      <c r="E29" s="14">
        <f t="shared" ref="E29:M29" si="9">SUM(E5,E10,E16,E21,E23,E25,E27)</f>
        <v>471449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4671901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11873966</v>
      </c>
      <c r="O29" s="35">
        <f t="shared" si="2"/>
        <v>1246.087312414734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60</v>
      </c>
      <c r="M31" s="163"/>
      <c r="N31" s="163"/>
      <c r="O31" s="39">
        <v>9529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1163647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1163647</v>
      </c>
      <c r="O5" s="30">
        <f t="shared" ref="O5:O26" si="2">(N5/O$28)</f>
        <v>128.43785871964681</v>
      </c>
      <c r="P5" s="6"/>
    </row>
    <row r="6" spans="1:133">
      <c r="A6" s="12"/>
      <c r="B6" s="42">
        <v>511</v>
      </c>
      <c r="C6" s="19" t="s">
        <v>19</v>
      </c>
      <c r="D6" s="46">
        <v>114411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114411</v>
      </c>
      <c r="O6" s="47">
        <f t="shared" si="2"/>
        <v>12.628145695364239</v>
      </c>
      <c r="P6" s="9"/>
    </row>
    <row r="7" spans="1:133">
      <c r="A7" s="12"/>
      <c r="B7" s="42">
        <v>512</v>
      </c>
      <c r="C7" s="19" t="s">
        <v>20</v>
      </c>
      <c r="D7" s="46">
        <v>832346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832346</v>
      </c>
      <c r="O7" s="47">
        <f t="shared" si="2"/>
        <v>91.870419426048571</v>
      </c>
      <c r="P7" s="9"/>
    </row>
    <row r="8" spans="1:133">
      <c r="A8" s="12"/>
      <c r="B8" s="42">
        <v>514</v>
      </c>
      <c r="C8" s="19" t="s">
        <v>21</v>
      </c>
      <c r="D8" s="46">
        <v>81944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81944</v>
      </c>
      <c r="O8" s="47">
        <f t="shared" si="2"/>
        <v>9.0445916114790279</v>
      </c>
      <c r="P8" s="9"/>
    </row>
    <row r="9" spans="1:133">
      <c r="A9" s="12"/>
      <c r="B9" s="42">
        <v>515</v>
      </c>
      <c r="C9" s="19" t="s">
        <v>22</v>
      </c>
      <c r="D9" s="46">
        <v>134946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134946</v>
      </c>
      <c r="O9" s="47">
        <f t="shared" si="2"/>
        <v>14.894701986754967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SUM(D11:D15)</f>
        <v>6366178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6366178</v>
      </c>
      <c r="O10" s="41">
        <f t="shared" si="2"/>
        <v>702.66865342163351</v>
      </c>
      <c r="P10" s="10"/>
    </row>
    <row r="11" spans="1:133">
      <c r="A11" s="12"/>
      <c r="B11" s="42">
        <v>521</v>
      </c>
      <c r="C11" s="19" t="s">
        <v>25</v>
      </c>
      <c r="D11" s="46">
        <v>3163514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3163514</v>
      </c>
      <c r="O11" s="47">
        <f t="shared" si="2"/>
        <v>349.1737306843267</v>
      </c>
      <c r="P11" s="9"/>
    </row>
    <row r="12" spans="1:133">
      <c r="A12" s="12"/>
      <c r="B12" s="42">
        <v>522</v>
      </c>
      <c r="C12" s="19" t="s">
        <v>26</v>
      </c>
      <c r="D12" s="46">
        <v>2652971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2652971</v>
      </c>
      <c r="O12" s="47">
        <f t="shared" si="2"/>
        <v>292.82240618101548</v>
      </c>
      <c r="P12" s="9"/>
    </row>
    <row r="13" spans="1:133">
      <c r="A13" s="12"/>
      <c r="B13" s="42">
        <v>523</v>
      </c>
      <c r="C13" s="19" t="s">
        <v>27</v>
      </c>
      <c r="D13" s="46">
        <v>332254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332254</v>
      </c>
      <c r="O13" s="47">
        <f t="shared" si="2"/>
        <v>36.672626931567329</v>
      </c>
      <c r="P13" s="9"/>
    </row>
    <row r="14" spans="1:133">
      <c r="A14" s="12"/>
      <c r="B14" s="42">
        <v>524</v>
      </c>
      <c r="C14" s="19" t="s">
        <v>28</v>
      </c>
      <c r="D14" s="46">
        <v>179953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179953</v>
      </c>
      <c r="O14" s="47">
        <f t="shared" si="2"/>
        <v>19.862362030905079</v>
      </c>
      <c r="P14" s="9"/>
    </row>
    <row r="15" spans="1:133">
      <c r="A15" s="12"/>
      <c r="B15" s="42">
        <v>529</v>
      </c>
      <c r="C15" s="19" t="s">
        <v>42</v>
      </c>
      <c r="D15" s="46">
        <v>37486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37486</v>
      </c>
      <c r="O15" s="47">
        <f t="shared" si="2"/>
        <v>4.1375275938189846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4932093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4932093</v>
      </c>
      <c r="O16" s="41">
        <f t="shared" si="2"/>
        <v>544.38112582781457</v>
      </c>
      <c r="P16" s="10"/>
    </row>
    <row r="17" spans="1:119">
      <c r="A17" s="12"/>
      <c r="B17" s="42">
        <v>536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4932093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4932093</v>
      </c>
      <c r="O17" s="47">
        <f t="shared" si="2"/>
        <v>544.38112582781457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800424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800424</v>
      </c>
      <c r="O18" s="41">
        <f t="shared" si="2"/>
        <v>88.347019867549662</v>
      </c>
      <c r="P18" s="10"/>
    </row>
    <row r="19" spans="1:119">
      <c r="A19" s="12"/>
      <c r="B19" s="42">
        <v>541</v>
      </c>
      <c r="C19" s="19" t="s">
        <v>32</v>
      </c>
      <c r="D19" s="46">
        <v>800424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800424</v>
      </c>
      <c r="O19" s="47">
        <f t="shared" si="2"/>
        <v>88.347019867549662</v>
      </c>
      <c r="P19" s="9"/>
    </row>
    <row r="20" spans="1:119" ht="15.75">
      <c r="A20" s="26" t="s">
        <v>43</v>
      </c>
      <c r="B20" s="27"/>
      <c r="C20" s="28"/>
      <c r="D20" s="29">
        <f t="shared" ref="D20:M20" si="6">SUM(D21:D21)</f>
        <v>0</v>
      </c>
      <c r="E20" s="29">
        <f t="shared" si="6"/>
        <v>406862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406862</v>
      </c>
      <c r="O20" s="41">
        <f t="shared" si="2"/>
        <v>44.907505518763799</v>
      </c>
      <c r="P20" s="10"/>
    </row>
    <row r="21" spans="1:119">
      <c r="A21" s="43"/>
      <c r="B21" s="44">
        <v>552</v>
      </c>
      <c r="C21" s="45" t="s">
        <v>51</v>
      </c>
      <c r="D21" s="46">
        <v>0</v>
      </c>
      <c r="E21" s="46">
        <v>406862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406862</v>
      </c>
      <c r="O21" s="47">
        <f t="shared" si="2"/>
        <v>44.907505518763799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402830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402830</v>
      </c>
      <c r="O22" s="41">
        <f t="shared" si="2"/>
        <v>44.462472406181014</v>
      </c>
      <c r="P22" s="9"/>
    </row>
    <row r="23" spans="1:119">
      <c r="A23" s="12"/>
      <c r="B23" s="42">
        <v>572</v>
      </c>
      <c r="C23" s="19" t="s">
        <v>36</v>
      </c>
      <c r="D23" s="46">
        <v>402830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402830</v>
      </c>
      <c r="O23" s="47">
        <f t="shared" si="2"/>
        <v>44.462472406181014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448507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448507</v>
      </c>
      <c r="O24" s="41">
        <f t="shared" si="2"/>
        <v>49.50408388520971</v>
      </c>
      <c r="P24" s="9"/>
    </row>
    <row r="25" spans="1:119" ht="15.75" thickBot="1">
      <c r="A25" s="12"/>
      <c r="B25" s="42">
        <v>581</v>
      </c>
      <c r="C25" s="19" t="s">
        <v>37</v>
      </c>
      <c r="D25" s="46">
        <v>448507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448507</v>
      </c>
      <c r="O25" s="47">
        <f t="shared" si="2"/>
        <v>49.50408388520971</v>
      </c>
      <c r="P25" s="9"/>
    </row>
    <row r="26" spans="1:119" ht="16.5" thickBot="1">
      <c r="A26" s="13" t="s">
        <v>10</v>
      </c>
      <c r="B26" s="21"/>
      <c r="C26" s="20"/>
      <c r="D26" s="14">
        <f>SUM(D5,D10,D16,D18,D20,D22,D24)</f>
        <v>9181586</v>
      </c>
      <c r="E26" s="14">
        <f t="shared" ref="E26:M26" si="9">SUM(E5,E10,E16,E18,E20,E22,E24)</f>
        <v>406862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4932093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14520541</v>
      </c>
      <c r="O26" s="35">
        <f t="shared" si="2"/>
        <v>1602.7087196467992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54</v>
      </c>
      <c r="M28" s="163"/>
      <c r="N28" s="163"/>
      <c r="O28" s="39">
        <v>9060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1386531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1386531</v>
      </c>
      <c r="O5" s="30">
        <f t="shared" ref="O5:O28" si="2">(N5/O$30)</f>
        <v>157.56034090909091</v>
      </c>
      <c r="P5" s="6"/>
    </row>
    <row r="6" spans="1:133">
      <c r="A6" s="12"/>
      <c r="B6" s="42">
        <v>511</v>
      </c>
      <c r="C6" s="19" t="s">
        <v>19</v>
      </c>
      <c r="D6" s="46">
        <v>85470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85470</v>
      </c>
      <c r="O6" s="47">
        <f t="shared" si="2"/>
        <v>9.7125000000000004</v>
      </c>
      <c r="P6" s="9"/>
    </row>
    <row r="7" spans="1:133">
      <c r="A7" s="12"/>
      <c r="B7" s="42">
        <v>512</v>
      </c>
      <c r="C7" s="19" t="s">
        <v>20</v>
      </c>
      <c r="D7" s="46">
        <v>873119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873119</v>
      </c>
      <c r="O7" s="47">
        <f t="shared" si="2"/>
        <v>99.218068181818182</v>
      </c>
      <c r="P7" s="9"/>
    </row>
    <row r="8" spans="1:133">
      <c r="A8" s="12"/>
      <c r="B8" s="42">
        <v>514</v>
      </c>
      <c r="C8" s="19" t="s">
        <v>21</v>
      </c>
      <c r="D8" s="46">
        <v>98733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98733</v>
      </c>
      <c r="O8" s="47">
        <f t="shared" si="2"/>
        <v>11.21965909090909</v>
      </c>
      <c r="P8" s="9"/>
    </row>
    <row r="9" spans="1:133">
      <c r="A9" s="12"/>
      <c r="B9" s="42">
        <v>515</v>
      </c>
      <c r="C9" s="19" t="s">
        <v>22</v>
      </c>
      <c r="D9" s="46">
        <v>156648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156648</v>
      </c>
      <c r="O9" s="47">
        <f t="shared" si="2"/>
        <v>17.800909090909091</v>
      </c>
      <c r="P9" s="9"/>
    </row>
    <row r="10" spans="1:133">
      <c r="A10" s="12"/>
      <c r="B10" s="42">
        <v>519</v>
      </c>
      <c r="C10" s="19" t="s">
        <v>23</v>
      </c>
      <c r="D10" s="46">
        <v>172561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172561</v>
      </c>
      <c r="O10" s="47">
        <f t="shared" si="2"/>
        <v>19.609204545454546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3589848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3589848</v>
      </c>
      <c r="O11" s="41">
        <f t="shared" si="2"/>
        <v>407.93727272727273</v>
      </c>
      <c r="P11" s="10"/>
    </row>
    <row r="12" spans="1:133">
      <c r="A12" s="12"/>
      <c r="B12" s="42">
        <v>521</v>
      </c>
      <c r="C12" s="19" t="s">
        <v>25</v>
      </c>
      <c r="D12" s="46">
        <v>1850785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1850785</v>
      </c>
      <c r="O12" s="47">
        <f t="shared" si="2"/>
        <v>210.31647727272727</v>
      </c>
      <c r="P12" s="9"/>
    </row>
    <row r="13" spans="1:133">
      <c r="A13" s="12"/>
      <c r="B13" s="42">
        <v>522</v>
      </c>
      <c r="C13" s="19" t="s">
        <v>26</v>
      </c>
      <c r="D13" s="46">
        <v>1365250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1365250</v>
      </c>
      <c r="O13" s="47">
        <f t="shared" si="2"/>
        <v>155.14204545454547</v>
      </c>
      <c r="P13" s="9"/>
    </row>
    <row r="14" spans="1:133">
      <c r="A14" s="12"/>
      <c r="B14" s="42">
        <v>523</v>
      </c>
      <c r="C14" s="19" t="s">
        <v>27</v>
      </c>
      <c r="D14" s="46">
        <v>323534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323534</v>
      </c>
      <c r="O14" s="47">
        <f t="shared" si="2"/>
        <v>36.765227272727273</v>
      </c>
      <c r="P14" s="9"/>
    </row>
    <row r="15" spans="1:133">
      <c r="A15" s="12"/>
      <c r="B15" s="42">
        <v>524</v>
      </c>
      <c r="C15" s="19" t="s">
        <v>28</v>
      </c>
      <c r="D15" s="46">
        <v>50279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50279</v>
      </c>
      <c r="O15" s="47">
        <f t="shared" si="2"/>
        <v>5.7135227272727276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4803338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4803338</v>
      </c>
      <c r="O16" s="41">
        <f t="shared" si="2"/>
        <v>545.83386363636362</v>
      </c>
      <c r="P16" s="10"/>
    </row>
    <row r="17" spans="1:119">
      <c r="A17" s="12"/>
      <c r="B17" s="42">
        <v>533</v>
      </c>
      <c r="C17" s="19" t="s">
        <v>48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1794144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1794144</v>
      </c>
      <c r="O17" s="47">
        <f t="shared" si="2"/>
        <v>203.88</v>
      </c>
      <c r="P17" s="9"/>
    </row>
    <row r="18" spans="1:119">
      <c r="A18" s="12"/>
      <c r="B18" s="42">
        <v>534</v>
      </c>
      <c r="C18" s="19" t="s">
        <v>49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416085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416085</v>
      </c>
      <c r="O18" s="47">
        <f t="shared" si="2"/>
        <v>47.282386363636363</v>
      </c>
      <c r="P18" s="9"/>
    </row>
    <row r="19" spans="1:119">
      <c r="A19" s="12"/>
      <c r="B19" s="42">
        <v>535</v>
      </c>
      <c r="C19" s="19" t="s">
        <v>50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2593109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2593109</v>
      </c>
      <c r="O19" s="47">
        <f t="shared" si="2"/>
        <v>294.67147727272726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502839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502839</v>
      </c>
      <c r="O20" s="41">
        <f t="shared" si="2"/>
        <v>57.140795454545454</v>
      </c>
      <c r="P20" s="10"/>
    </row>
    <row r="21" spans="1:119">
      <c r="A21" s="12"/>
      <c r="B21" s="42">
        <v>541</v>
      </c>
      <c r="C21" s="19" t="s">
        <v>32</v>
      </c>
      <c r="D21" s="46">
        <v>502839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502839</v>
      </c>
      <c r="O21" s="47">
        <f t="shared" si="2"/>
        <v>57.140795454545454</v>
      </c>
      <c r="P21" s="9"/>
    </row>
    <row r="22" spans="1:119" ht="15.75">
      <c r="A22" s="26" t="s">
        <v>43</v>
      </c>
      <c r="B22" s="27"/>
      <c r="C22" s="28"/>
      <c r="D22" s="29">
        <f t="shared" ref="D22:M22" si="6">SUM(D23:D23)</f>
        <v>0</v>
      </c>
      <c r="E22" s="29">
        <f t="shared" si="6"/>
        <v>1430752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1430752</v>
      </c>
      <c r="O22" s="41">
        <f t="shared" si="2"/>
        <v>162.58545454545455</v>
      </c>
      <c r="P22" s="10"/>
    </row>
    <row r="23" spans="1:119">
      <c r="A23" s="43"/>
      <c r="B23" s="44">
        <v>552</v>
      </c>
      <c r="C23" s="45" t="s">
        <v>51</v>
      </c>
      <c r="D23" s="46">
        <v>0</v>
      </c>
      <c r="E23" s="46">
        <v>1430752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1430752</v>
      </c>
      <c r="O23" s="47">
        <f t="shared" si="2"/>
        <v>162.58545454545455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369862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369862</v>
      </c>
      <c r="O24" s="41">
        <f t="shared" si="2"/>
        <v>42.029772727272729</v>
      </c>
      <c r="P24" s="9"/>
    </row>
    <row r="25" spans="1:119">
      <c r="A25" s="12"/>
      <c r="B25" s="42">
        <v>572</v>
      </c>
      <c r="C25" s="19" t="s">
        <v>36</v>
      </c>
      <c r="D25" s="46">
        <v>369862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369862</v>
      </c>
      <c r="O25" s="47">
        <f t="shared" si="2"/>
        <v>42.029772727272729</v>
      </c>
      <c r="P25" s="9"/>
    </row>
    <row r="26" spans="1:119" ht="15.75">
      <c r="A26" s="26" t="s">
        <v>38</v>
      </c>
      <c r="B26" s="27"/>
      <c r="C26" s="28"/>
      <c r="D26" s="29">
        <f t="shared" ref="D26:M26" si="8">SUM(D27:D27)</f>
        <v>340123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340123</v>
      </c>
      <c r="O26" s="41">
        <f t="shared" si="2"/>
        <v>38.650340909090907</v>
      </c>
      <c r="P26" s="9"/>
    </row>
    <row r="27" spans="1:119" ht="15.75" thickBot="1">
      <c r="A27" s="12"/>
      <c r="B27" s="42">
        <v>581</v>
      </c>
      <c r="C27" s="19" t="s">
        <v>37</v>
      </c>
      <c r="D27" s="46">
        <v>340123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340123</v>
      </c>
      <c r="O27" s="47">
        <f t="shared" si="2"/>
        <v>38.650340909090907</v>
      </c>
      <c r="P27" s="9"/>
    </row>
    <row r="28" spans="1:119" ht="16.5" thickBot="1">
      <c r="A28" s="13" t="s">
        <v>10</v>
      </c>
      <c r="B28" s="21"/>
      <c r="C28" s="20"/>
      <c r="D28" s="14">
        <f>SUM(D5,D11,D16,D20,D22,D24,D26)</f>
        <v>6189203</v>
      </c>
      <c r="E28" s="14">
        <f t="shared" ref="E28:M28" si="9">SUM(E5,E11,E16,E20,E22,E24,E26)</f>
        <v>1430752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4803338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12423293</v>
      </c>
      <c r="O28" s="35">
        <f t="shared" si="2"/>
        <v>1411.7378409090909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52</v>
      </c>
      <c r="M30" s="163"/>
      <c r="N30" s="163"/>
      <c r="O30" s="39">
        <v>8800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717588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717588</v>
      </c>
      <c r="O5" s="30">
        <f t="shared" ref="O5:O28" si="2">(N5/O$30)</f>
        <v>82.20735479436361</v>
      </c>
      <c r="P5" s="6"/>
    </row>
    <row r="6" spans="1:133">
      <c r="A6" s="12"/>
      <c r="B6" s="42">
        <v>511</v>
      </c>
      <c r="C6" s="19" t="s">
        <v>19</v>
      </c>
      <c r="D6" s="46">
        <v>93254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93254</v>
      </c>
      <c r="O6" s="47">
        <f t="shared" si="2"/>
        <v>10.683239775461107</v>
      </c>
      <c r="P6" s="9"/>
    </row>
    <row r="7" spans="1:133">
      <c r="A7" s="12"/>
      <c r="B7" s="42">
        <v>512</v>
      </c>
      <c r="C7" s="19" t="s">
        <v>20</v>
      </c>
      <c r="D7" s="46">
        <v>352757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352757</v>
      </c>
      <c r="O7" s="47">
        <f t="shared" si="2"/>
        <v>40.412074693550238</v>
      </c>
      <c r="P7" s="9"/>
    </row>
    <row r="8" spans="1:133">
      <c r="A8" s="12"/>
      <c r="B8" s="42">
        <v>514</v>
      </c>
      <c r="C8" s="19" t="s">
        <v>21</v>
      </c>
      <c r="D8" s="46">
        <v>106321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106321</v>
      </c>
      <c r="O8" s="47">
        <f t="shared" si="2"/>
        <v>12.180203917974568</v>
      </c>
      <c r="P8" s="9"/>
    </row>
    <row r="9" spans="1:133">
      <c r="A9" s="12"/>
      <c r="B9" s="42">
        <v>515</v>
      </c>
      <c r="C9" s="19" t="s">
        <v>22</v>
      </c>
      <c r="D9" s="46">
        <v>165256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165256</v>
      </c>
      <c r="O9" s="47">
        <f t="shared" si="2"/>
        <v>18.931836407377705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SUM(D11:D15)</f>
        <v>3835252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3835252</v>
      </c>
      <c r="O10" s="41">
        <f t="shared" si="2"/>
        <v>439.36899988543934</v>
      </c>
      <c r="P10" s="10"/>
    </row>
    <row r="11" spans="1:133">
      <c r="A11" s="12"/>
      <c r="B11" s="42">
        <v>521</v>
      </c>
      <c r="C11" s="19" t="s">
        <v>25</v>
      </c>
      <c r="D11" s="46">
        <v>1904230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1904230</v>
      </c>
      <c r="O11" s="47">
        <f t="shared" si="2"/>
        <v>218.14984534310918</v>
      </c>
      <c r="P11" s="9"/>
    </row>
    <row r="12" spans="1:133">
      <c r="A12" s="12"/>
      <c r="B12" s="42">
        <v>522</v>
      </c>
      <c r="C12" s="19" t="s">
        <v>26</v>
      </c>
      <c r="D12" s="46">
        <v>1283801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1283801</v>
      </c>
      <c r="O12" s="47">
        <f t="shared" si="2"/>
        <v>147.07308970099669</v>
      </c>
      <c r="P12" s="9"/>
    </row>
    <row r="13" spans="1:133">
      <c r="A13" s="12"/>
      <c r="B13" s="42">
        <v>523</v>
      </c>
      <c r="C13" s="19" t="s">
        <v>27</v>
      </c>
      <c r="D13" s="46">
        <v>360415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360415</v>
      </c>
      <c r="O13" s="47">
        <f t="shared" si="2"/>
        <v>41.289380226830104</v>
      </c>
      <c r="P13" s="9"/>
    </row>
    <row r="14" spans="1:133">
      <c r="A14" s="12"/>
      <c r="B14" s="42">
        <v>524</v>
      </c>
      <c r="C14" s="19" t="s">
        <v>28</v>
      </c>
      <c r="D14" s="46">
        <v>240392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240392</v>
      </c>
      <c r="O14" s="47">
        <f t="shared" si="2"/>
        <v>27.539466147325008</v>
      </c>
      <c r="P14" s="9"/>
    </row>
    <row r="15" spans="1:133">
      <c r="A15" s="12"/>
      <c r="B15" s="42">
        <v>529</v>
      </c>
      <c r="C15" s="19" t="s">
        <v>42</v>
      </c>
      <c r="D15" s="46">
        <v>46414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46414</v>
      </c>
      <c r="O15" s="47">
        <f t="shared" si="2"/>
        <v>5.3172184671783711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5387668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5387668</v>
      </c>
      <c r="O16" s="41">
        <f t="shared" si="2"/>
        <v>617.21480123725507</v>
      </c>
      <c r="P16" s="10"/>
    </row>
    <row r="17" spans="1:119">
      <c r="A17" s="12"/>
      <c r="B17" s="42">
        <v>536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5387668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5387668</v>
      </c>
      <c r="O17" s="47">
        <f t="shared" si="2"/>
        <v>617.21480123725507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527822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527822</v>
      </c>
      <c r="O18" s="41">
        <f t="shared" si="2"/>
        <v>60.467636613586897</v>
      </c>
      <c r="P18" s="10"/>
    </row>
    <row r="19" spans="1:119">
      <c r="A19" s="12"/>
      <c r="B19" s="42">
        <v>541</v>
      </c>
      <c r="C19" s="19" t="s">
        <v>32</v>
      </c>
      <c r="D19" s="46">
        <v>527822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527822</v>
      </c>
      <c r="O19" s="47">
        <f t="shared" si="2"/>
        <v>60.467636613586897</v>
      </c>
      <c r="P19" s="9"/>
    </row>
    <row r="20" spans="1:119" ht="15.75">
      <c r="A20" s="26" t="s">
        <v>43</v>
      </c>
      <c r="B20" s="27"/>
      <c r="C20" s="28"/>
      <c r="D20" s="29">
        <f t="shared" ref="D20:M20" si="6">SUM(D21:D21)</f>
        <v>0</v>
      </c>
      <c r="E20" s="29">
        <f t="shared" si="6"/>
        <v>534070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534070</v>
      </c>
      <c r="O20" s="41">
        <f t="shared" si="2"/>
        <v>61.183411616450911</v>
      </c>
      <c r="P20" s="10"/>
    </row>
    <row r="21" spans="1:119">
      <c r="A21" s="43"/>
      <c r="B21" s="44">
        <v>551</v>
      </c>
      <c r="C21" s="45" t="s">
        <v>44</v>
      </c>
      <c r="D21" s="46">
        <v>0</v>
      </c>
      <c r="E21" s="46">
        <v>534070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534070</v>
      </c>
      <c r="O21" s="47">
        <f t="shared" si="2"/>
        <v>61.183411616450911</v>
      </c>
      <c r="P21" s="9"/>
    </row>
    <row r="22" spans="1:119" ht="15.75">
      <c r="A22" s="26" t="s">
        <v>33</v>
      </c>
      <c r="B22" s="27"/>
      <c r="C22" s="28"/>
      <c r="D22" s="29">
        <f t="shared" ref="D22:M22" si="7">SUM(D23:D23)</f>
        <v>50857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50857</v>
      </c>
      <c r="O22" s="41">
        <f t="shared" si="2"/>
        <v>5.8262114789781192</v>
      </c>
      <c r="P22" s="10"/>
    </row>
    <row r="23" spans="1:119">
      <c r="A23" s="12"/>
      <c r="B23" s="42">
        <v>562</v>
      </c>
      <c r="C23" s="19" t="s">
        <v>34</v>
      </c>
      <c r="D23" s="46">
        <v>50857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50857</v>
      </c>
      <c r="O23" s="47">
        <f t="shared" si="2"/>
        <v>5.8262114789781192</v>
      </c>
      <c r="P23" s="9"/>
    </row>
    <row r="24" spans="1:119" ht="15.75">
      <c r="A24" s="26" t="s">
        <v>35</v>
      </c>
      <c r="B24" s="27"/>
      <c r="C24" s="28"/>
      <c r="D24" s="29">
        <f t="shared" ref="D24:M24" si="8">SUM(D25:D25)</f>
        <v>387223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387223</v>
      </c>
      <c r="O24" s="41">
        <f t="shared" si="2"/>
        <v>44.360522396609007</v>
      </c>
      <c r="P24" s="9"/>
    </row>
    <row r="25" spans="1:119">
      <c r="A25" s="12"/>
      <c r="B25" s="42">
        <v>572</v>
      </c>
      <c r="C25" s="19" t="s">
        <v>36</v>
      </c>
      <c r="D25" s="46">
        <v>387223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387223</v>
      </c>
      <c r="O25" s="47">
        <f t="shared" si="2"/>
        <v>44.360522396609007</v>
      </c>
      <c r="P25" s="9"/>
    </row>
    <row r="26" spans="1:119" ht="15.75">
      <c r="A26" s="26" t="s">
        <v>38</v>
      </c>
      <c r="B26" s="27"/>
      <c r="C26" s="28"/>
      <c r="D26" s="29">
        <f t="shared" ref="D26:M26" si="9">SUM(D27:D27)</f>
        <v>417675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1"/>
        <v>417675</v>
      </c>
      <c r="O26" s="41">
        <f t="shared" si="2"/>
        <v>47.849123610951999</v>
      </c>
      <c r="P26" s="9"/>
    </row>
    <row r="27" spans="1:119" ht="15.75" thickBot="1">
      <c r="A27" s="12"/>
      <c r="B27" s="42">
        <v>581</v>
      </c>
      <c r="C27" s="19" t="s">
        <v>37</v>
      </c>
      <c r="D27" s="46">
        <v>417675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417675</v>
      </c>
      <c r="O27" s="47">
        <f t="shared" si="2"/>
        <v>47.849123610951999</v>
      </c>
      <c r="P27" s="9"/>
    </row>
    <row r="28" spans="1:119" ht="16.5" thickBot="1">
      <c r="A28" s="13" t="s">
        <v>10</v>
      </c>
      <c r="B28" s="21"/>
      <c r="C28" s="20"/>
      <c r="D28" s="14">
        <f t="shared" ref="D28:M28" si="10">SUM(D5,D10,D16,D18,D20,D22,D24,D26)</f>
        <v>5936417</v>
      </c>
      <c r="E28" s="14">
        <f t="shared" si="10"/>
        <v>534070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5387668</v>
      </c>
      <c r="J28" s="14">
        <f t="shared" si="10"/>
        <v>0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1"/>
        <v>11858155</v>
      </c>
      <c r="O28" s="35">
        <f t="shared" si="2"/>
        <v>1358.478061633635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45</v>
      </c>
      <c r="M30" s="163"/>
      <c r="N30" s="163"/>
      <c r="O30" s="39">
        <v>8729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1067721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1067721</v>
      </c>
      <c r="O5" s="30">
        <f t="shared" ref="O5:O26" si="2">(N5/O$28)</f>
        <v>149.64555010511563</v>
      </c>
      <c r="P5" s="6"/>
    </row>
    <row r="6" spans="1:133">
      <c r="A6" s="12"/>
      <c r="B6" s="42">
        <v>511</v>
      </c>
      <c r="C6" s="19" t="s">
        <v>19</v>
      </c>
      <c r="D6" s="46">
        <v>100775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100775</v>
      </c>
      <c r="O6" s="47">
        <f t="shared" si="2"/>
        <v>14.124036440084092</v>
      </c>
      <c r="P6" s="9"/>
    </row>
    <row r="7" spans="1:133">
      <c r="A7" s="12"/>
      <c r="B7" s="42">
        <v>512</v>
      </c>
      <c r="C7" s="19" t="s">
        <v>20</v>
      </c>
      <c r="D7" s="46">
        <v>454404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454404</v>
      </c>
      <c r="O7" s="47">
        <f t="shared" si="2"/>
        <v>63.686615276804488</v>
      </c>
      <c r="P7" s="9"/>
    </row>
    <row r="8" spans="1:133">
      <c r="A8" s="12"/>
      <c r="B8" s="42">
        <v>514</v>
      </c>
      <c r="C8" s="19" t="s">
        <v>21</v>
      </c>
      <c r="D8" s="46">
        <v>79585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79585</v>
      </c>
      <c r="O8" s="47">
        <f t="shared" si="2"/>
        <v>11.1541695865452</v>
      </c>
      <c r="P8" s="9"/>
    </row>
    <row r="9" spans="1:133">
      <c r="A9" s="12"/>
      <c r="B9" s="42">
        <v>515</v>
      </c>
      <c r="C9" s="19" t="s">
        <v>22</v>
      </c>
      <c r="D9" s="46">
        <v>194017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194017</v>
      </c>
      <c r="O9" s="47">
        <f t="shared" si="2"/>
        <v>27.19229152067274</v>
      </c>
      <c r="P9" s="9"/>
    </row>
    <row r="10" spans="1:133">
      <c r="A10" s="12"/>
      <c r="B10" s="42">
        <v>519</v>
      </c>
      <c r="C10" s="19" t="s">
        <v>23</v>
      </c>
      <c r="D10" s="46">
        <v>238940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238940</v>
      </c>
      <c r="O10" s="47">
        <f t="shared" si="2"/>
        <v>33.488437281009112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3426238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3426238</v>
      </c>
      <c r="O11" s="41">
        <f t="shared" si="2"/>
        <v>480.20154169586544</v>
      </c>
      <c r="P11" s="10"/>
    </row>
    <row r="12" spans="1:133">
      <c r="A12" s="12"/>
      <c r="B12" s="42">
        <v>521</v>
      </c>
      <c r="C12" s="19" t="s">
        <v>25</v>
      </c>
      <c r="D12" s="46">
        <v>1790162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1790162</v>
      </c>
      <c r="O12" s="47">
        <f t="shared" si="2"/>
        <v>250.89866853538894</v>
      </c>
      <c r="P12" s="9"/>
    </row>
    <row r="13" spans="1:133">
      <c r="A13" s="12"/>
      <c r="B13" s="42">
        <v>522</v>
      </c>
      <c r="C13" s="19" t="s">
        <v>26</v>
      </c>
      <c r="D13" s="46">
        <v>1212617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1212617</v>
      </c>
      <c r="O13" s="47">
        <f t="shared" si="2"/>
        <v>169.95332866152768</v>
      </c>
      <c r="P13" s="9"/>
    </row>
    <row r="14" spans="1:133">
      <c r="A14" s="12"/>
      <c r="B14" s="42">
        <v>523</v>
      </c>
      <c r="C14" s="19" t="s">
        <v>27</v>
      </c>
      <c r="D14" s="46">
        <v>372371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372371</v>
      </c>
      <c r="O14" s="47">
        <f t="shared" si="2"/>
        <v>52.189348283111421</v>
      </c>
      <c r="P14" s="9"/>
    </row>
    <row r="15" spans="1:133">
      <c r="A15" s="12"/>
      <c r="B15" s="42">
        <v>524</v>
      </c>
      <c r="C15" s="19" t="s">
        <v>28</v>
      </c>
      <c r="D15" s="46">
        <v>51088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51088</v>
      </c>
      <c r="O15" s="47">
        <f t="shared" si="2"/>
        <v>7.1601962158374208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5468448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5468448</v>
      </c>
      <c r="O16" s="41">
        <f t="shared" si="2"/>
        <v>766.42578836720395</v>
      </c>
      <c r="P16" s="10"/>
    </row>
    <row r="17" spans="1:119">
      <c r="A17" s="12"/>
      <c r="B17" s="42">
        <v>536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5468448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5468448</v>
      </c>
      <c r="O17" s="47">
        <f t="shared" si="2"/>
        <v>766.42578836720395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529237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529237</v>
      </c>
      <c r="O18" s="41">
        <f t="shared" si="2"/>
        <v>74.174772249474415</v>
      </c>
      <c r="P18" s="10"/>
    </row>
    <row r="19" spans="1:119">
      <c r="A19" s="12"/>
      <c r="B19" s="42">
        <v>541</v>
      </c>
      <c r="C19" s="19" t="s">
        <v>32</v>
      </c>
      <c r="D19" s="46">
        <v>529237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529237</v>
      </c>
      <c r="O19" s="47">
        <f t="shared" si="2"/>
        <v>74.174772249474415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53636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53636</v>
      </c>
      <c r="O20" s="41">
        <f t="shared" si="2"/>
        <v>7.517309039943938</v>
      </c>
      <c r="P20" s="10"/>
    </row>
    <row r="21" spans="1:119">
      <c r="A21" s="12"/>
      <c r="B21" s="42">
        <v>562</v>
      </c>
      <c r="C21" s="19" t="s">
        <v>34</v>
      </c>
      <c r="D21" s="46">
        <v>53636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53636</v>
      </c>
      <c r="O21" s="47">
        <f t="shared" si="2"/>
        <v>7.517309039943938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388657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388657</v>
      </c>
      <c r="O22" s="41">
        <f t="shared" si="2"/>
        <v>54.471899088997901</v>
      </c>
      <c r="P22" s="9"/>
    </row>
    <row r="23" spans="1:119">
      <c r="A23" s="12"/>
      <c r="B23" s="42">
        <v>572</v>
      </c>
      <c r="C23" s="19" t="s">
        <v>36</v>
      </c>
      <c r="D23" s="46">
        <v>388657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388657</v>
      </c>
      <c r="O23" s="47">
        <f t="shared" si="2"/>
        <v>54.471899088997901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380419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380419</v>
      </c>
      <c r="O24" s="41">
        <f t="shared" si="2"/>
        <v>53.317309039943936</v>
      </c>
      <c r="P24" s="9"/>
    </row>
    <row r="25" spans="1:119" ht="15.75" thickBot="1">
      <c r="A25" s="12"/>
      <c r="B25" s="42">
        <v>581</v>
      </c>
      <c r="C25" s="19" t="s">
        <v>37</v>
      </c>
      <c r="D25" s="46">
        <v>380419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380419</v>
      </c>
      <c r="O25" s="47">
        <f t="shared" si="2"/>
        <v>53.317309039943936</v>
      </c>
      <c r="P25" s="9"/>
    </row>
    <row r="26" spans="1:119" ht="16.5" thickBot="1">
      <c r="A26" s="13" t="s">
        <v>10</v>
      </c>
      <c r="B26" s="21"/>
      <c r="C26" s="20"/>
      <c r="D26" s="14">
        <f>SUM(D5,D11,D16,D18,D20,D22,D24)</f>
        <v>5845908</v>
      </c>
      <c r="E26" s="14">
        <f t="shared" ref="E26:M26" si="9">SUM(E5,E11,E16,E18,E20,E22,E24)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5468448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11314356</v>
      </c>
      <c r="O26" s="35">
        <f t="shared" si="2"/>
        <v>1585.7541695865452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39</v>
      </c>
      <c r="M28" s="163"/>
      <c r="N28" s="163"/>
      <c r="O28" s="39">
        <v>7135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thickBot="1">
      <c r="A30" s="165" t="s">
        <v>46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1497906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1497906</v>
      </c>
      <c r="O5" s="30">
        <f t="shared" ref="O5:O30" si="2">(N5/O$32)</f>
        <v>207.84043291244623</v>
      </c>
      <c r="P5" s="6"/>
    </row>
    <row r="6" spans="1:133">
      <c r="A6" s="12"/>
      <c r="B6" s="42">
        <v>511</v>
      </c>
      <c r="C6" s="19" t="s">
        <v>19</v>
      </c>
      <c r="D6" s="46">
        <v>140602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140602</v>
      </c>
      <c r="O6" s="47">
        <f t="shared" si="2"/>
        <v>19.509088386291104</v>
      </c>
      <c r="P6" s="9"/>
    </row>
    <row r="7" spans="1:133">
      <c r="A7" s="12"/>
      <c r="B7" s="42">
        <v>512</v>
      </c>
      <c r="C7" s="19" t="s">
        <v>20</v>
      </c>
      <c r="D7" s="46">
        <v>989692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989692</v>
      </c>
      <c r="O7" s="47">
        <f t="shared" si="2"/>
        <v>137.32371305675039</v>
      </c>
      <c r="P7" s="9"/>
    </row>
    <row r="8" spans="1:133">
      <c r="A8" s="12"/>
      <c r="B8" s="42">
        <v>514</v>
      </c>
      <c r="C8" s="19" t="s">
        <v>21</v>
      </c>
      <c r="D8" s="46">
        <v>116525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116525</v>
      </c>
      <c r="O8" s="47">
        <f t="shared" si="2"/>
        <v>16.16830858887193</v>
      </c>
      <c r="P8" s="9"/>
    </row>
    <row r="9" spans="1:133">
      <c r="A9" s="12"/>
      <c r="B9" s="42">
        <v>515</v>
      </c>
      <c r="C9" s="19" t="s">
        <v>22</v>
      </c>
      <c r="D9" s="46">
        <v>251087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251087</v>
      </c>
      <c r="O9" s="47">
        <f t="shared" si="2"/>
        <v>34.839322880532812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SUM(D11:D15)</f>
        <v>3942695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3942695</v>
      </c>
      <c r="O10" s="41">
        <f t="shared" si="2"/>
        <v>547.06465935895653</v>
      </c>
      <c r="P10" s="10"/>
    </row>
    <row r="11" spans="1:133">
      <c r="A11" s="12"/>
      <c r="B11" s="42">
        <v>521</v>
      </c>
      <c r="C11" s="19" t="s">
        <v>25</v>
      </c>
      <c r="D11" s="46">
        <v>2035700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2035700</v>
      </c>
      <c r="O11" s="47">
        <f t="shared" si="2"/>
        <v>282.46149576800332</v>
      </c>
      <c r="P11" s="9"/>
    </row>
    <row r="12" spans="1:133">
      <c r="A12" s="12"/>
      <c r="B12" s="42">
        <v>522</v>
      </c>
      <c r="C12" s="19" t="s">
        <v>26</v>
      </c>
      <c r="D12" s="46">
        <v>1213572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1213572</v>
      </c>
      <c r="O12" s="47">
        <f t="shared" si="2"/>
        <v>168.38795615373942</v>
      </c>
      <c r="P12" s="9"/>
    </row>
    <row r="13" spans="1:133">
      <c r="A13" s="12"/>
      <c r="B13" s="42">
        <v>523</v>
      </c>
      <c r="C13" s="19" t="s">
        <v>27</v>
      </c>
      <c r="D13" s="46">
        <v>405192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405192</v>
      </c>
      <c r="O13" s="47">
        <f t="shared" si="2"/>
        <v>56.222006382683503</v>
      </c>
      <c r="P13" s="9"/>
    </row>
    <row r="14" spans="1:133">
      <c r="A14" s="12"/>
      <c r="B14" s="42">
        <v>524</v>
      </c>
      <c r="C14" s="19" t="s">
        <v>28</v>
      </c>
      <c r="D14" s="46">
        <v>115699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115699</v>
      </c>
      <c r="O14" s="47">
        <f t="shared" si="2"/>
        <v>16.053697793811573</v>
      </c>
      <c r="P14" s="9"/>
    </row>
    <row r="15" spans="1:133">
      <c r="A15" s="12"/>
      <c r="B15" s="42">
        <v>529</v>
      </c>
      <c r="C15" s="19" t="s">
        <v>42</v>
      </c>
      <c r="D15" s="46">
        <v>172532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172532</v>
      </c>
      <c r="O15" s="47">
        <f t="shared" si="2"/>
        <v>23.939503260718745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4437059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4437059</v>
      </c>
      <c r="O16" s="41">
        <f t="shared" si="2"/>
        <v>615.65963646454838</v>
      </c>
      <c r="P16" s="10"/>
    </row>
    <row r="17" spans="1:119">
      <c r="A17" s="12"/>
      <c r="B17" s="42">
        <v>533</v>
      </c>
      <c r="C17" s="19" t="s">
        <v>48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1616012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1616012</v>
      </c>
      <c r="O17" s="47">
        <f t="shared" si="2"/>
        <v>224.2281115582073</v>
      </c>
      <c r="P17" s="9"/>
    </row>
    <row r="18" spans="1:119">
      <c r="A18" s="12"/>
      <c r="B18" s="42">
        <v>534</v>
      </c>
      <c r="C18" s="19" t="s">
        <v>49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553765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553765</v>
      </c>
      <c r="O18" s="47">
        <f t="shared" si="2"/>
        <v>76.837102816705979</v>
      </c>
      <c r="P18" s="9"/>
    </row>
    <row r="19" spans="1:119">
      <c r="A19" s="12"/>
      <c r="B19" s="42">
        <v>535</v>
      </c>
      <c r="C19" s="19" t="s">
        <v>50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2267282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2267282</v>
      </c>
      <c r="O19" s="47">
        <f t="shared" si="2"/>
        <v>314.59442208963509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866023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866023</v>
      </c>
      <c r="O20" s="41">
        <f t="shared" si="2"/>
        <v>120.16414596919661</v>
      </c>
      <c r="P20" s="10"/>
    </row>
    <row r="21" spans="1:119">
      <c r="A21" s="12"/>
      <c r="B21" s="42">
        <v>541</v>
      </c>
      <c r="C21" s="19" t="s">
        <v>32</v>
      </c>
      <c r="D21" s="46">
        <v>866023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866023</v>
      </c>
      <c r="O21" s="47">
        <f t="shared" si="2"/>
        <v>120.16414596919661</v>
      </c>
      <c r="P21" s="9"/>
    </row>
    <row r="22" spans="1:119" ht="15.75">
      <c r="A22" s="26" t="s">
        <v>43</v>
      </c>
      <c r="B22" s="27"/>
      <c r="C22" s="28"/>
      <c r="D22" s="29">
        <f t="shared" ref="D22:M22" si="6">SUM(D23:D23)</f>
        <v>0</v>
      </c>
      <c r="E22" s="29">
        <f t="shared" si="6"/>
        <v>690310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690310</v>
      </c>
      <c r="O22" s="41">
        <f t="shared" si="2"/>
        <v>95.783266268905237</v>
      </c>
      <c r="P22" s="10"/>
    </row>
    <row r="23" spans="1:119">
      <c r="A23" s="43"/>
      <c r="B23" s="44">
        <v>552</v>
      </c>
      <c r="C23" s="45" t="s">
        <v>51</v>
      </c>
      <c r="D23" s="46">
        <v>0</v>
      </c>
      <c r="E23" s="46">
        <v>690310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690310</v>
      </c>
      <c r="O23" s="47">
        <f t="shared" si="2"/>
        <v>95.783266268905237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SUM(D25:D25)</f>
        <v>54927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54927</v>
      </c>
      <c r="O24" s="41">
        <f t="shared" si="2"/>
        <v>7.6213403635354515</v>
      </c>
      <c r="P24" s="10"/>
    </row>
    <row r="25" spans="1:119">
      <c r="A25" s="12"/>
      <c r="B25" s="42">
        <v>562</v>
      </c>
      <c r="C25" s="19" t="s">
        <v>34</v>
      </c>
      <c r="D25" s="46">
        <v>54927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54927</v>
      </c>
      <c r="O25" s="47">
        <f t="shared" si="2"/>
        <v>7.6213403635354515</v>
      </c>
      <c r="P25" s="9"/>
    </row>
    <row r="26" spans="1:119" ht="15.75">
      <c r="A26" s="26" t="s">
        <v>35</v>
      </c>
      <c r="B26" s="27"/>
      <c r="C26" s="28"/>
      <c r="D26" s="29">
        <f t="shared" ref="D26:M26" si="8">SUM(D27:D27)</f>
        <v>418379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418379</v>
      </c>
      <c r="O26" s="41">
        <f t="shared" si="2"/>
        <v>58.051755237963093</v>
      </c>
      <c r="P26" s="9"/>
    </row>
    <row r="27" spans="1:119">
      <c r="A27" s="12"/>
      <c r="B27" s="42">
        <v>572</v>
      </c>
      <c r="C27" s="19" t="s">
        <v>36</v>
      </c>
      <c r="D27" s="46">
        <v>418379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418379</v>
      </c>
      <c r="O27" s="47">
        <f t="shared" si="2"/>
        <v>58.051755237963093</v>
      </c>
      <c r="P27" s="9"/>
    </row>
    <row r="28" spans="1:119" ht="15.75">
      <c r="A28" s="26" t="s">
        <v>38</v>
      </c>
      <c r="B28" s="27"/>
      <c r="C28" s="28"/>
      <c r="D28" s="29">
        <f t="shared" ref="D28:M28" si="9">SUM(D29:D29)</f>
        <v>239357</v>
      </c>
      <c r="E28" s="29">
        <f t="shared" si="9"/>
        <v>9000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1"/>
        <v>248357</v>
      </c>
      <c r="O28" s="41">
        <f t="shared" si="2"/>
        <v>34.460524490079088</v>
      </c>
      <c r="P28" s="9"/>
    </row>
    <row r="29" spans="1:119" ht="15.75" thickBot="1">
      <c r="A29" s="12"/>
      <c r="B29" s="42">
        <v>581</v>
      </c>
      <c r="C29" s="19" t="s">
        <v>37</v>
      </c>
      <c r="D29" s="46">
        <v>239357</v>
      </c>
      <c r="E29" s="46">
        <v>9000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248357</v>
      </c>
      <c r="O29" s="47">
        <f t="shared" si="2"/>
        <v>34.460524490079088</v>
      </c>
      <c r="P29" s="9"/>
    </row>
    <row r="30" spans="1:119" ht="16.5" thickBot="1">
      <c r="A30" s="13" t="s">
        <v>10</v>
      </c>
      <c r="B30" s="21"/>
      <c r="C30" s="20"/>
      <c r="D30" s="14">
        <f t="shared" ref="D30:M30" si="10">SUM(D5,D10,D16,D20,D22,D24,D26,D28)</f>
        <v>7019287</v>
      </c>
      <c r="E30" s="14">
        <f t="shared" si="10"/>
        <v>699310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4437059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1"/>
        <v>12155656</v>
      </c>
      <c r="O30" s="35">
        <f t="shared" si="2"/>
        <v>1686.6457610656307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56</v>
      </c>
      <c r="M32" s="163"/>
      <c r="N32" s="163"/>
      <c r="O32" s="39">
        <v>7207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2683976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2683976</v>
      </c>
      <c r="O5" s="30">
        <f t="shared" ref="O5:O27" si="2">(N5/O$29)</f>
        <v>384.35858513532867</v>
      </c>
      <c r="P5" s="6"/>
    </row>
    <row r="6" spans="1:133">
      <c r="A6" s="12"/>
      <c r="B6" s="42">
        <v>511</v>
      </c>
      <c r="C6" s="19" t="s">
        <v>19</v>
      </c>
      <c r="D6" s="46">
        <v>103674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103674</v>
      </c>
      <c r="O6" s="47">
        <f t="shared" si="2"/>
        <v>14.846627523986825</v>
      </c>
      <c r="P6" s="9"/>
    </row>
    <row r="7" spans="1:133">
      <c r="A7" s="12"/>
      <c r="B7" s="42">
        <v>512</v>
      </c>
      <c r="C7" s="19" t="s">
        <v>20</v>
      </c>
      <c r="D7" s="46">
        <v>2180004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2180004</v>
      </c>
      <c r="O7" s="47">
        <f t="shared" si="2"/>
        <v>312.18731204353429</v>
      </c>
      <c r="P7" s="9"/>
    </row>
    <row r="8" spans="1:133">
      <c r="A8" s="12"/>
      <c r="B8" s="42">
        <v>514</v>
      </c>
      <c r="C8" s="19" t="s">
        <v>21</v>
      </c>
      <c r="D8" s="46">
        <v>60368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60368</v>
      </c>
      <c r="O8" s="47">
        <f t="shared" si="2"/>
        <v>8.644994987827582</v>
      </c>
      <c r="P8" s="9"/>
    </row>
    <row r="9" spans="1:133">
      <c r="A9" s="12"/>
      <c r="B9" s="42">
        <v>515</v>
      </c>
      <c r="C9" s="19" t="s">
        <v>22</v>
      </c>
      <c r="D9" s="46">
        <v>339930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339930</v>
      </c>
      <c r="O9" s="47">
        <f t="shared" si="2"/>
        <v>48.679650579979949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6862331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6862331</v>
      </c>
      <c r="O10" s="41">
        <f t="shared" si="2"/>
        <v>982.71960475440358</v>
      </c>
      <c r="P10" s="10"/>
    </row>
    <row r="11" spans="1:133">
      <c r="A11" s="12"/>
      <c r="B11" s="42">
        <v>521</v>
      </c>
      <c r="C11" s="19" t="s">
        <v>25</v>
      </c>
      <c r="D11" s="46">
        <v>3562311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3562311</v>
      </c>
      <c r="O11" s="47">
        <f t="shared" si="2"/>
        <v>510.1404840326507</v>
      </c>
      <c r="P11" s="9"/>
    </row>
    <row r="12" spans="1:133">
      <c r="A12" s="12"/>
      <c r="B12" s="42">
        <v>522</v>
      </c>
      <c r="C12" s="19" t="s">
        <v>26</v>
      </c>
      <c r="D12" s="46">
        <v>2951165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2951165</v>
      </c>
      <c r="O12" s="47">
        <f t="shared" si="2"/>
        <v>422.62136617499641</v>
      </c>
      <c r="P12" s="9"/>
    </row>
    <row r="13" spans="1:133">
      <c r="A13" s="12"/>
      <c r="B13" s="42">
        <v>523</v>
      </c>
      <c r="C13" s="19" t="s">
        <v>27</v>
      </c>
      <c r="D13" s="46">
        <v>348855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348855</v>
      </c>
      <c r="O13" s="47">
        <f t="shared" si="2"/>
        <v>49.957754546756405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3862681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3862681</v>
      </c>
      <c r="O14" s="41">
        <f t="shared" si="2"/>
        <v>553.15494773020191</v>
      </c>
      <c r="P14" s="10"/>
    </row>
    <row r="15" spans="1:133">
      <c r="A15" s="12"/>
      <c r="B15" s="42">
        <v>535</v>
      </c>
      <c r="C15" s="19" t="s">
        <v>50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936528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936528</v>
      </c>
      <c r="O15" s="47">
        <f t="shared" si="2"/>
        <v>134.11542317055708</v>
      </c>
      <c r="P15" s="9"/>
    </row>
    <row r="16" spans="1:133">
      <c r="A16" s="12"/>
      <c r="B16" s="42">
        <v>536</v>
      </c>
      <c r="C16" s="19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2926153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2926153</v>
      </c>
      <c r="O16" s="47">
        <f t="shared" si="2"/>
        <v>419.03952455964486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1009027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1009027</v>
      </c>
      <c r="O17" s="41">
        <f t="shared" si="2"/>
        <v>144.49763711871688</v>
      </c>
      <c r="P17" s="10"/>
    </row>
    <row r="18" spans="1:119">
      <c r="A18" s="12"/>
      <c r="B18" s="42">
        <v>541</v>
      </c>
      <c r="C18" s="19" t="s">
        <v>32</v>
      </c>
      <c r="D18" s="46">
        <v>1009027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1009027</v>
      </c>
      <c r="O18" s="47">
        <f t="shared" si="2"/>
        <v>144.49763711871688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SUM(D20:D20)</f>
        <v>0</v>
      </c>
      <c r="E19" s="29">
        <f t="shared" si="6"/>
        <v>825665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825665</v>
      </c>
      <c r="O19" s="41">
        <f t="shared" si="2"/>
        <v>118.23929543176286</v>
      </c>
      <c r="P19" s="10"/>
    </row>
    <row r="20" spans="1:119">
      <c r="A20" s="43"/>
      <c r="B20" s="44">
        <v>552</v>
      </c>
      <c r="C20" s="45" t="s">
        <v>51</v>
      </c>
      <c r="D20" s="46">
        <v>0</v>
      </c>
      <c r="E20" s="46">
        <v>825665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825665</v>
      </c>
      <c r="O20" s="47">
        <f t="shared" si="2"/>
        <v>118.23929543176286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SUM(D22:D22)</f>
        <v>52449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52449</v>
      </c>
      <c r="O21" s="41">
        <f t="shared" si="2"/>
        <v>7.5109551768580838</v>
      </c>
      <c r="P21" s="10"/>
    </row>
    <row r="22" spans="1:119">
      <c r="A22" s="12"/>
      <c r="B22" s="42">
        <v>569</v>
      </c>
      <c r="C22" s="19" t="s">
        <v>70</v>
      </c>
      <c r="D22" s="46">
        <v>52449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52449</v>
      </c>
      <c r="O22" s="47">
        <f t="shared" si="2"/>
        <v>7.5109551768580838</v>
      </c>
      <c r="P22" s="9"/>
    </row>
    <row r="23" spans="1:119" ht="15.75">
      <c r="A23" s="26" t="s">
        <v>35</v>
      </c>
      <c r="B23" s="27"/>
      <c r="C23" s="28"/>
      <c r="D23" s="29">
        <f t="shared" ref="D23:M23" si="8">SUM(D24:D24)</f>
        <v>540666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540666</v>
      </c>
      <c r="O23" s="41">
        <f t="shared" si="2"/>
        <v>77.426034655592147</v>
      </c>
      <c r="P23" s="9"/>
    </row>
    <row r="24" spans="1:119">
      <c r="A24" s="12"/>
      <c r="B24" s="42">
        <v>572</v>
      </c>
      <c r="C24" s="19" t="s">
        <v>36</v>
      </c>
      <c r="D24" s="46">
        <v>540666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540666</v>
      </c>
      <c r="O24" s="47">
        <f t="shared" si="2"/>
        <v>77.426034655592147</v>
      </c>
      <c r="P24" s="9"/>
    </row>
    <row r="25" spans="1:119" ht="15.75">
      <c r="A25" s="26" t="s">
        <v>38</v>
      </c>
      <c r="B25" s="27"/>
      <c r="C25" s="28"/>
      <c r="D25" s="29">
        <f t="shared" ref="D25:M25" si="9">SUM(D26:D26)</f>
        <v>265457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1"/>
        <v>265457</v>
      </c>
      <c r="O25" s="41">
        <f t="shared" si="2"/>
        <v>38.014750107403692</v>
      </c>
      <c r="P25" s="9"/>
    </row>
    <row r="26" spans="1:119" ht="15.75" thickBot="1">
      <c r="A26" s="12"/>
      <c r="B26" s="42">
        <v>581</v>
      </c>
      <c r="C26" s="19" t="s">
        <v>37</v>
      </c>
      <c r="D26" s="46">
        <v>265457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265457</v>
      </c>
      <c r="O26" s="47">
        <f t="shared" si="2"/>
        <v>38.014750107403692</v>
      </c>
      <c r="P26" s="9"/>
    </row>
    <row r="27" spans="1:119" ht="16.5" thickBot="1">
      <c r="A27" s="13" t="s">
        <v>10</v>
      </c>
      <c r="B27" s="21"/>
      <c r="C27" s="20"/>
      <c r="D27" s="14">
        <f t="shared" ref="D27:M27" si="10">SUM(D5,D10,D14,D17,D19,D21,D23,D25)</f>
        <v>11413906</v>
      </c>
      <c r="E27" s="14">
        <f t="shared" si="10"/>
        <v>825665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3862681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1"/>
        <v>16102252</v>
      </c>
      <c r="O27" s="35">
        <f t="shared" si="2"/>
        <v>2305.9218101102679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71</v>
      </c>
      <c r="M29" s="163"/>
      <c r="N29" s="163"/>
      <c r="O29" s="39">
        <v>6983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4904703</v>
      </c>
      <c r="E5" s="24">
        <f t="shared" si="0"/>
        <v>86829.709999999992</v>
      </c>
      <c r="F5" s="24">
        <f t="shared" si="0"/>
        <v>356330</v>
      </c>
      <c r="G5" s="24">
        <f t="shared" si="0"/>
        <v>250126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5597988.71</v>
      </c>
      <c r="P5" s="30">
        <f t="shared" ref="P5:P32" si="1">(O5/P$34)</f>
        <v>258.77079970415571</v>
      </c>
      <c r="Q5" s="6"/>
    </row>
    <row r="6" spans="1:134">
      <c r="A6" s="12"/>
      <c r="B6" s="42">
        <v>511</v>
      </c>
      <c r="C6" s="19" t="s">
        <v>19</v>
      </c>
      <c r="D6" s="46">
        <v>100516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100516</v>
      </c>
      <c r="P6" s="47">
        <f t="shared" si="1"/>
        <v>4.646419821568899</v>
      </c>
      <c r="Q6" s="9"/>
    </row>
    <row r="7" spans="1:134">
      <c r="A7" s="12"/>
      <c r="B7" s="42">
        <v>512</v>
      </c>
      <c r="C7" s="19" t="s">
        <v>20</v>
      </c>
      <c r="D7" s="46">
        <v>842136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842136</v>
      </c>
      <c r="P7" s="47">
        <f t="shared" si="1"/>
        <v>38.928303980030506</v>
      </c>
      <c r="Q7" s="9"/>
    </row>
    <row r="8" spans="1:134">
      <c r="A8" s="12"/>
      <c r="B8" s="42">
        <v>513</v>
      </c>
      <c r="C8" s="19" t="s">
        <v>73</v>
      </c>
      <c r="D8" s="46">
        <v>2045029</v>
      </c>
      <c r="E8" s="46">
        <v>0</v>
      </c>
      <c r="F8" s="46">
        <v>0</v>
      </c>
      <c r="G8" s="46">
        <v>155181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2200210</v>
      </c>
      <c r="P8" s="47">
        <f t="shared" si="1"/>
        <v>101.70618961771368</v>
      </c>
      <c r="Q8" s="9"/>
    </row>
    <row r="9" spans="1:134">
      <c r="A9" s="12"/>
      <c r="B9" s="42">
        <v>514</v>
      </c>
      <c r="C9" s="19" t="s">
        <v>21</v>
      </c>
      <c r="D9" s="46">
        <v>165974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165974</v>
      </c>
      <c r="P9" s="47">
        <f t="shared" si="1"/>
        <v>7.6722599731891092</v>
      </c>
      <c r="Q9" s="9"/>
    </row>
    <row r="10" spans="1:134">
      <c r="A10" s="12"/>
      <c r="B10" s="42">
        <v>515</v>
      </c>
      <c r="C10" s="19" t="s">
        <v>22</v>
      </c>
      <c r="D10" s="46">
        <v>714881</v>
      </c>
      <c r="E10" s="46">
        <v>86829.709999999992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801710.71</v>
      </c>
      <c r="P10" s="47">
        <f t="shared" si="1"/>
        <v>37.059617713678172</v>
      </c>
      <c r="Q10" s="9"/>
    </row>
    <row r="11" spans="1:134">
      <c r="A11" s="12"/>
      <c r="B11" s="42">
        <v>517</v>
      </c>
      <c r="C11" s="19" t="s">
        <v>84</v>
      </c>
      <c r="D11" s="46">
        <v>145000</v>
      </c>
      <c r="E11" s="46">
        <v>0</v>
      </c>
      <c r="F11" s="46">
        <v>356330</v>
      </c>
      <c r="G11" s="46">
        <v>94945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596275</v>
      </c>
      <c r="P11" s="47">
        <f t="shared" si="1"/>
        <v>27.56321360883835</v>
      </c>
      <c r="Q11" s="9"/>
    </row>
    <row r="12" spans="1:134">
      <c r="A12" s="12"/>
      <c r="B12" s="42">
        <v>519</v>
      </c>
      <c r="C12" s="19" t="s">
        <v>23</v>
      </c>
      <c r="D12" s="46">
        <v>891167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891167</v>
      </c>
      <c r="P12" s="47">
        <f t="shared" si="1"/>
        <v>41.194794989136966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SUM(D14:D19)</f>
        <v>10196367.789999999</v>
      </c>
      <c r="E13" s="29">
        <f t="shared" si="3"/>
        <v>2515585</v>
      </c>
      <c r="F13" s="29">
        <f t="shared" si="3"/>
        <v>0</v>
      </c>
      <c r="G13" s="29">
        <f t="shared" si="3"/>
        <v>1714088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14426040.789999999</v>
      </c>
      <c r="P13" s="41">
        <f t="shared" si="1"/>
        <v>666.85345490685518</v>
      </c>
      <c r="Q13" s="10"/>
    </row>
    <row r="14" spans="1:134">
      <c r="A14" s="12"/>
      <c r="B14" s="42">
        <v>521</v>
      </c>
      <c r="C14" s="19" t="s">
        <v>25</v>
      </c>
      <c r="D14" s="46">
        <v>4893371</v>
      </c>
      <c r="E14" s="46">
        <v>0</v>
      </c>
      <c r="F14" s="46">
        <v>0</v>
      </c>
      <c r="G14" s="46">
        <v>695730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5589101</v>
      </c>
      <c r="P14" s="47">
        <f t="shared" si="1"/>
        <v>258.35995932140713</v>
      </c>
      <c r="Q14" s="9"/>
    </row>
    <row r="15" spans="1:134">
      <c r="A15" s="12"/>
      <c r="B15" s="42">
        <v>522</v>
      </c>
      <c r="C15" s="19" t="s">
        <v>26</v>
      </c>
      <c r="D15" s="46">
        <v>4569562.79</v>
      </c>
      <c r="E15" s="46">
        <v>0</v>
      </c>
      <c r="F15" s="46">
        <v>0</v>
      </c>
      <c r="G15" s="46">
        <v>1018358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5587920.79</v>
      </c>
      <c r="P15" s="47">
        <f t="shared" si="1"/>
        <v>258.3054033190034</v>
      </c>
      <c r="Q15" s="9"/>
    </row>
    <row r="16" spans="1:134">
      <c r="A16" s="12"/>
      <c r="B16" s="42">
        <v>523</v>
      </c>
      <c r="C16" s="19" t="s">
        <v>27</v>
      </c>
      <c r="D16" s="46">
        <v>574597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574597</v>
      </c>
      <c r="P16" s="47">
        <f t="shared" si="1"/>
        <v>26.561133453520085</v>
      </c>
      <c r="Q16" s="9"/>
    </row>
    <row r="17" spans="1:120">
      <c r="A17" s="12"/>
      <c r="B17" s="42">
        <v>524</v>
      </c>
      <c r="C17" s="19" t="s">
        <v>28</v>
      </c>
      <c r="D17" s="46">
        <v>0</v>
      </c>
      <c r="E17" s="46">
        <v>2515585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2515585</v>
      </c>
      <c r="P17" s="47">
        <f t="shared" si="1"/>
        <v>116.28461147321222</v>
      </c>
      <c r="Q17" s="9"/>
    </row>
    <row r="18" spans="1:120">
      <c r="A18" s="12"/>
      <c r="B18" s="42">
        <v>525</v>
      </c>
      <c r="C18" s="19" t="s">
        <v>92</v>
      </c>
      <c r="D18" s="46">
        <v>4936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4936</v>
      </c>
      <c r="P18" s="47">
        <f t="shared" si="1"/>
        <v>0.22816992557666527</v>
      </c>
      <c r="Q18" s="9"/>
    </row>
    <row r="19" spans="1:120">
      <c r="A19" s="12"/>
      <c r="B19" s="42">
        <v>529</v>
      </c>
      <c r="C19" s="19" t="s">
        <v>42</v>
      </c>
      <c r="D19" s="46">
        <v>153901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153901</v>
      </c>
      <c r="P19" s="47">
        <f t="shared" si="1"/>
        <v>7.1141774141358107</v>
      </c>
      <c r="Q19" s="9"/>
    </row>
    <row r="20" spans="1:120" ht="15.75">
      <c r="A20" s="26" t="s">
        <v>29</v>
      </c>
      <c r="B20" s="27"/>
      <c r="C20" s="28"/>
      <c r="D20" s="29">
        <f t="shared" ref="D20:N20" si="5">SUM(D21:D23)</f>
        <v>1684096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8469998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40">
        <f>SUM(D20:N20)</f>
        <v>10154094</v>
      </c>
      <c r="P20" s="41">
        <f t="shared" si="1"/>
        <v>469.37983636111494</v>
      </c>
      <c r="Q20" s="10"/>
    </row>
    <row r="21" spans="1:120">
      <c r="A21" s="12"/>
      <c r="B21" s="42">
        <v>534</v>
      </c>
      <c r="C21" s="19" t="s">
        <v>49</v>
      </c>
      <c r="D21" s="46">
        <v>1679874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9" si="6">SUM(D21:N21)</f>
        <v>1679874</v>
      </c>
      <c r="P21" s="47">
        <f t="shared" si="1"/>
        <v>77.653307446956035</v>
      </c>
      <c r="Q21" s="9"/>
    </row>
    <row r="22" spans="1:120">
      <c r="A22" s="12"/>
      <c r="B22" s="42">
        <v>536</v>
      </c>
      <c r="C22" s="19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8469998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8469998</v>
      </c>
      <c r="P22" s="47">
        <f t="shared" si="1"/>
        <v>391.53136411963203</v>
      </c>
      <c r="Q22" s="9"/>
    </row>
    <row r="23" spans="1:120">
      <c r="A23" s="12"/>
      <c r="B23" s="42">
        <v>539</v>
      </c>
      <c r="C23" s="19" t="s">
        <v>59</v>
      </c>
      <c r="D23" s="46">
        <v>4222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4222</v>
      </c>
      <c r="P23" s="47">
        <f t="shared" si="1"/>
        <v>0.19516479452688024</v>
      </c>
      <c r="Q23" s="9"/>
    </row>
    <row r="24" spans="1:120" ht="15.75">
      <c r="A24" s="26" t="s">
        <v>31</v>
      </c>
      <c r="B24" s="27"/>
      <c r="C24" s="28"/>
      <c r="D24" s="29">
        <f t="shared" ref="D24:N24" si="7">SUM(D25:D25)</f>
        <v>987871</v>
      </c>
      <c r="E24" s="29">
        <f t="shared" si="7"/>
        <v>0</v>
      </c>
      <c r="F24" s="29">
        <f t="shared" si="7"/>
        <v>0</v>
      </c>
      <c r="G24" s="29">
        <f t="shared" si="7"/>
        <v>10135305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11123176</v>
      </c>
      <c r="P24" s="41">
        <f t="shared" si="1"/>
        <v>514.17630471964128</v>
      </c>
      <c r="Q24" s="10"/>
    </row>
    <row r="25" spans="1:120">
      <c r="A25" s="12"/>
      <c r="B25" s="42">
        <v>541</v>
      </c>
      <c r="C25" s="19" t="s">
        <v>32</v>
      </c>
      <c r="D25" s="46">
        <v>987871</v>
      </c>
      <c r="E25" s="46">
        <v>0</v>
      </c>
      <c r="F25" s="46">
        <v>0</v>
      </c>
      <c r="G25" s="46">
        <v>10135305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11123176</v>
      </c>
      <c r="P25" s="47">
        <f t="shared" si="1"/>
        <v>514.17630471964128</v>
      </c>
      <c r="Q25" s="9"/>
    </row>
    <row r="26" spans="1:120" ht="15.75">
      <c r="A26" s="26" t="s">
        <v>43</v>
      </c>
      <c r="B26" s="27"/>
      <c r="C26" s="28"/>
      <c r="D26" s="29">
        <f t="shared" ref="D26:N26" si="8">SUM(D27:D27)</f>
        <v>284528</v>
      </c>
      <c r="E26" s="29">
        <f t="shared" si="8"/>
        <v>627272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911800</v>
      </c>
      <c r="P26" s="41">
        <f t="shared" si="1"/>
        <v>42.148569315397772</v>
      </c>
      <c r="Q26" s="10"/>
    </row>
    <row r="27" spans="1:120">
      <c r="A27" s="43"/>
      <c r="B27" s="44">
        <v>552</v>
      </c>
      <c r="C27" s="45" t="s">
        <v>51</v>
      </c>
      <c r="D27" s="46">
        <v>284528</v>
      </c>
      <c r="E27" s="46">
        <v>627272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911800</v>
      </c>
      <c r="P27" s="47">
        <f t="shared" si="1"/>
        <v>42.148569315397772</v>
      </c>
      <c r="Q27" s="9"/>
    </row>
    <row r="28" spans="1:120" ht="15.75">
      <c r="A28" s="26" t="s">
        <v>35</v>
      </c>
      <c r="B28" s="27"/>
      <c r="C28" s="28"/>
      <c r="D28" s="29">
        <f t="shared" ref="D28:N28" si="9">SUM(D29:D29)</f>
        <v>1592198</v>
      </c>
      <c r="E28" s="29">
        <f t="shared" si="9"/>
        <v>0</v>
      </c>
      <c r="F28" s="29">
        <f t="shared" si="9"/>
        <v>0</v>
      </c>
      <c r="G28" s="29">
        <f t="shared" si="9"/>
        <v>1494251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3086449</v>
      </c>
      <c r="P28" s="41">
        <f t="shared" si="1"/>
        <v>142.6731844866639</v>
      </c>
      <c r="Q28" s="9"/>
    </row>
    <row r="29" spans="1:120">
      <c r="A29" s="12"/>
      <c r="B29" s="42">
        <v>572</v>
      </c>
      <c r="C29" s="19" t="s">
        <v>36</v>
      </c>
      <c r="D29" s="46">
        <v>1592198</v>
      </c>
      <c r="E29" s="46">
        <v>0</v>
      </c>
      <c r="F29" s="46">
        <v>0</v>
      </c>
      <c r="G29" s="46">
        <v>1494251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3086449</v>
      </c>
      <c r="P29" s="47">
        <f t="shared" si="1"/>
        <v>142.6731844866639</v>
      </c>
      <c r="Q29" s="9"/>
    </row>
    <row r="30" spans="1:120" ht="15.75">
      <c r="A30" s="26" t="s">
        <v>38</v>
      </c>
      <c r="B30" s="27"/>
      <c r="C30" s="28"/>
      <c r="D30" s="29">
        <f t="shared" ref="D30:N30" si="10">SUM(D31:D31)</f>
        <v>0</v>
      </c>
      <c r="E30" s="29">
        <f t="shared" si="10"/>
        <v>218807</v>
      </c>
      <c r="F30" s="29">
        <f t="shared" si="10"/>
        <v>0</v>
      </c>
      <c r="G30" s="29">
        <f t="shared" si="10"/>
        <v>470035</v>
      </c>
      <c r="H30" s="29">
        <f t="shared" si="10"/>
        <v>0</v>
      </c>
      <c r="I30" s="29">
        <f t="shared" si="10"/>
        <v>1411319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>SUM(D30:N30)</f>
        <v>2100161</v>
      </c>
      <c r="P30" s="41">
        <f t="shared" si="1"/>
        <v>97.081357185780988</v>
      </c>
      <c r="Q30" s="9"/>
    </row>
    <row r="31" spans="1:120" ht="15.75" thickBot="1">
      <c r="A31" s="12"/>
      <c r="B31" s="42">
        <v>581</v>
      </c>
      <c r="C31" s="19" t="s">
        <v>93</v>
      </c>
      <c r="D31" s="46">
        <v>0</v>
      </c>
      <c r="E31" s="46">
        <v>218807</v>
      </c>
      <c r="F31" s="46">
        <v>0</v>
      </c>
      <c r="G31" s="46">
        <v>470035</v>
      </c>
      <c r="H31" s="46">
        <v>0</v>
      </c>
      <c r="I31" s="46">
        <v>1411319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2100161</v>
      </c>
      <c r="P31" s="47">
        <f t="shared" si="1"/>
        <v>97.081357185780988</v>
      </c>
      <c r="Q31" s="9"/>
    </row>
    <row r="32" spans="1:120" ht="16.5" thickBot="1">
      <c r="A32" s="13" t="s">
        <v>10</v>
      </c>
      <c r="B32" s="21"/>
      <c r="C32" s="20"/>
      <c r="D32" s="14">
        <f>SUM(D5,D13,D20,D24,D26,D28,D30)</f>
        <v>19649763.789999999</v>
      </c>
      <c r="E32" s="14">
        <f t="shared" ref="E32:N32" si="11">SUM(E5,E13,E20,E24,E26,E28,E30)</f>
        <v>3448493.71</v>
      </c>
      <c r="F32" s="14">
        <f t="shared" si="11"/>
        <v>356330</v>
      </c>
      <c r="G32" s="14">
        <f t="shared" si="11"/>
        <v>14063805</v>
      </c>
      <c r="H32" s="14">
        <f t="shared" si="11"/>
        <v>0</v>
      </c>
      <c r="I32" s="14">
        <f t="shared" si="11"/>
        <v>9881317</v>
      </c>
      <c r="J32" s="14">
        <f t="shared" si="11"/>
        <v>0</v>
      </c>
      <c r="K32" s="14">
        <f t="shared" si="11"/>
        <v>0</v>
      </c>
      <c r="L32" s="14">
        <f t="shared" si="11"/>
        <v>0</v>
      </c>
      <c r="M32" s="14">
        <f t="shared" si="11"/>
        <v>0</v>
      </c>
      <c r="N32" s="14">
        <f t="shared" si="11"/>
        <v>0</v>
      </c>
      <c r="O32" s="14">
        <f>SUM(D32:N32)</f>
        <v>47399709.5</v>
      </c>
      <c r="P32" s="35">
        <f t="shared" si="1"/>
        <v>2191.0835066796099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163" t="s">
        <v>96</v>
      </c>
      <c r="N34" s="163"/>
      <c r="O34" s="163"/>
      <c r="P34" s="39">
        <v>21633</v>
      </c>
    </row>
    <row r="35" spans="1:16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65" t="s">
        <v>46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4691640</v>
      </c>
      <c r="E5" s="24">
        <f t="shared" si="0"/>
        <v>81364</v>
      </c>
      <c r="F5" s="24">
        <f t="shared" si="0"/>
        <v>4313731</v>
      </c>
      <c r="G5" s="24">
        <f t="shared" si="0"/>
        <v>23055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9109790</v>
      </c>
      <c r="P5" s="30">
        <f t="shared" ref="P5:P31" si="1">(O5/P$33)</f>
        <v>451.04669010249046</v>
      </c>
      <c r="Q5" s="6"/>
    </row>
    <row r="6" spans="1:134">
      <c r="A6" s="12"/>
      <c r="B6" s="42">
        <v>511</v>
      </c>
      <c r="C6" s="19" t="s">
        <v>19</v>
      </c>
      <c r="D6" s="46">
        <v>73894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73894</v>
      </c>
      <c r="P6" s="47">
        <f t="shared" si="1"/>
        <v>3.6586621775511214</v>
      </c>
      <c r="Q6" s="9"/>
    </row>
    <row r="7" spans="1:134">
      <c r="A7" s="12"/>
      <c r="B7" s="42">
        <v>512</v>
      </c>
      <c r="C7" s="19" t="s">
        <v>20</v>
      </c>
      <c r="D7" s="46">
        <v>835602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835602</v>
      </c>
      <c r="P7" s="47">
        <f t="shared" si="1"/>
        <v>41.372580086151409</v>
      </c>
      <c r="Q7" s="9"/>
    </row>
    <row r="8" spans="1:134">
      <c r="A8" s="12"/>
      <c r="B8" s="42">
        <v>513</v>
      </c>
      <c r="C8" s="19" t="s">
        <v>73</v>
      </c>
      <c r="D8" s="46">
        <v>1942781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1942781</v>
      </c>
      <c r="P8" s="47">
        <f t="shared" si="1"/>
        <v>96.191563103431207</v>
      </c>
      <c r="Q8" s="9"/>
    </row>
    <row r="9" spans="1:134">
      <c r="A9" s="12"/>
      <c r="B9" s="42">
        <v>514</v>
      </c>
      <c r="C9" s="19" t="s">
        <v>21</v>
      </c>
      <c r="D9" s="46">
        <v>172352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172352</v>
      </c>
      <c r="P9" s="47">
        <f t="shared" si="1"/>
        <v>8.5335445858295795</v>
      </c>
      <c r="Q9" s="9"/>
    </row>
    <row r="10" spans="1:134">
      <c r="A10" s="12"/>
      <c r="B10" s="42">
        <v>515</v>
      </c>
      <c r="C10" s="19" t="s">
        <v>22</v>
      </c>
      <c r="D10" s="46">
        <v>912754</v>
      </c>
      <c r="E10" s="46">
        <v>81364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994118</v>
      </c>
      <c r="P10" s="47">
        <f t="shared" si="1"/>
        <v>49.221072436500471</v>
      </c>
      <c r="Q10" s="9"/>
    </row>
    <row r="11" spans="1:134">
      <c r="A11" s="12"/>
      <c r="B11" s="42">
        <v>517</v>
      </c>
      <c r="C11" s="19" t="s">
        <v>84</v>
      </c>
      <c r="D11" s="46">
        <v>0</v>
      </c>
      <c r="E11" s="46">
        <v>0</v>
      </c>
      <c r="F11" s="46">
        <v>4313731</v>
      </c>
      <c r="G11" s="46">
        <v>23055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4336786</v>
      </c>
      <c r="P11" s="47">
        <f t="shared" si="1"/>
        <v>214.72426598009605</v>
      </c>
      <c r="Q11" s="9"/>
    </row>
    <row r="12" spans="1:134">
      <c r="A12" s="12"/>
      <c r="B12" s="42">
        <v>519</v>
      </c>
      <c r="C12" s="19" t="s">
        <v>23</v>
      </c>
      <c r="D12" s="46">
        <v>754257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754257</v>
      </c>
      <c r="P12" s="47">
        <f t="shared" si="1"/>
        <v>37.345001732930633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SUM(D14:D19)</f>
        <v>9043668</v>
      </c>
      <c r="E13" s="29">
        <f t="shared" si="3"/>
        <v>2081361</v>
      </c>
      <c r="F13" s="29">
        <f t="shared" si="3"/>
        <v>0</v>
      </c>
      <c r="G13" s="29">
        <f t="shared" si="3"/>
        <v>4168702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1" si="4">SUM(D13:N13)</f>
        <v>15293731</v>
      </c>
      <c r="P13" s="41">
        <f t="shared" si="1"/>
        <v>757.22785562212209</v>
      </c>
      <c r="Q13" s="10"/>
    </row>
    <row r="14" spans="1:134">
      <c r="A14" s="12"/>
      <c r="B14" s="42">
        <v>521</v>
      </c>
      <c r="C14" s="19" t="s">
        <v>25</v>
      </c>
      <c r="D14" s="46">
        <v>3964836</v>
      </c>
      <c r="E14" s="46">
        <v>0</v>
      </c>
      <c r="F14" s="46">
        <v>0</v>
      </c>
      <c r="G14" s="46">
        <v>2289346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6254182</v>
      </c>
      <c r="P14" s="47">
        <f t="shared" si="1"/>
        <v>309.65895925137397</v>
      </c>
      <c r="Q14" s="9"/>
    </row>
    <row r="15" spans="1:134">
      <c r="A15" s="12"/>
      <c r="B15" s="42">
        <v>522</v>
      </c>
      <c r="C15" s="19" t="s">
        <v>26</v>
      </c>
      <c r="D15" s="46">
        <v>3866431</v>
      </c>
      <c r="E15" s="46">
        <v>0</v>
      </c>
      <c r="F15" s="46">
        <v>0</v>
      </c>
      <c r="G15" s="46">
        <v>1879356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5745787</v>
      </c>
      <c r="P15" s="47">
        <f t="shared" si="1"/>
        <v>284.48715155716195</v>
      </c>
      <c r="Q15" s="9"/>
    </row>
    <row r="16" spans="1:134">
      <c r="A16" s="12"/>
      <c r="B16" s="42">
        <v>523</v>
      </c>
      <c r="C16" s="19" t="s">
        <v>27</v>
      </c>
      <c r="D16" s="46">
        <v>521003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521003</v>
      </c>
      <c r="P16" s="47">
        <f t="shared" si="1"/>
        <v>25.796058820616924</v>
      </c>
      <c r="Q16" s="9"/>
    </row>
    <row r="17" spans="1:120">
      <c r="A17" s="12"/>
      <c r="B17" s="42">
        <v>524</v>
      </c>
      <c r="C17" s="19" t="s">
        <v>28</v>
      </c>
      <c r="D17" s="46">
        <v>184</v>
      </c>
      <c r="E17" s="46">
        <v>2081361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2081545</v>
      </c>
      <c r="P17" s="47">
        <f t="shared" si="1"/>
        <v>103.0620884289746</v>
      </c>
      <c r="Q17" s="9"/>
    </row>
    <row r="18" spans="1:120">
      <c r="A18" s="12"/>
      <c r="B18" s="42">
        <v>525</v>
      </c>
      <c r="C18" s="19" t="s">
        <v>92</v>
      </c>
      <c r="D18" s="46">
        <v>554021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554021</v>
      </c>
      <c r="P18" s="47">
        <f t="shared" si="1"/>
        <v>27.430856067732833</v>
      </c>
      <c r="Q18" s="9"/>
    </row>
    <row r="19" spans="1:120">
      <c r="A19" s="12"/>
      <c r="B19" s="42">
        <v>529</v>
      </c>
      <c r="C19" s="19" t="s">
        <v>42</v>
      </c>
      <c r="D19" s="46">
        <v>137193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137193</v>
      </c>
      <c r="P19" s="47">
        <f t="shared" si="1"/>
        <v>6.7927414962618213</v>
      </c>
      <c r="Q19" s="9"/>
    </row>
    <row r="20" spans="1:120" ht="15.75">
      <c r="A20" s="26" t="s">
        <v>29</v>
      </c>
      <c r="B20" s="27"/>
      <c r="C20" s="28"/>
      <c r="D20" s="29">
        <f t="shared" ref="D20:N20" si="5">SUM(D21:D22)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10082008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40">
        <f t="shared" si="4"/>
        <v>10082008</v>
      </c>
      <c r="P20" s="41">
        <f t="shared" si="1"/>
        <v>499.18344308560677</v>
      </c>
      <c r="Q20" s="10"/>
    </row>
    <row r="21" spans="1:120">
      <c r="A21" s="12"/>
      <c r="B21" s="42">
        <v>534</v>
      </c>
      <c r="C21" s="19" t="s">
        <v>49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1286689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1286689</v>
      </c>
      <c r="P21" s="47">
        <f t="shared" si="1"/>
        <v>63.70693667376343</v>
      </c>
      <c r="Q21" s="9"/>
    </row>
    <row r="22" spans="1:120">
      <c r="A22" s="12"/>
      <c r="B22" s="42">
        <v>536</v>
      </c>
      <c r="C22" s="19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8795319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8795319</v>
      </c>
      <c r="P22" s="47">
        <f t="shared" si="1"/>
        <v>435.47650641184333</v>
      </c>
      <c r="Q22" s="9"/>
    </row>
    <row r="23" spans="1:120" ht="15.75">
      <c r="A23" s="26" t="s">
        <v>31</v>
      </c>
      <c r="B23" s="27"/>
      <c r="C23" s="28"/>
      <c r="D23" s="29">
        <f t="shared" ref="D23:N23" si="6">SUM(D24:D24)</f>
        <v>949230</v>
      </c>
      <c r="E23" s="29">
        <f t="shared" si="6"/>
        <v>0</v>
      </c>
      <c r="F23" s="29">
        <f t="shared" si="6"/>
        <v>0</v>
      </c>
      <c r="G23" s="29">
        <f t="shared" si="6"/>
        <v>5273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954503</v>
      </c>
      <c r="P23" s="41">
        <f t="shared" si="1"/>
        <v>47.259642521166512</v>
      </c>
      <c r="Q23" s="10"/>
    </row>
    <row r="24" spans="1:120">
      <c r="A24" s="12"/>
      <c r="B24" s="42">
        <v>541</v>
      </c>
      <c r="C24" s="19" t="s">
        <v>32</v>
      </c>
      <c r="D24" s="46">
        <v>949230</v>
      </c>
      <c r="E24" s="46">
        <v>0</v>
      </c>
      <c r="F24" s="46">
        <v>0</v>
      </c>
      <c r="G24" s="46">
        <v>5273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954503</v>
      </c>
      <c r="P24" s="47">
        <f t="shared" si="1"/>
        <v>47.259642521166512</v>
      </c>
      <c r="Q24" s="9"/>
    </row>
    <row r="25" spans="1:120" ht="15.75">
      <c r="A25" s="26" t="s">
        <v>43</v>
      </c>
      <c r="B25" s="27"/>
      <c r="C25" s="28"/>
      <c r="D25" s="29">
        <f t="shared" ref="D25:N25" si="7">SUM(D26:D26)</f>
        <v>119624</v>
      </c>
      <c r="E25" s="29">
        <f t="shared" si="7"/>
        <v>720661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840285</v>
      </c>
      <c r="P25" s="41">
        <f t="shared" si="1"/>
        <v>41.60444620488191</v>
      </c>
      <c r="Q25" s="10"/>
    </row>
    <row r="26" spans="1:120">
      <c r="A26" s="43"/>
      <c r="B26" s="44">
        <v>552</v>
      </c>
      <c r="C26" s="45" t="s">
        <v>51</v>
      </c>
      <c r="D26" s="46">
        <v>119624</v>
      </c>
      <c r="E26" s="46">
        <v>720661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840285</v>
      </c>
      <c r="P26" s="47">
        <f t="shared" si="1"/>
        <v>41.60444620488191</v>
      </c>
      <c r="Q26" s="9"/>
    </row>
    <row r="27" spans="1:120" ht="15.75">
      <c r="A27" s="26" t="s">
        <v>35</v>
      </c>
      <c r="B27" s="27"/>
      <c r="C27" s="28"/>
      <c r="D27" s="29">
        <f t="shared" ref="D27:N27" si="8">SUM(D28:D28)</f>
        <v>1147846</v>
      </c>
      <c r="E27" s="29">
        <f t="shared" si="8"/>
        <v>0</v>
      </c>
      <c r="F27" s="29">
        <f t="shared" si="8"/>
        <v>0</v>
      </c>
      <c r="G27" s="29">
        <f t="shared" si="8"/>
        <v>1213929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4"/>
        <v>2361775</v>
      </c>
      <c r="P27" s="41">
        <f t="shared" si="1"/>
        <v>116.93692132494925</v>
      </c>
      <c r="Q27" s="9"/>
    </row>
    <row r="28" spans="1:120">
      <c r="A28" s="12"/>
      <c r="B28" s="42">
        <v>572</v>
      </c>
      <c r="C28" s="19" t="s">
        <v>36</v>
      </c>
      <c r="D28" s="46">
        <v>1147846</v>
      </c>
      <c r="E28" s="46">
        <v>0</v>
      </c>
      <c r="F28" s="46">
        <v>0</v>
      </c>
      <c r="G28" s="46">
        <v>1213929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2361775</v>
      </c>
      <c r="P28" s="47">
        <f t="shared" si="1"/>
        <v>116.93692132494925</v>
      </c>
      <c r="Q28" s="9"/>
    </row>
    <row r="29" spans="1:120" ht="15.75">
      <c r="A29" s="26" t="s">
        <v>38</v>
      </c>
      <c r="B29" s="27"/>
      <c r="C29" s="28"/>
      <c r="D29" s="29">
        <f t="shared" ref="D29:N29" si="9">SUM(D30:D30)</f>
        <v>2127017</v>
      </c>
      <c r="E29" s="29">
        <f t="shared" si="9"/>
        <v>175360</v>
      </c>
      <c r="F29" s="29">
        <f t="shared" si="9"/>
        <v>0</v>
      </c>
      <c r="G29" s="29">
        <f t="shared" si="9"/>
        <v>7223752</v>
      </c>
      <c r="H29" s="29">
        <f t="shared" si="9"/>
        <v>0</v>
      </c>
      <c r="I29" s="29">
        <f t="shared" si="9"/>
        <v>5586184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 t="shared" si="4"/>
        <v>15112313</v>
      </c>
      <c r="P29" s="41">
        <f t="shared" si="1"/>
        <v>748.24543248997372</v>
      </c>
      <c r="Q29" s="9"/>
    </row>
    <row r="30" spans="1:120" ht="15.75" thickBot="1">
      <c r="A30" s="12"/>
      <c r="B30" s="42">
        <v>581</v>
      </c>
      <c r="C30" s="19" t="s">
        <v>93</v>
      </c>
      <c r="D30" s="46">
        <v>2127017</v>
      </c>
      <c r="E30" s="46">
        <v>175360</v>
      </c>
      <c r="F30" s="46">
        <v>0</v>
      </c>
      <c r="G30" s="46">
        <v>7223752</v>
      </c>
      <c r="H30" s="46">
        <v>0</v>
      </c>
      <c r="I30" s="46">
        <v>5586184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15112313</v>
      </c>
      <c r="P30" s="47">
        <f t="shared" si="1"/>
        <v>748.24543248997372</v>
      </c>
      <c r="Q30" s="9"/>
    </row>
    <row r="31" spans="1:120" ht="16.5" thickBot="1">
      <c r="A31" s="13" t="s">
        <v>10</v>
      </c>
      <c r="B31" s="21"/>
      <c r="C31" s="20"/>
      <c r="D31" s="14">
        <f>SUM(D5,D13,D20,D23,D25,D27,D29)</f>
        <v>18079025</v>
      </c>
      <c r="E31" s="14">
        <f t="shared" ref="E31:N31" si="10">SUM(E5,E13,E20,E23,E25,E27,E29)</f>
        <v>3058746</v>
      </c>
      <c r="F31" s="14">
        <f t="shared" si="10"/>
        <v>4313731</v>
      </c>
      <c r="G31" s="14">
        <f t="shared" si="10"/>
        <v>12634711</v>
      </c>
      <c r="H31" s="14">
        <f t="shared" si="10"/>
        <v>0</v>
      </c>
      <c r="I31" s="14">
        <f t="shared" si="10"/>
        <v>15668192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10"/>
        <v>0</v>
      </c>
      <c r="O31" s="14">
        <f t="shared" si="4"/>
        <v>53754405</v>
      </c>
      <c r="P31" s="35">
        <f t="shared" si="1"/>
        <v>2661.5044313511908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63" t="s">
        <v>94</v>
      </c>
      <c r="N33" s="163"/>
      <c r="O33" s="163"/>
      <c r="P33" s="39">
        <v>20197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4509116</v>
      </c>
      <c r="E5" s="24">
        <f t="shared" si="0"/>
        <v>59535</v>
      </c>
      <c r="F5" s="24">
        <f t="shared" si="0"/>
        <v>651677</v>
      </c>
      <c r="G5" s="24">
        <f t="shared" si="0"/>
        <v>317887</v>
      </c>
      <c r="H5" s="24">
        <f t="shared" si="0"/>
        <v>0</v>
      </c>
      <c r="I5" s="24">
        <f t="shared" si="0"/>
        <v>36946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5575161</v>
      </c>
      <c r="O5" s="30">
        <f t="shared" ref="O5:O32" si="1">(N5/O$34)</f>
        <v>271.82647489029739</v>
      </c>
      <c r="P5" s="6"/>
    </row>
    <row r="6" spans="1:133">
      <c r="A6" s="12"/>
      <c r="B6" s="42">
        <v>511</v>
      </c>
      <c r="C6" s="19" t="s">
        <v>19</v>
      </c>
      <c r="D6" s="46">
        <v>74233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74233</v>
      </c>
      <c r="O6" s="47">
        <f t="shared" si="1"/>
        <v>3.6193564115065819</v>
      </c>
      <c r="P6" s="9"/>
    </row>
    <row r="7" spans="1:133">
      <c r="A7" s="12"/>
      <c r="B7" s="42">
        <v>512</v>
      </c>
      <c r="C7" s="19" t="s">
        <v>20</v>
      </c>
      <c r="D7" s="46">
        <v>976748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976748</v>
      </c>
      <c r="O7" s="47">
        <f t="shared" si="1"/>
        <v>47.623013164310095</v>
      </c>
      <c r="P7" s="9"/>
    </row>
    <row r="8" spans="1:133">
      <c r="A8" s="12"/>
      <c r="B8" s="42">
        <v>513</v>
      </c>
      <c r="C8" s="19" t="s">
        <v>73</v>
      </c>
      <c r="D8" s="46">
        <v>1393938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1393938</v>
      </c>
      <c r="O8" s="47">
        <f t="shared" si="1"/>
        <v>67.963822525597266</v>
      </c>
      <c r="P8" s="9"/>
    </row>
    <row r="9" spans="1:133">
      <c r="A9" s="12"/>
      <c r="B9" s="42">
        <v>514</v>
      </c>
      <c r="C9" s="19" t="s">
        <v>21</v>
      </c>
      <c r="D9" s="46">
        <v>197335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197335</v>
      </c>
      <c r="O9" s="47">
        <f t="shared" si="1"/>
        <v>9.6214041930765486</v>
      </c>
      <c r="P9" s="9"/>
    </row>
    <row r="10" spans="1:133">
      <c r="A10" s="12"/>
      <c r="B10" s="42">
        <v>515</v>
      </c>
      <c r="C10" s="19" t="s">
        <v>22</v>
      </c>
      <c r="D10" s="46">
        <v>1083446</v>
      </c>
      <c r="E10" s="46">
        <v>59535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1142981</v>
      </c>
      <c r="O10" s="47">
        <f t="shared" si="1"/>
        <v>55.727986348122869</v>
      </c>
      <c r="P10" s="9"/>
    </row>
    <row r="11" spans="1:133">
      <c r="A11" s="12"/>
      <c r="B11" s="42">
        <v>517</v>
      </c>
      <c r="C11" s="19" t="s">
        <v>84</v>
      </c>
      <c r="D11" s="46">
        <v>20363</v>
      </c>
      <c r="E11" s="46">
        <v>0</v>
      </c>
      <c r="F11" s="46">
        <v>651677</v>
      </c>
      <c r="G11" s="46">
        <v>317887</v>
      </c>
      <c r="H11" s="46">
        <v>0</v>
      </c>
      <c r="I11" s="46">
        <v>4230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994157</v>
      </c>
      <c r="O11" s="47">
        <f t="shared" si="1"/>
        <v>48.471818625060948</v>
      </c>
      <c r="P11" s="9"/>
    </row>
    <row r="12" spans="1:133">
      <c r="A12" s="12"/>
      <c r="B12" s="42">
        <v>519</v>
      </c>
      <c r="C12" s="19" t="s">
        <v>76</v>
      </c>
      <c r="D12" s="46">
        <v>763053</v>
      </c>
      <c r="E12" s="46">
        <v>0</v>
      </c>
      <c r="F12" s="46">
        <v>0</v>
      </c>
      <c r="G12" s="46">
        <v>0</v>
      </c>
      <c r="H12" s="46">
        <v>0</v>
      </c>
      <c r="I12" s="46">
        <v>32716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795769</v>
      </c>
      <c r="O12" s="47">
        <f t="shared" si="1"/>
        <v>38.799073622623112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SUM(D14:D18)</f>
        <v>7546900</v>
      </c>
      <c r="E13" s="29">
        <f t="shared" si="3"/>
        <v>3248920</v>
      </c>
      <c r="F13" s="29">
        <f t="shared" si="3"/>
        <v>0</v>
      </c>
      <c r="G13" s="29">
        <f t="shared" si="3"/>
        <v>10318929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21114749</v>
      </c>
      <c r="O13" s="41">
        <f t="shared" si="1"/>
        <v>1029.4855680156022</v>
      </c>
      <c r="P13" s="10"/>
    </row>
    <row r="14" spans="1:133">
      <c r="A14" s="12"/>
      <c r="B14" s="42">
        <v>521</v>
      </c>
      <c r="C14" s="19" t="s">
        <v>25</v>
      </c>
      <c r="D14" s="46">
        <v>3642922</v>
      </c>
      <c r="E14" s="46">
        <v>0</v>
      </c>
      <c r="F14" s="46">
        <v>0</v>
      </c>
      <c r="G14" s="46">
        <v>4988221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8631143</v>
      </c>
      <c r="O14" s="47">
        <f t="shared" si="1"/>
        <v>420.82608483666502</v>
      </c>
      <c r="P14" s="9"/>
    </row>
    <row r="15" spans="1:133">
      <c r="A15" s="12"/>
      <c r="B15" s="42">
        <v>522</v>
      </c>
      <c r="C15" s="19" t="s">
        <v>26</v>
      </c>
      <c r="D15" s="46">
        <v>3290453</v>
      </c>
      <c r="E15" s="46">
        <v>0</v>
      </c>
      <c r="F15" s="46">
        <v>0</v>
      </c>
      <c r="G15" s="46">
        <v>5330708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8621161</v>
      </c>
      <c r="O15" s="47">
        <f t="shared" si="1"/>
        <v>420.33939541686982</v>
      </c>
      <c r="P15" s="9"/>
    </row>
    <row r="16" spans="1:133">
      <c r="A16" s="12"/>
      <c r="B16" s="42">
        <v>523</v>
      </c>
      <c r="C16" s="19" t="s">
        <v>62</v>
      </c>
      <c r="D16" s="46">
        <v>469077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469077</v>
      </c>
      <c r="O16" s="47">
        <f t="shared" si="1"/>
        <v>22.870648464163821</v>
      </c>
      <c r="P16" s="9"/>
    </row>
    <row r="17" spans="1:119">
      <c r="A17" s="12"/>
      <c r="B17" s="42">
        <v>524</v>
      </c>
      <c r="C17" s="19" t="s">
        <v>28</v>
      </c>
      <c r="D17" s="46">
        <v>0</v>
      </c>
      <c r="E17" s="46">
        <v>3248920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3248920</v>
      </c>
      <c r="O17" s="47">
        <f t="shared" si="1"/>
        <v>158.40663091175037</v>
      </c>
      <c r="P17" s="9"/>
    </row>
    <row r="18" spans="1:119">
      <c r="A18" s="12"/>
      <c r="B18" s="42">
        <v>529</v>
      </c>
      <c r="C18" s="19" t="s">
        <v>42</v>
      </c>
      <c r="D18" s="46">
        <v>144448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144448</v>
      </c>
      <c r="O18" s="47">
        <f t="shared" si="1"/>
        <v>7.0428083861530961</v>
      </c>
      <c r="P18" s="9"/>
    </row>
    <row r="19" spans="1:119" ht="15.75">
      <c r="A19" s="26" t="s">
        <v>29</v>
      </c>
      <c r="B19" s="27"/>
      <c r="C19" s="28"/>
      <c r="D19" s="29">
        <f t="shared" ref="D19:M19" si="5">SUM(D20:D23)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10632710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10632710</v>
      </c>
      <c r="O19" s="41">
        <f t="shared" si="1"/>
        <v>518.41589468551922</v>
      </c>
      <c r="P19" s="10"/>
    </row>
    <row r="20" spans="1:119">
      <c r="A20" s="12"/>
      <c r="B20" s="42">
        <v>533</v>
      </c>
      <c r="C20" s="19" t="s">
        <v>48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5372430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5372430</v>
      </c>
      <c r="O20" s="47">
        <f t="shared" si="1"/>
        <v>261.94197952218428</v>
      </c>
      <c r="P20" s="9"/>
    </row>
    <row r="21" spans="1:119">
      <c r="A21" s="12"/>
      <c r="B21" s="42">
        <v>534</v>
      </c>
      <c r="C21" s="19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951941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951941</v>
      </c>
      <c r="O21" s="47">
        <f t="shared" si="1"/>
        <v>46.413505607020966</v>
      </c>
      <c r="P21" s="9"/>
    </row>
    <row r="22" spans="1:119">
      <c r="A22" s="12"/>
      <c r="B22" s="42">
        <v>535</v>
      </c>
      <c r="C22" s="19" t="s">
        <v>50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2660349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2660349</v>
      </c>
      <c r="O22" s="47">
        <f t="shared" si="1"/>
        <v>129.70984885421746</v>
      </c>
      <c r="P22" s="9"/>
    </row>
    <row r="23" spans="1:119">
      <c r="A23" s="12"/>
      <c r="B23" s="42">
        <v>539</v>
      </c>
      <c r="C23" s="19" t="s">
        <v>59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1647990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1647990</v>
      </c>
      <c r="O23" s="47">
        <f t="shared" si="1"/>
        <v>80.350560702096544</v>
      </c>
      <c r="P23" s="9"/>
    </row>
    <row r="24" spans="1:119" ht="15.75">
      <c r="A24" s="26" t="s">
        <v>31</v>
      </c>
      <c r="B24" s="27"/>
      <c r="C24" s="28"/>
      <c r="D24" s="29">
        <f t="shared" ref="D24:M24" si="6">SUM(D25:D25)</f>
        <v>903347</v>
      </c>
      <c r="E24" s="29">
        <f t="shared" si="6"/>
        <v>0</v>
      </c>
      <c r="F24" s="29">
        <f t="shared" si="6"/>
        <v>0</v>
      </c>
      <c r="G24" s="29">
        <f t="shared" si="6"/>
        <v>4471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907818</v>
      </c>
      <c r="O24" s="41">
        <f t="shared" si="1"/>
        <v>44.262213554363726</v>
      </c>
      <c r="P24" s="10"/>
    </row>
    <row r="25" spans="1:119">
      <c r="A25" s="12"/>
      <c r="B25" s="42">
        <v>541</v>
      </c>
      <c r="C25" s="19" t="s">
        <v>64</v>
      </c>
      <c r="D25" s="46">
        <v>903347</v>
      </c>
      <c r="E25" s="46">
        <v>0</v>
      </c>
      <c r="F25" s="46">
        <v>0</v>
      </c>
      <c r="G25" s="46">
        <v>4471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907818</v>
      </c>
      <c r="O25" s="47">
        <f t="shared" si="1"/>
        <v>44.262213554363726</v>
      </c>
      <c r="P25" s="9"/>
    </row>
    <row r="26" spans="1:119" ht="15.75">
      <c r="A26" s="26" t="s">
        <v>43</v>
      </c>
      <c r="B26" s="27"/>
      <c r="C26" s="28"/>
      <c r="D26" s="29">
        <f t="shared" ref="D26:M26" si="7">SUM(D27:D27)</f>
        <v>134738</v>
      </c>
      <c r="E26" s="29">
        <f t="shared" si="7"/>
        <v>990342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1125080</v>
      </c>
      <c r="O26" s="41">
        <f t="shared" si="1"/>
        <v>54.855192588980984</v>
      </c>
      <c r="P26" s="10"/>
    </row>
    <row r="27" spans="1:119">
      <c r="A27" s="43"/>
      <c r="B27" s="44">
        <v>552</v>
      </c>
      <c r="C27" s="45" t="s">
        <v>51</v>
      </c>
      <c r="D27" s="46">
        <v>134738</v>
      </c>
      <c r="E27" s="46">
        <v>990342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1125080</v>
      </c>
      <c r="O27" s="47">
        <f t="shared" si="1"/>
        <v>54.855192588980984</v>
      </c>
      <c r="P27" s="9"/>
    </row>
    <row r="28" spans="1:119" ht="15.75">
      <c r="A28" s="26" t="s">
        <v>35</v>
      </c>
      <c r="B28" s="27"/>
      <c r="C28" s="28"/>
      <c r="D28" s="29">
        <f t="shared" ref="D28:M28" si="8">SUM(D29:D29)</f>
        <v>784359</v>
      </c>
      <c r="E28" s="29">
        <f t="shared" si="8"/>
        <v>0</v>
      </c>
      <c r="F28" s="29">
        <f t="shared" si="8"/>
        <v>0</v>
      </c>
      <c r="G28" s="29">
        <f t="shared" si="8"/>
        <v>1830619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2614978</v>
      </c>
      <c r="O28" s="41">
        <f t="shared" si="1"/>
        <v>127.4977084349098</v>
      </c>
      <c r="P28" s="9"/>
    </row>
    <row r="29" spans="1:119">
      <c r="A29" s="12"/>
      <c r="B29" s="42">
        <v>572</v>
      </c>
      <c r="C29" s="19" t="s">
        <v>65</v>
      </c>
      <c r="D29" s="46">
        <v>784359</v>
      </c>
      <c r="E29" s="46">
        <v>0</v>
      </c>
      <c r="F29" s="46">
        <v>0</v>
      </c>
      <c r="G29" s="46">
        <v>1830619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2614978</v>
      </c>
      <c r="O29" s="47">
        <f t="shared" si="1"/>
        <v>127.4977084349098</v>
      </c>
      <c r="P29" s="9"/>
    </row>
    <row r="30" spans="1:119" ht="15.75">
      <c r="A30" s="26" t="s">
        <v>66</v>
      </c>
      <c r="B30" s="27"/>
      <c r="C30" s="28"/>
      <c r="D30" s="29">
        <f t="shared" ref="D30:M30" si="9">SUM(D31:D31)</f>
        <v>9059418</v>
      </c>
      <c r="E30" s="29">
        <f t="shared" si="9"/>
        <v>458148</v>
      </c>
      <c r="F30" s="29">
        <f t="shared" si="9"/>
        <v>0</v>
      </c>
      <c r="G30" s="29">
        <f t="shared" si="9"/>
        <v>6435565</v>
      </c>
      <c r="H30" s="29">
        <f t="shared" si="9"/>
        <v>0</v>
      </c>
      <c r="I30" s="29">
        <f t="shared" si="9"/>
        <v>1330309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17283440</v>
      </c>
      <c r="O30" s="41">
        <f t="shared" si="1"/>
        <v>842.68356899073626</v>
      </c>
      <c r="P30" s="9"/>
    </row>
    <row r="31" spans="1:119" ht="15.75" thickBot="1">
      <c r="A31" s="12"/>
      <c r="B31" s="42">
        <v>581</v>
      </c>
      <c r="C31" s="19" t="s">
        <v>67</v>
      </c>
      <c r="D31" s="46">
        <v>9059418</v>
      </c>
      <c r="E31" s="46">
        <v>458148</v>
      </c>
      <c r="F31" s="46">
        <v>0</v>
      </c>
      <c r="G31" s="46">
        <v>6435565</v>
      </c>
      <c r="H31" s="46">
        <v>0</v>
      </c>
      <c r="I31" s="46">
        <v>1330309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17283440</v>
      </c>
      <c r="O31" s="47">
        <f t="shared" si="1"/>
        <v>842.68356899073626</v>
      </c>
      <c r="P31" s="9"/>
    </row>
    <row r="32" spans="1:119" ht="16.5" thickBot="1">
      <c r="A32" s="13" t="s">
        <v>10</v>
      </c>
      <c r="B32" s="21"/>
      <c r="C32" s="20"/>
      <c r="D32" s="14">
        <f>SUM(D5,D13,D19,D24,D26,D28,D30)</f>
        <v>22937878</v>
      </c>
      <c r="E32" s="14">
        <f t="shared" ref="E32:M32" si="10">SUM(E5,E13,E19,E24,E26,E28,E30)</f>
        <v>4756945</v>
      </c>
      <c r="F32" s="14">
        <f t="shared" si="10"/>
        <v>651677</v>
      </c>
      <c r="G32" s="14">
        <f t="shared" si="10"/>
        <v>18907471</v>
      </c>
      <c r="H32" s="14">
        <f t="shared" si="10"/>
        <v>0</v>
      </c>
      <c r="I32" s="14">
        <f t="shared" si="10"/>
        <v>11999965</v>
      </c>
      <c r="J32" s="14">
        <f t="shared" si="10"/>
        <v>0</v>
      </c>
      <c r="K32" s="14">
        <f t="shared" si="10"/>
        <v>0</v>
      </c>
      <c r="L32" s="14">
        <f t="shared" si="10"/>
        <v>0</v>
      </c>
      <c r="M32" s="14">
        <f t="shared" si="10"/>
        <v>0</v>
      </c>
      <c r="N32" s="14">
        <f t="shared" si="4"/>
        <v>59253936</v>
      </c>
      <c r="O32" s="35">
        <f t="shared" si="1"/>
        <v>2889.0266211604094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87</v>
      </c>
      <c r="M34" s="163"/>
      <c r="N34" s="163"/>
      <c r="O34" s="39">
        <v>20510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3714098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3714098</v>
      </c>
      <c r="O5" s="30">
        <f t="shared" ref="O5:O31" si="2">(N5/O$33)</f>
        <v>203.45647767734866</v>
      </c>
      <c r="P5" s="6"/>
    </row>
    <row r="6" spans="1:133">
      <c r="A6" s="12"/>
      <c r="B6" s="42">
        <v>511</v>
      </c>
      <c r="C6" s="19" t="s">
        <v>19</v>
      </c>
      <c r="D6" s="46">
        <v>112070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112070</v>
      </c>
      <c r="O6" s="47">
        <f t="shared" si="2"/>
        <v>6.1391399616543412</v>
      </c>
      <c r="P6" s="9"/>
    </row>
    <row r="7" spans="1:133">
      <c r="A7" s="12"/>
      <c r="B7" s="42">
        <v>512</v>
      </c>
      <c r="C7" s="19" t="s">
        <v>20</v>
      </c>
      <c r="D7" s="46">
        <v>718023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718023</v>
      </c>
      <c r="O7" s="47">
        <f t="shared" si="2"/>
        <v>39.332949876746099</v>
      </c>
      <c r="P7" s="9"/>
    </row>
    <row r="8" spans="1:133">
      <c r="A8" s="12"/>
      <c r="B8" s="42">
        <v>513</v>
      </c>
      <c r="C8" s="19" t="s">
        <v>73</v>
      </c>
      <c r="D8" s="46">
        <v>505350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505350</v>
      </c>
      <c r="O8" s="47">
        <f t="shared" si="2"/>
        <v>27.682826622843056</v>
      </c>
      <c r="P8" s="9"/>
    </row>
    <row r="9" spans="1:133">
      <c r="A9" s="12"/>
      <c r="B9" s="42">
        <v>514</v>
      </c>
      <c r="C9" s="19" t="s">
        <v>21</v>
      </c>
      <c r="D9" s="46">
        <v>243986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243986</v>
      </c>
      <c r="O9" s="47">
        <f t="shared" si="2"/>
        <v>13.365434127636265</v>
      </c>
      <c r="P9" s="9"/>
    </row>
    <row r="10" spans="1:133">
      <c r="A10" s="12"/>
      <c r="B10" s="42">
        <v>515</v>
      </c>
      <c r="C10" s="19" t="s">
        <v>22</v>
      </c>
      <c r="D10" s="46">
        <v>866762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866762</v>
      </c>
      <c r="O10" s="47">
        <f t="shared" si="2"/>
        <v>47.480799780881952</v>
      </c>
      <c r="P10" s="9"/>
    </row>
    <row r="11" spans="1:133">
      <c r="A11" s="12"/>
      <c r="B11" s="42">
        <v>517</v>
      </c>
      <c r="C11" s="19" t="s">
        <v>84</v>
      </c>
      <c r="D11" s="46">
        <v>1267907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1267907</v>
      </c>
      <c r="O11" s="47">
        <f t="shared" si="2"/>
        <v>69.455327307586955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7123145</v>
      </c>
      <c r="E12" s="29">
        <f t="shared" si="3"/>
        <v>2360413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9483558</v>
      </c>
      <c r="O12" s="41">
        <f t="shared" si="2"/>
        <v>519.50468364831556</v>
      </c>
      <c r="P12" s="10"/>
    </row>
    <row r="13" spans="1:133">
      <c r="A13" s="12"/>
      <c r="B13" s="42">
        <v>521</v>
      </c>
      <c r="C13" s="19" t="s">
        <v>25</v>
      </c>
      <c r="D13" s="46">
        <v>4202034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4202034</v>
      </c>
      <c r="O13" s="47">
        <f t="shared" si="2"/>
        <v>230.18537387017255</v>
      </c>
      <c r="P13" s="9"/>
    </row>
    <row r="14" spans="1:133">
      <c r="A14" s="12"/>
      <c r="B14" s="42">
        <v>522</v>
      </c>
      <c r="C14" s="19" t="s">
        <v>26</v>
      </c>
      <c r="D14" s="46">
        <v>2768123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2768123</v>
      </c>
      <c r="O14" s="47">
        <f t="shared" si="2"/>
        <v>151.63642837578746</v>
      </c>
      <c r="P14" s="9"/>
    </row>
    <row r="15" spans="1:133">
      <c r="A15" s="12"/>
      <c r="B15" s="42">
        <v>524</v>
      </c>
      <c r="C15" s="19" t="s">
        <v>28</v>
      </c>
      <c r="D15" s="46">
        <v>0</v>
      </c>
      <c r="E15" s="46">
        <v>2360413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2360413</v>
      </c>
      <c r="O15" s="47">
        <f t="shared" si="2"/>
        <v>129.30227334976718</v>
      </c>
      <c r="P15" s="9"/>
    </row>
    <row r="16" spans="1:133">
      <c r="A16" s="12"/>
      <c r="B16" s="42">
        <v>529</v>
      </c>
      <c r="C16" s="19" t="s">
        <v>42</v>
      </c>
      <c r="D16" s="46">
        <v>152988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152988</v>
      </c>
      <c r="O16" s="47">
        <f t="shared" si="2"/>
        <v>8.3806080525883324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SUM(D18:D21)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7877841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7877841</v>
      </c>
      <c r="O17" s="41">
        <f t="shared" si="2"/>
        <v>431.54428923582583</v>
      </c>
      <c r="P17" s="10"/>
    </row>
    <row r="18" spans="1:119">
      <c r="A18" s="12"/>
      <c r="B18" s="42">
        <v>533</v>
      </c>
      <c r="C18" s="19" t="s">
        <v>48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3093986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3093986</v>
      </c>
      <c r="O18" s="47">
        <f t="shared" si="2"/>
        <v>169.48704464530266</v>
      </c>
      <c r="P18" s="9"/>
    </row>
    <row r="19" spans="1:119">
      <c r="A19" s="12"/>
      <c r="B19" s="42">
        <v>534</v>
      </c>
      <c r="C19" s="19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862502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862502</v>
      </c>
      <c r="O19" s="47">
        <f t="shared" si="2"/>
        <v>47.247439057792384</v>
      </c>
      <c r="P19" s="9"/>
    </row>
    <row r="20" spans="1:119">
      <c r="A20" s="12"/>
      <c r="B20" s="42">
        <v>535</v>
      </c>
      <c r="C20" s="19" t="s">
        <v>50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2707910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2707910</v>
      </c>
      <c r="O20" s="47">
        <f t="shared" si="2"/>
        <v>148.33798959189264</v>
      </c>
      <c r="P20" s="9"/>
    </row>
    <row r="21" spans="1:119">
      <c r="A21" s="12"/>
      <c r="B21" s="42">
        <v>539</v>
      </c>
      <c r="C21" s="19" t="s">
        <v>59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1213443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1213443</v>
      </c>
      <c r="O21" s="47">
        <f t="shared" si="2"/>
        <v>66.471815940838127</v>
      </c>
      <c r="P21" s="9"/>
    </row>
    <row r="22" spans="1:119" ht="15.75">
      <c r="A22" s="26" t="s">
        <v>31</v>
      </c>
      <c r="B22" s="27"/>
      <c r="C22" s="28"/>
      <c r="D22" s="29">
        <f t="shared" ref="D22:M22" si="5">SUM(D23:D23)</f>
        <v>1001611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1001611</v>
      </c>
      <c r="O22" s="41">
        <f t="shared" si="2"/>
        <v>54.867762256915917</v>
      </c>
      <c r="P22" s="10"/>
    </row>
    <row r="23" spans="1:119">
      <c r="A23" s="12"/>
      <c r="B23" s="42">
        <v>541</v>
      </c>
      <c r="C23" s="19" t="s">
        <v>64</v>
      </c>
      <c r="D23" s="46">
        <v>1001611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1001611</v>
      </c>
      <c r="O23" s="47">
        <f t="shared" si="2"/>
        <v>54.867762256915917</v>
      </c>
      <c r="P23" s="9"/>
    </row>
    <row r="24" spans="1:119" ht="15.75">
      <c r="A24" s="26" t="s">
        <v>43</v>
      </c>
      <c r="B24" s="27"/>
      <c r="C24" s="28"/>
      <c r="D24" s="29">
        <f t="shared" ref="D24:M24" si="6">SUM(D25:D25)</f>
        <v>0</v>
      </c>
      <c r="E24" s="29">
        <f t="shared" si="6"/>
        <v>740581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740581</v>
      </c>
      <c r="O24" s="41">
        <f t="shared" si="2"/>
        <v>40.568666118871541</v>
      </c>
      <c r="P24" s="10"/>
    </row>
    <row r="25" spans="1:119">
      <c r="A25" s="43"/>
      <c r="B25" s="44">
        <v>552</v>
      </c>
      <c r="C25" s="45" t="s">
        <v>51</v>
      </c>
      <c r="D25" s="46">
        <v>0</v>
      </c>
      <c r="E25" s="46">
        <v>740581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740581</v>
      </c>
      <c r="O25" s="47">
        <f t="shared" si="2"/>
        <v>40.568666118871541</v>
      </c>
      <c r="P25" s="9"/>
    </row>
    <row r="26" spans="1:119" ht="15.75">
      <c r="A26" s="26" t="s">
        <v>35</v>
      </c>
      <c r="B26" s="27"/>
      <c r="C26" s="28"/>
      <c r="D26" s="29">
        <f t="shared" ref="D26:M26" si="7">SUM(D27:D27)</f>
        <v>1186863</v>
      </c>
      <c r="E26" s="29">
        <f t="shared" si="7"/>
        <v>0</v>
      </c>
      <c r="F26" s="29">
        <f t="shared" si="7"/>
        <v>0</v>
      </c>
      <c r="G26" s="29">
        <f t="shared" si="7"/>
        <v>1150029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2336892</v>
      </c>
      <c r="O26" s="41">
        <f t="shared" si="2"/>
        <v>128.01380443714052</v>
      </c>
      <c r="P26" s="9"/>
    </row>
    <row r="27" spans="1:119">
      <c r="A27" s="12"/>
      <c r="B27" s="42">
        <v>572</v>
      </c>
      <c r="C27" s="19" t="s">
        <v>65</v>
      </c>
      <c r="D27" s="46">
        <v>1186863</v>
      </c>
      <c r="E27" s="46">
        <v>0</v>
      </c>
      <c r="F27" s="46">
        <v>0</v>
      </c>
      <c r="G27" s="46">
        <v>1150029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2336892</v>
      </c>
      <c r="O27" s="47">
        <f t="shared" si="2"/>
        <v>128.01380443714052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SUM(D29:D30)</f>
        <v>7272267</v>
      </c>
      <c r="E28" s="29">
        <f t="shared" si="8"/>
        <v>0</v>
      </c>
      <c r="F28" s="29">
        <f t="shared" si="8"/>
        <v>0</v>
      </c>
      <c r="G28" s="29">
        <f t="shared" si="8"/>
        <v>519230</v>
      </c>
      <c r="H28" s="29">
        <f t="shared" si="8"/>
        <v>0</v>
      </c>
      <c r="I28" s="29">
        <f t="shared" si="8"/>
        <v>4703397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12494894</v>
      </c>
      <c r="O28" s="41">
        <f t="shared" si="2"/>
        <v>684.46420158860587</v>
      </c>
      <c r="P28" s="9"/>
    </row>
    <row r="29" spans="1:119">
      <c r="A29" s="12"/>
      <c r="B29" s="42">
        <v>581</v>
      </c>
      <c r="C29" s="19" t="s">
        <v>67</v>
      </c>
      <c r="D29" s="46">
        <v>7272267</v>
      </c>
      <c r="E29" s="46">
        <v>0</v>
      </c>
      <c r="F29" s="46">
        <v>0</v>
      </c>
      <c r="G29" s="46">
        <v>519230</v>
      </c>
      <c r="H29" s="46">
        <v>0</v>
      </c>
      <c r="I29" s="46">
        <v>4324195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12115692</v>
      </c>
      <c r="O29" s="47">
        <f t="shared" si="2"/>
        <v>663.69170090386194</v>
      </c>
      <c r="P29" s="9"/>
    </row>
    <row r="30" spans="1:119" ht="15.75" thickBot="1">
      <c r="A30" s="12"/>
      <c r="B30" s="42">
        <v>591</v>
      </c>
      <c r="C30" s="19" t="s">
        <v>77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379202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379202</v>
      </c>
      <c r="O30" s="47">
        <f t="shared" si="2"/>
        <v>20.772500684743907</v>
      </c>
      <c r="P30" s="9"/>
    </row>
    <row r="31" spans="1:119" ht="16.5" thickBot="1">
      <c r="A31" s="13" t="s">
        <v>10</v>
      </c>
      <c r="B31" s="21"/>
      <c r="C31" s="20"/>
      <c r="D31" s="14">
        <f>SUM(D5,D12,D17,D22,D24,D26,D28)</f>
        <v>20297984</v>
      </c>
      <c r="E31" s="14">
        <f t="shared" ref="E31:M31" si="9">SUM(E5,E12,E17,E22,E24,E26,E28)</f>
        <v>3100994</v>
      </c>
      <c r="F31" s="14">
        <f t="shared" si="9"/>
        <v>0</v>
      </c>
      <c r="G31" s="14">
        <f t="shared" si="9"/>
        <v>1669259</v>
      </c>
      <c r="H31" s="14">
        <f t="shared" si="9"/>
        <v>0</v>
      </c>
      <c r="I31" s="14">
        <f t="shared" si="9"/>
        <v>12581238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37649475</v>
      </c>
      <c r="O31" s="35">
        <f t="shared" si="2"/>
        <v>2062.4198849630238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85</v>
      </c>
      <c r="M33" s="163"/>
      <c r="N33" s="163"/>
      <c r="O33" s="39">
        <v>18255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2515780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2515780</v>
      </c>
      <c r="O5" s="30">
        <f t="shared" ref="O5:O31" si="2">(N5/O$33)</f>
        <v>153.33577131712073</v>
      </c>
      <c r="P5" s="6"/>
    </row>
    <row r="6" spans="1:133">
      <c r="A6" s="12"/>
      <c r="B6" s="42">
        <v>511</v>
      </c>
      <c r="C6" s="19" t="s">
        <v>19</v>
      </c>
      <c r="D6" s="46">
        <v>183266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183266</v>
      </c>
      <c r="O6" s="47">
        <f t="shared" si="2"/>
        <v>11.16998841957701</v>
      </c>
      <c r="P6" s="9"/>
    </row>
    <row r="7" spans="1:133">
      <c r="A7" s="12"/>
      <c r="B7" s="42">
        <v>512</v>
      </c>
      <c r="C7" s="19" t="s">
        <v>20</v>
      </c>
      <c r="D7" s="46">
        <v>669001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669001</v>
      </c>
      <c r="O7" s="47">
        <f t="shared" si="2"/>
        <v>40.775339793990369</v>
      </c>
      <c r="P7" s="9"/>
    </row>
    <row r="8" spans="1:133">
      <c r="A8" s="12"/>
      <c r="B8" s="42">
        <v>513</v>
      </c>
      <c r="C8" s="19" t="s">
        <v>73</v>
      </c>
      <c r="D8" s="46">
        <v>480412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480412</v>
      </c>
      <c r="O8" s="47">
        <f t="shared" si="2"/>
        <v>29.280916681904067</v>
      </c>
      <c r="P8" s="9"/>
    </row>
    <row r="9" spans="1:133">
      <c r="A9" s="12"/>
      <c r="B9" s="42">
        <v>514</v>
      </c>
      <c r="C9" s="19" t="s">
        <v>21</v>
      </c>
      <c r="D9" s="46">
        <v>237116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237116</v>
      </c>
      <c r="O9" s="47">
        <f t="shared" si="2"/>
        <v>14.452124093374779</v>
      </c>
      <c r="P9" s="9"/>
    </row>
    <row r="10" spans="1:133">
      <c r="A10" s="12"/>
      <c r="B10" s="42">
        <v>515</v>
      </c>
      <c r="C10" s="19" t="s">
        <v>22</v>
      </c>
      <c r="D10" s="46">
        <v>285575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285575</v>
      </c>
      <c r="O10" s="47">
        <f t="shared" si="2"/>
        <v>17.405680502224659</v>
      </c>
      <c r="P10" s="9"/>
    </row>
    <row r="11" spans="1:133">
      <c r="A11" s="12"/>
      <c r="B11" s="42">
        <v>519</v>
      </c>
      <c r="C11" s="19" t="s">
        <v>76</v>
      </c>
      <c r="D11" s="46">
        <v>660410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660410</v>
      </c>
      <c r="O11" s="47">
        <f t="shared" si="2"/>
        <v>40.251721826049859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8337247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8337247</v>
      </c>
      <c r="O12" s="41">
        <f t="shared" si="2"/>
        <v>508.15182544036082</v>
      </c>
      <c r="P12" s="10"/>
    </row>
    <row r="13" spans="1:133">
      <c r="A13" s="12"/>
      <c r="B13" s="42">
        <v>521</v>
      </c>
      <c r="C13" s="19" t="s">
        <v>25</v>
      </c>
      <c r="D13" s="46">
        <v>3665392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3665392</v>
      </c>
      <c r="O13" s="47">
        <f t="shared" si="2"/>
        <v>223.40415676235753</v>
      </c>
      <c r="P13" s="9"/>
    </row>
    <row r="14" spans="1:133">
      <c r="A14" s="12"/>
      <c r="B14" s="42">
        <v>522</v>
      </c>
      <c r="C14" s="19" t="s">
        <v>26</v>
      </c>
      <c r="D14" s="46">
        <v>2932964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2932964</v>
      </c>
      <c r="O14" s="47">
        <f t="shared" si="2"/>
        <v>178.76296702626928</v>
      </c>
      <c r="P14" s="9"/>
    </row>
    <row r="15" spans="1:133">
      <c r="A15" s="12"/>
      <c r="B15" s="42">
        <v>524</v>
      </c>
      <c r="C15" s="19" t="s">
        <v>28</v>
      </c>
      <c r="D15" s="46">
        <v>1670895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1670895</v>
      </c>
      <c r="O15" s="47">
        <f t="shared" si="2"/>
        <v>101.84037301151947</v>
      </c>
      <c r="P15" s="9"/>
    </row>
    <row r="16" spans="1:133">
      <c r="A16" s="12"/>
      <c r="B16" s="42">
        <v>529</v>
      </c>
      <c r="C16" s="19" t="s">
        <v>42</v>
      </c>
      <c r="D16" s="46">
        <v>67996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67996</v>
      </c>
      <c r="O16" s="47">
        <f t="shared" si="2"/>
        <v>4.1443286402145425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SUM(D18:D21)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6921576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6921576</v>
      </c>
      <c r="O17" s="41">
        <f t="shared" si="2"/>
        <v>421.86725178277567</v>
      </c>
      <c r="P17" s="10"/>
    </row>
    <row r="18" spans="1:119">
      <c r="A18" s="12"/>
      <c r="B18" s="42">
        <v>533</v>
      </c>
      <c r="C18" s="19" t="s">
        <v>48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2580587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2580587</v>
      </c>
      <c r="O18" s="47">
        <f t="shared" si="2"/>
        <v>157.2857316998842</v>
      </c>
      <c r="P18" s="9"/>
    </row>
    <row r="19" spans="1:119">
      <c r="A19" s="12"/>
      <c r="B19" s="42">
        <v>534</v>
      </c>
      <c r="C19" s="19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772695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772695</v>
      </c>
      <c r="O19" s="47">
        <f t="shared" si="2"/>
        <v>47.095447065277014</v>
      </c>
      <c r="P19" s="9"/>
    </row>
    <row r="20" spans="1:119">
      <c r="A20" s="12"/>
      <c r="B20" s="42">
        <v>535</v>
      </c>
      <c r="C20" s="19" t="s">
        <v>50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2594419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2594419</v>
      </c>
      <c r="O20" s="47">
        <f t="shared" si="2"/>
        <v>158.12878649356981</v>
      </c>
      <c r="P20" s="9"/>
    </row>
    <row r="21" spans="1:119">
      <c r="A21" s="12"/>
      <c r="B21" s="42">
        <v>539</v>
      </c>
      <c r="C21" s="19" t="s">
        <v>59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973875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973875</v>
      </c>
      <c r="O21" s="47">
        <f t="shared" si="2"/>
        <v>59.357286524044618</v>
      </c>
      <c r="P21" s="9"/>
    </row>
    <row r="22" spans="1:119" ht="15.75">
      <c r="A22" s="26" t="s">
        <v>31</v>
      </c>
      <c r="B22" s="27"/>
      <c r="C22" s="28"/>
      <c r="D22" s="29">
        <f t="shared" ref="D22:M22" si="5">SUM(D23:D23)</f>
        <v>1267988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1267988</v>
      </c>
      <c r="O22" s="41">
        <f t="shared" si="2"/>
        <v>77.283354665691476</v>
      </c>
      <c r="P22" s="10"/>
    </row>
    <row r="23" spans="1:119">
      <c r="A23" s="12"/>
      <c r="B23" s="42">
        <v>541</v>
      </c>
      <c r="C23" s="19" t="s">
        <v>64</v>
      </c>
      <c r="D23" s="46">
        <v>1267988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1267988</v>
      </c>
      <c r="O23" s="47">
        <f t="shared" si="2"/>
        <v>77.283354665691476</v>
      </c>
      <c r="P23" s="9"/>
    </row>
    <row r="24" spans="1:119" ht="15.75">
      <c r="A24" s="26" t="s">
        <v>43</v>
      </c>
      <c r="B24" s="27"/>
      <c r="C24" s="28"/>
      <c r="D24" s="29">
        <f t="shared" ref="D24:M24" si="6">SUM(D25:D25)</f>
        <v>0</v>
      </c>
      <c r="E24" s="29">
        <f t="shared" si="6"/>
        <v>272429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272429</v>
      </c>
      <c r="O24" s="41">
        <f t="shared" si="2"/>
        <v>16.604437130493082</v>
      </c>
      <c r="P24" s="10"/>
    </row>
    <row r="25" spans="1:119">
      <c r="A25" s="43"/>
      <c r="B25" s="44">
        <v>552</v>
      </c>
      <c r="C25" s="45" t="s">
        <v>51</v>
      </c>
      <c r="D25" s="46">
        <v>0</v>
      </c>
      <c r="E25" s="46">
        <v>272429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272429</v>
      </c>
      <c r="O25" s="47">
        <f t="shared" si="2"/>
        <v>16.604437130493082</v>
      </c>
      <c r="P25" s="9"/>
    </row>
    <row r="26" spans="1:119" ht="15.75">
      <c r="A26" s="26" t="s">
        <v>35</v>
      </c>
      <c r="B26" s="27"/>
      <c r="C26" s="28"/>
      <c r="D26" s="29">
        <f t="shared" ref="D26:M26" si="7">SUM(D27:D27)</f>
        <v>940930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940930</v>
      </c>
      <c r="O26" s="41">
        <f t="shared" si="2"/>
        <v>57.349302127140852</v>
      </c>
      <c r="P26" s="9"/>
    </row>
    <row r="27" spans="1:119">
      <c r="A27" s="12"/>
      <c r="B27" s="42">
        <v>572</v>
      </c>
      <c r="C27" s="19" t="s">
        <v>65</v>
      </c>
      <c r="D27" s="46">
        <v>940930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940930</v>
      </c>
      <c r="O27" s="47">
        <f t="shared" si="2"/>
        <v>57.349302127140852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SUM(D29:D30)</f>
        <v>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910654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910654</v>
      </c>
      <c r="O28" s="41">
        <f t="shared" si="2"/>
        <v>55.503992198451883</v>
      </c>
      <c r="P28" s="9"/>
    </row>
    <row r="29" spans="1:119">
      <c r="A29" s="12"/>
      <c r="B29" s="42">
        <v>581</v>
      </c>
      <c r="C29" s="19" t="s">
        <v>67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500000</v>
      </c>
      <c r="O29" s="47">
        <f t="shared" si="2"/>
        <v>30.474797342597672</v>
      </c>
      <c r="P29" s="9"/>
    </row>
    <row r="30" spans="1:119" ht="15.75" thickBot="1">
      <c r="A30" s="12"/>
      <c r="B30" s="42">
        <v>591</v>
      </c>
      <c r="C30" s="19" t="s">
        <v>77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410654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410654</v>
      </c>
      <c r="O30" s="47">
        <f t="shared" si="2"/>
        <v>25.029194855854207</v>
      </c>
      <c r="P30" s="9"/>
    </row>
    <row r="31" spans="1:119" ht="16.5" thickBot="1">
      <c r="A31" s="13" t="s">
        <v>10</v>
      </c>
      <c r="B31" s="21"/>
      <c r="C31" s="20"/>
      <c r="D31" s="14">
        <f>SUM(D5,D12,D17,D22,D24,D26,D28)</f>
        <v>13061945</v>
      </c>
      <c r="E31" s="14">
        <f t="shared" ref="E31:M31" si="9">SUM(E5,E12,E17,E22,E24,E26,E28)</f>
        <v>272429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7832230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21166604</v>
      </c>
      <c r="O31" s="35">
        <f t="shared" si="2"/>
        <v>1290.0959346620346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82</v>
      </c>
      <c r="M33" s="163"/>
      <c r="N33" s="163"/>
      <c r="O33" s="39">
        <v>16407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1786494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1786494</v>
      </c>
      <c r="O5" s="30">
        <f t="shared" ref="O5:O30" si="2">(N5/O$32)</f>
        <v>117.49385070700427</v>
      </c>
      <c r="P5" s="6"/>
    </row>
    <row r="6" spans="1:133">
      <c r="A6" s="12"/>
      <c r="B6" s="42">
        <v>511</v>
      </c>
      <c r="C6" s="19" t="s">
        <v>19</v>
      </c>
      <c r="D6" s="46">
        <v>125999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125999</v>
      </c>
      <c r="O6" s="47">
        <f t="shared" si="2"/>
        <v>8.2866820124958895</v>
      </c>
      <c r="P6" s="9"/>
    </row>
    <row r="7" spans="1:133">
      <c r="A7" s="12"/>
      <c r="B7" s="42">
        <v>512</v>
      </c>
      <c r="C7" s="19" t="s">
        <v>20</v>
      </c>
      <c r="D7" s="46">
        <v>232234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232234</v>
      </c>
      <c r="O7" s="47">
        <f t="shared" si="2"/>
        <v>15.273528444590594</v>
      </c>
      <c r="P7" s="9"/>
    </row>
    <row r="8" spans="1:133">
      <c r="A8" s="12"/>
      <c r="B8" s="42">
        <v>513</v>
      </c>
      <c r="C8" s="19" t="s">
        <v>73</v>
      </c>
      <c r="D8" s="46">
        <v>399821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399821</v>
      </c>
      <c r="O8" s="47">
        <f t="shared" si="2"/>
        <v>26.295363367313385</v>
      </c>
      <c r="P8" s="9"/>
    </row>
    <row r="9" spans="1:133">
      <c r="A9" s="12"/>
      <c r="B9" s="42">
        <v>514</v>
      </c>
      <c r="C9" s="19" t="s">
        <v>21</v>
      </c>
      <c r="D9" s="46">
        <v>230089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230089</v>
      </c>
      <c r="O9" s="47">
        <f t="shared" si="2"/>
        <v>15.132456428806314</v>
      </c>
      <c r="P9" s="9"/>
    </row>
    <row r="10" spans="1:133">
      <c r="A10" s="12"/>
      <c r="B10" s="42">
        <v>515</v>
      </c>
      <c r="C10" s="19" t="s">
        <v>22</v>
      </c>
      <c r="D10" s="46">
        <v>386096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386096</v>
      </c>
      <c r="O10" s="47">
        <f t="shared" si="2"/>
        <v>25.392699769812562</v>
      </c>
      <c r="P10" s="9"/>
    </row>
    <row r="11" spans="1:133">
      <c r="A11" s="12"/>
      <c r="B11" s="42">
        <v>519</v>
      </c>
      <c r="C11" s="19" t="s">
        <v>76</v>
      </c>
      <c r="D11" s="46">
        <v>412255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412255</v>
      </c>
      <c r="O11" s="47">
        <f t="shared" si="2"/>
        <v>27.113120683985532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6405640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6405640</v>
      </c>
      <c r="O12" s="41">
        <f t="shared" si="2"/>
        <v>421.28510358434727</v>
      </c>
      <c r="P12" s="10"/>
    </row>
    <row r="13" spans="1:133">
      <c r="A13" s="12"/>
      <c r="B13" s="42">
        <v>521</v>
      </c>
      <c r="C13" s="19" t="s">
        <v>25</v>
      </c>
      <c r="D13" s="46">
        <v>3018602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3018602</v>
      </c>
      <c r="O13" s="47">
        <f t="shared" si="2"/>
        <v>198.52693193028608</v>
      </c>
      <c r="P13" s="9"/>
    </row>
    <row r="14" spans="1:133">
      <c r="A14" s="12"/>
      <c r="B14" s="42">
        <v>522</v>
      </c>
      <c r="C14" s="19" t="s">
        <v>26</v>
      </c>
      <c r="D14" s="46">
        <v>2181055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2181055</v>
      </c>
      <c r="O14" s="47">
        <f t="shared" si="2"/>
        <v>143.44327523840843</v>
      </c>
      <c r="P14" s="9"/>
    </row>
    <row r="15" spans="1:133">
      <c r="A15" s="12"/>
      <c r="B15" s="42">
        <v>524</v>
      </c>
      <c r="C15" s="19" t="s">
        <v>28</v>
      </c>
      <c r="D15" s="46">
        <v>1144524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1144524</v>
      </c>
      <c r="O15" s="47">
        <f t="shared" si="2"/>
        <v>75.272870766195325</v>
      </c>
      <c r="P15" s="9"/>
    </row>
    <row r="16" spans="1:133">
      <c r="A16" s="12"/>
      <c r="B16" s="42">
        <v>529</v>
      </c>
      <c r="C16" s="19" t="s">
        <v>42</v>
      </c>
      <c r="D16" s="46">
        <v>61459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61459</v>
      </c>
      <c r="O16" s="47">
        <f t="shared" si="2"/>
        <v>4.0420256494574156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SUM(D18:D21)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5712101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5712101</v>
      </c>
      <c r="O17" s="41">
        <f t="shared" si="2"/>
        <v>375.67254192699772</v>
      </c>
      <c r="P17" s="10"/>
    </row>
    <row r="18" spans="1:119">
      <c r="A18" s="12"/>
      <c r="B18" s="42">
        <v>533</v>
      </c>
      <c r="C18" s="19" t="s">
        <v>48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2245394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2245394</v>
      </c>
      <c r="O18" s="47">
        <f t="shared" si="2"/>
        <v>147.67471226570208</v>
      </c>
      <c r="P18" s="9"/>
    </row>
    <row r="19" spans="1:119">
      <c r="A19" s="12"/>
      <c r="B19" s="42">
        <v>534</v>
      </c>
      <c r="C19" s="19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705735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705735</v>
      </c>
      <c r="O19" s="47">
        <f t="shared" si="2"/>
        <v>46.414666228214401</v>
      </c>
      <c r="P19" s="9"/>
    </row>
    <row r="20" spans="1:119">
      <c r="A20" s="12"/>
      <c r="B20" s="42">
        <v>535</v>
      </c>
      <c r="C20" s="19" t="s">
        <v>50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2156571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2156571</v>
      </c>
      <c r="O20" s="47">
        <f t="shared" si="2"/>
        <v>141.83301545544228</v>
      </c>
      <c r="P20" s="9"/>
    </row>
    <row r="21" spans="1:119">
      <c r="A21" s="12"/>
      <c r="B21" s="42">
        <v>539</v>
      </c>
      <c r="C21" s="19" t="s">
        <v>59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604401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604401</v>
      </c>
      <c r="O21" s="47">
        <f t="shared" si="2"/>
        <v>39.750147977638932</v>
      </c>
      <c r="P21" s="9"/>
    </row>
    <row r="22" spans="1:119" ht="15.75">
      <c r="A22" s="26" t="s">
        <v>31</v>
      </c>
      <c r="B22" s="27"/>
      <c r="C22" s="28"/>
      <c r="D22" s="29">
        <f t="shared" ref="D22:M22" si="5">SUM(D23:D23)</f>
        <v>681722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681722</v>
      </c>
      <c r="O22" s="41">
        <f t="shared" si="2"/>
        <v>44.835383097665243</v>
      </c>
      <c r="P22" s="10"/>
    </row>
    <row r="23" spans="1:119">
      <c r="A23" s="12"/>
      <c r="B23" s="42">
        <v>541</v>
      </c>
      <c r="C23" s="19" t="s">
        <v>64</v>
      </c>
      <c r="D23" s="46">
        <v>681722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681722</v>
      </c>
      <c r="O23" s="47">
        <f t="shared" si="2"/>
        <v>44.835383097665243</v>
      </c>
      <c r="P23" s="9"/>
    </row>
    <row r="24" spans="1:119" ht="15.75">
      <c r="A24" s="26" t="s">
        <v>43</v>
      </c>
      <c r="B24" s="27"/>
      <c r="C24" s="28"/>
      <c r="D24" s="29">
        <f t="shared" ref="D24:M24" si="6">SUM(D25:D25)</f>
        <v>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221744</v>
      </c>
      <c r="N24" s="29">
        <f t="shared" si="1"/>
        <v>221744</v>
      </c>
      <c r="O24" s="41">
        <f t="shared" si="2"/>
        <v>14.583623807957908</v>
      </c>
      <c r="P24" s="10"/>
    </row>
    <row r="25" spans="1:119">
      <c r="A25" s="43"/>
      <c r="B25" s="44">
        <v>552</v>
      </c>
      <c r="C25" s="45" t="s">
        <v>51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221744</v>
      </c>
      <c r="N25" s="46">
        <f t="shared" si="1"/>
        <v>221744</v>
      </c>
      <c r="O25" s="47">
        <f t="shared" si="2"/>
        <v>14.583623807957908</v>
      </c>
      <c r="P25" s="9"/>
    </row>
    <row r="26" spans="1:119" ht="15.75">
      <c r="A26" s="26" t="s">
        <v>35</v>
      </c>
      <c r="B26" s="27"/>
      <c r="C26" s="28"/>
      <c r="D26" s="29">
        <f t="shared" ref="D26:M26" si="7">SUM(D27:D27)</f>
        <v>871876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871876</v>
      </c>
      <c r="O26" s="41">
        <f t="shared" si="2"/>
        <v>57.341400854981913</v>
      </c>
      <c r="P26" s="9"/>
    </row>
    <row r="27" spans="1:119">
      <c r="A27" s="12"/>
      <c r="B27" s="42">
        <v>572</v>
      </c>
      <c r="C27" s="19" t="s">
        <v>65</v>
      </c>
      <c r="D27" s="46">
        <v>871876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871876</v>
      </c>
      <c r="O27" s="47">
        <f t="shared" si="2"/>
        <v>57.341400854981913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SUM(D29:D29)</f>
        <v>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455091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455091</v>
      </c>
      <c r="O28" s="41">
        <f t="shared" si="2"/>
        <v>29.930351857941467</v>
      </c>
      <c r="P28" s="9"/>
    </row>
    <row r="29" spans="1:119" ht="15.75" thickBot="1">
      <c r="A29" s="12"/>
      <c r="B29" s="42">
        <v>591</v>
      </c>
      <c r="C29" s="19" t="s">
        <v>77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455091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455091</v>
      </c>
      <c r="O29" s="47">
        <f t="shared" si="2"/>
        <v>29.930351857941467</v>
      </c>
      <c r="P29" s="9"/>
    </row>
    <row r="30" spans="1:119" ht="16.5" thickBot="1">
      <c r="A30" s="13" t="s">
        <v>10</v>
      </c>
      <c r="B30" s="21"/>
      <c r="C30" s="20"/>
      <c r="D30" s="14">
        <f>SUM(D5,D12,D17,D22,D24,D26,D28)</f>
        <v>9745732</v>
      </c>
      <c r="E30" s="14">
        <f t="shared" ref="E30:M30" si="9">SUM(E5,E12,E17,E22,E24,E26,E28)</f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6167192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221744</v>
      </c>
      <c r="N30" s="14">
        <f t="shared" si="1"/>
        <v>16134668</v>
      </c>
      <c r="O30" s="35">
        <f t="shared" si="2"/>
        <v>1061.1422558368959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78</v>
      </c>
      <c r="M32" s="163"/>
      <c r="N32" s="163"/>
      <c r="O32" s="39">
        <v>15205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1708439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1708439</v>
      </c>
      <c r="O5" s="30">
        <f t="shared" ref="O5:O30" si="2">(N5/O$32)</f>
        <v>125.57434766629916</v>
      </c>
      <c r="P5" s="6"/>
    </row>
    <row r="6" spans="1:133">
      <c r="A6" s="12"/>
      <c r="B6" s="42">
        <v>511</v>
      </c>
      <c r="C6" s="19" t="s">
        <v>19</v>
      </c>
      <c r="D6" s="46">
        <v>132579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132579</v>
      </c>
      <c r="O6" s="47">
        <f t="shared" si="2"/>
        <v>9.7448732083792731</v>
      </c>
      <c r="P6" s="9"/>
    </row>
    <row r="7" spans="1:133">
      <c r="A7" s="12"/>
      <c r="B7" s="42">
        <v>512</v>
      </c>
      <c r="C7" s="19" t="s">
        <v>20</v>
      </c>
      <c r="D7" s="46">
        <v>278606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278606</v>
      </c>
      <c r="O7" s="47">
        <f t="shared" si="2"/>
        <v>20.478206541712606</v>
      </c>
      <c r="P7" s="9"/>
    </row>
    <row r="8" spans="1:133">
      <c r="A8" s="12"/>
      <c r="B8" s="42">
        <v>513</v>
      </c>
      <c r="C8" s="19" t="s">
        <v>73</v>
      </c>
      <c r="D8" s="46">
        <v>270473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270473</v>
      </c>
      <c r="O8" s="47">
        <f t="shared" si="2"/>
        <v>19.880411613377436</v>
      </c>
      <c r="P8" s="9"/>
    </row>
    <row r="9" spans="1:133">
      <c r="A9" s="12"/>
      <c r="B9" s="42">
        <v>514</v>
      </c>
      <c r="C9" s="19" t="s">
        <v>21</v>
      </c>
      <c r="D9" s="46">
        <v>146973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146973</v>
      </c>
      <c r="O9" s="47">
        <f t="shared" si="2"/>
        <v>10.802866593164278</v>
      </c>
      <c r="P9" s="9"/>
    </row>
    <row r="10" spans="1:133">
      <c r="A10" s="12"/>
      <c r="B10" s="42">
        <v>515</v>
      </c>
      <c r="C10" s="19" t="s">
        <v>22</v>
      </c>
      <c r="D10" s="46">
        <v>470291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470291</v>
      </c>
      <c r="O10" s="47">
        <f t="shared" si="2"/>
        <v>34.567511944138182</v>
      </c>
      <c r="P10" s="9"/>
    </row>
    <row r="11" spans="1:133">
      <c r="A11" s="12"/>
      <c r="B11" s="42">
        <v>519</v>
      </c>
      <c r="C11" s="19" t="s">
        <v>76</v>
      </c>
      <c r="D11" s="46">
        <v>409517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409517</v>
      </c>
      <c r="O11" s="47">
        <f t="shared" si="2"/>
        <v>30.10047776552738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6052520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6052520</v>
      </c>
      <c r="O12" s="41">
        <f t="shared" si="2"/>
        <v>444.87467842704888</v>
      </c>
      <c r="P12" s="10"/>
    </row>
    <row r="13" spans="1:133">
      <c r="A13" s="12"/>
      <c r="B13" s="42">
        <v>521</v>
      </c>
      <c r="C13" s="19" t="s">
        <v>25</v>
      </c>
      <c r="D13" s="46">
        <v>2639254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2639254</v>
      </c>
      <c r="O13" s="47">
        <f t="shared" si="2"/>
        <v>193.99147372289599</v>
      </c>
      <c r="P13" s="9"/>
    </row>
    <row r="14" spans="1:133">
      <c r="A14" s="12"/>
      <c r="B14" s="42">
        <v>522</v>
      </c>
      <c r="C14" s="19" t="s">
        <v>26</v>
      </c>
      <c r="D14" s="46">
        <v>2378171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2378171</v>
      </c>
      <c r="O14" s="47">
        <f t="shared" si="2"/>
        <v>174.80124954061006</v>
      </c>
      <c r="P14" s="9"/>
    </row>
    <row r="15" spans="1:133">
      <c r="A15" s="12"/>
      <c r="B15" s="42">
        <v>524</v>
      </c>
      <c r="C15" s="19" t="s">
        <v>28</v>
      </c>
      <c r="D15" s="46">
        <v>978808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978808</v>
      </c>
      <c r="O15" s="47">
        <f t="shared" si="2"/>
        <v>71.944726203601618</v>
      </c>
      <c r="P15" s="9"/>
    </row>
    <row r="16" spans="1:133">
      <c r="A16" s="12"/>
      <c r="B16" s="42">
        <v>529</v>
      </c>
      <c r="C16" s="19" t="s">
        <v>42</v>
      </c>
      <c r="D16" s="46">
        <v>56287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56287</v>
      </c>
      <c r="O16" s="47">
        <f t="shared" si="2"/>
        <v>4.137228959941198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SUM(D18:D21)</f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5530381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5530381</v>
      </c>
      <c r="O17" s="41">
        <f t="shared" si="2"/>
        <v>406.49621462697536</v>
      </c>
      <c r="P17" s="10"/>
    </row>
    <row r="18" spans="1:119">
      <c r="A18" s="12"/>
      <c r="B18" s="42">
        <v>533</v>
      </c>
      <c r="C18" s="19" t="s">
        <v>48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2094950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2094950</v>
      </c>
      <c r="O18" s="47">
        <f t="shared" si="2"/>
        <v>153.98382947445791</v>
      </c>
      <c r="P18" s="9"/>
    </row>
    <row r="19" spans="1:119">
      <c r="A19" s="12"/>
      <c r="B19" s="42">
        <v>534</v>
      </c>
      <c r="C19" s="19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655027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655027</v>
      </c>
      <c r="O19" s="47">
        <f t="shared" si="2"/>
        <v>48.146049246600512</v>
      </c>
      <c r="P19" s="9"/>
    </row>
    <row r="20" spans="1:119">
      <c r="A20" s="12"/>
      <c r="B20" s="42">
        <v>535</v>
      </c>
      <c r="C20" s="19" t="s">
        <v>50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2055129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2055129</v>
      </c>
      <c r="O20" s="47">
        <f t="shared" si="2"/>
        <v>151.05689084895258</v>
      </c>
      <c r="P20" s="9"/>
    </row>
    <row r="21" spans="1:119">
      <c r="A21" s="12"/>
      <c r="B21" s="42">
        <v>539</v>
      </c>
      <c r="C21" s="19" t="s">
        <v>59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725275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725275</v>
      </c>
      <c r="O21" s="47">
        <f t="shared" si="2"/>
        <v>53.30944505696435</v>
      </c>
      <c r="P21" s="9"/>
    </row>
    <row r="22" spans="1:119" ht="15.75">
      <c r="A22" s="26" t="s">
        <v>31</v>
      </c>
      <c r="B22" s="27"/>
      <c r="C22" s="28"/>
      <c r="D22" s="29">
        <f t="shared" ref="D22:M22" si="5">SUM(D23:D23)</f>
        <v>818152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818152</v>
      </c>
      <c r="O22" s="41">
        <f t="shared" si="2"/>
        <v>60.136126424108781</v>
      </c>
      <c r="P22" s="10"/>
    </row>
    <row r="23" spans="1:119">
      <c r="A23" s="12"/>
      <c r="B23" s="42">
        <v>541</v>
      </c>
      <c r="C23" s="19" t="s">
        <v>64</v>
      </c>
      <c r="D23" s="46">
        <v>818152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818152</v>
      </c>
      <c r="O23" s="47">
        <f t="shared" si="2"/>
        <v>60.136126424108781</v>
      </c>
      <c r="P23" s="9"/>
    </row>
    <row r="24" spans="1:119" ht="15.75">
      <c r="A24" s="26" t="s">
        <v>43</v>
      </c>
      <c r="B24" s="27"/>
      <c r="C24" s="28"/>
      <c r="D24" s="29">
        <f t="shared" ref="D24:M24" si="6">SUM(D25:D25)</f>
        <v>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302091</v>
      </c>
      <c r="N24" s="29">
        <f t="shared" si="1"/>
        <v>302091</v>
      </c>
      <c r="O24" s="41">
        <f t="shared" si="2"/>
        <v>22.204410143329657</v>
      </c>
      <c r="P24" s="10"/>
    </row>
    <row r="25" spans="1:119">
      <c r="A25" s="43"/>
      <c r="B25" s="44">
        <v>552</v>
      </c>
      <c r="C25" s="45" t="s">
        <v>51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302091</v>
      </c>
      <c r="N25" s="46">
        <f t="shared" si="1"/>
        <v>302091</v>
      </c>
      <c r="O25" s="47">
        <f t="shared" si="2"/>
        <v>22.204410143329657</v>
      </c>
      <c r="P25" s="9"/>
    </row>
    <row r="26" spans="1:119" ht="15.75">
      <c r="A26" s="26" t="s">
        <v>35</v>
      </c>
      <c r="B26" s="27"/>
      <c r="C26" s="28"/>
      <c r="D26" s="29">
        <f t="shared" ref="D26:M26" si="7">SUM(D27:D27)</f>
        <v>535355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535355</v>
      </c>
      <c r="O26" s="41">
        <f t="shared" si="2"/>
        <v>39.34987137081955</v>
      </c>
      <c r="P26" s="9"/>
    </row>
    <row r="27" spans="1:119">
      <c r="A27" s="12"/>
      <c r="B27" s="42">
        <v>572</v>
      </c>
      <c r="C27" s="19" t="s">
        <v>65</v>
      </c>
      <c r="D27" s="46">
        <v>535355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535355</v>
      </c>
      <c r="O27" s="47">
        <f t="shared" si="2"/>
        <v>39.34987137081955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SUM(D29:D29)</f>
        <v>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538228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538228</v>
      </c>
      <c r="O28" s="41">
        <f t="shared" si="2"/>
        <v>39.561043733921352</v>
      </c>
      <c r="P28" s="9"/>
    </row>
    <row r="29" spans="1:119" ht="15.75" thickBot="1">
      <c r="A29" s="12"/>
      <c r="B29" s="42">
        <v>591</v>
      </c>
      <c r="C29" s="19" t="s">
        <v>77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538228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538228</v>
      </c>
      <c r="O29" s="47">
        <f t="shared" si="2"/>
        <v>39.561043733921352</v>
      </c>
      <c r="P29" s="9"/>
    </row>
    <row r="30" spans="1:119" ht="16.5" thickBot="1">
      <c r="A30" s="13" t="s">
        <v>10</v>
      </c>
      <c r="B30" s="21"/>
      <c r="C30" s="20"/>
      <c r="D30" s="14">
        <f>SUM(D5,D12,D17,D22,D24,D26,D28)</f>
        <v>9114466</v>
      </c>
      <c r="E30" s="14">
        <f t="shared" ref="E30:M30" si="9">SUM(E5,E12,E17,E22,E24,E26,E28)</f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6068609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302091</v>
      </c>
      <c r="N30" s="14">
        <f t="shared" si="1"/>
        <v>15485166</v>
      </c>
      <c r="O30" s="35">
        <f t="shared" si="2"/>
        <v>1138.1966923925027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80</v>
      </c>
      <c r="M32" s="163"/>
      <c r="N32" s="163"/>
      <c r="O32" s="39">
        <v>13605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1156455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1156455</v>
      </c>
      <c r="O5" s="30">
        <f t="shared" ref="O5:O27" si="2">(N5/O$29)</f>
        <v>95.756810466175381</v>
      </c>
      <c r="P5" s="6"/>
    </row>
    <row r="6" spans="1:133">
      <c r="A6" s="12"/>
      <c r="B6" s="42">
        <v>511</v>
      </c>
      <c r="C6" s="19" t="s">
        <v>19</v>
      </c>
      <c r="D6" s="46">
        <v>79308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79308</v>
      </c>
      <c r="O6" s="47">
        <f t="shared" si="2"/>
        <v>6.566862631448207</v>
      </c>
      <c r="P6" s="9"/>
    </row>
    <row r="7" spans="1:133">
      <c r="A7" s="12"/>
      <c r="B7" s="42">
        <v>512</v>
      </c>
      <c r="C7" s="19" t="s">
        <v>20</v>
      </c>
      <c r="D7" s="46">
        <v>181506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181506</v>
      </c>
      <c r="O7" s="47">
        <f t="shared" si="2"/>
        <v>15.029063509149623</v>
      </c>
      <c r="P7" s="9"/>
    </row>
    <row r="8" spans="1:133">
      <c r="A8" s="12"/>
      <c r="B8" s="42">
        <v>513</v>
      </c>
      <c r="C8" s="19" t="s">
        <v>73</v>
      </c>
      <c r="D8" s="46">
        <v>219435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219435</v>
      </c>
      <c r="O8" s="47">
        <f t="shared" si="2"/>
        <v>18.169661339736688</v>
      </c>
      <c r="P8" s="9"/>
    </row>
    <row r="9" spans="1:133">
      <c r="A9" s="12"/>
      <c r="B9" s="42">
        <v>514</v>
      </c>
      <c r="C9" s="19" t="s">
        <v>21</v>
      </c>
      <c r="D9" s="46">
        <v>112632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112632</v>
      </c>
      <c r="O9" s="47">
        <f t="shared" si="2"/>
        <v>9.3261571582346612</v>
      </c>
      <c r="P9" s="9"/>
    </row>
    <row r="10" spans="1:133">
      <c r="A10" s="12"/>
      <c r="B10" s="42">
        <v>515</v>
      </c>
      <c r="C10" s="19" t="s">
        <v>22</v>
      </c>
      <c r="D10" s="46">
        <v>563574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563574</v>
      </c>
      <c r="O10" s="47">
        <f t="shared" si="2"/>
        <v>46.665065827606192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8672887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8672887</v>
      </c>
      <c r="O11" s="41">
        <f t="shared" si="2"/>
        <v>718.13256603461127</v>
      </c>
      <c r="P11" s="10"/>
    </row>
    <row r="12" spans="1:133">
      <c r="A12" s="12"/>
      <c r="B12" s="42">
        <v>521</v>
      </c>
      <c r="C12" s="19" t="s">
        <v>25</v>
      </c>
      <c r="D12" s="46">
        <v>4984081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4984081</v>
      </c>
      <c r="O12" s="47">
        <f t="shared" si="2"/>
        <v>412.69197648422619</v>
      </c>
      <c r="P12" s="9"/>
    </row>
    <row r="13" spans="1:133">
      <c r="A13" s="12"/>
      <c r="B13" s="42">
        <v>522</v>
      </c>
      <c r="C13" s="19" t="s">
        <v>26</v>
      </c>
      <c r="D13" s="46">
        <v>2807215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2807215</v>
      </c>
      <c r="O13" s="47">
        <f t="shared" si="2"/>
        <v>232.44307361099609</v>
      </c>
      <c r="P13" s="9"/>
    </row>
    <row r="14" spans="1:133">
      <c r="A14" s="12"/>
      <c r="B14" s="42">
        <v>524</v>
      </c>
      <c r="C14" s="19" t="s">
        <v>28</v>
      </c>
      <c r="D14" s="46">
        <v>853776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853776</v>
      </c>
      <c r="O14" s="47">
        <f t="shared" si="2"/>
        <v>70.694377742816926</v>
      </c>
      <c r="P14" s="9"/>
    </row>
    <row r="15" spans="1:133">
      <c r="A15" s="12"/>
      <c r="B15" s="42">
        <v>529</v>
      </c>
      <c r="C15" s="19" t="s">
        <v>42</v>
      </c>
      <c r="D15" s="46">
        <v>27815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27815</v>
      </c>
      <c r="O15" s="47">
        <f t="shared" si="2"/>
        <v>2.3031381965719961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5272679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5272679</v>
      </c>
      <c r="O16" s="41">
        <f t="shared" si="2"/>
        <v>436.58847395876461</v>
      </c>
      <c r="P16" s="10"/>
    </row>
    <row r="17" spans="1:119">
      <c r="A17" s="12"/>
      <c r="B17" s="42">
        <v>533</v>
      </c>
      <c r="C17" s="19" t="s">
        <v>48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1846589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1846589</v>
      </c>
      <c r="O17" s="47">
        <f t="shared" si="2"/>
        <v>152.90129999171981</v>
      </c>
      <c r="P17" s="9"/>
    </row>
    <row r="18" spans="1:119">
      <c r="A18" s="12"/>
      <c r="B18" s="42">
        <v>534</v>
      </c>
      <c r="C18" s="19" t="s">
        <v>63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606426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606426</v>
      </c>
      <c r="O18" s="47">
        <f t="shared" si="2"/>
        <v>50.213298004471312</v>
      </c>
      <c r="P18" s="9"/>
    </row>
    <row r="19" spans="1:119">
      <c r="A19" s="12"/>
      <c r="B19" s="42">
        <v>535</v>
      </c>
      <c r="C19" s="19" t="s">
        <v>50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2265499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2265499</v>
      </c>
      <c r="O19" s="47">
        <f t="shared" si="2"/>
        <v>187.58789434462201</v>
      </c>
      <c r="P19" s="9"/>
    </row>
    <row r="20" spans="1:119">
      <c r="A20" s="12"/>
      <c r="B20" s="42">
        <v>539</v>
      </c>
      <c r="C20" s="19" t="s">
        <v>59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554165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554165</v>
      </c>
      <c r="O20" s="47">
        <f t="shared" si="2"/>
        <v>45.885981617951479</v>
      </c>
      <c r="P20" s="9"/>
    </row>
    <row r="21" spans="1:119" ht="15.75">
      <c r="A21" s="26" t="s">
        <v>31</v>
      </c>
      <c r="B21" s="27"/>
      <c r="C21" s="28"/>
      <c r="D21" s="29">
        <f t="shared" ref="D21:M21" si="5">SUM(D22:D22)</f>
        <v>544639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544639</v>
      </c>
      <c r="O21" s="41">
        <f t="shared" si="2"/>
        <v>45.097209571913552</v>
      </c>
      <c r="P21" s="10"/>
    </row>
    <row r="22" spans="1:119">
      <c r="A22" s="12"/>
      <c r="B22" s="42">
        <v>541</v>
      </c>
      <c r="C22" s="19" t="s">
        <v>64</v>
      </c>
      <c r="D22" s="46">
        <v>544639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544639</v>
      </c>
      <c r="O22" s="47">
        <f t="shared" si="2"/>
        <v>45.097209571913552</v>
      </c>
      <c r="P22" s="9"/>
    </row>
    <row r="23" spans="1:119" ht="15.75">
      <c r="A23" s="26" t="s">
        <v>43</v>
      </c>
      <c r="B23" s="27"/>
      <c r="C23" s="28"/>
      <c r="D23" s="29">
        <f t="shared" ref="D23:M23" si="6">SUM(D24:D24)</f>
        <v>0</v>
      </c>
      <c r="E23" s="29">
        <f t="shared" si="6"/>
        <v>372967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372967</v>
      </c>
      <c r="O23" s="41">
        <f t="shared" si="2"/>
        <v>30.882421131075599</v>
      </c>
      <c r="P23" s="10"/>
    </row>
    <row r="24" spans="1:119">
      <c r="A24" s="43"/>
      <c r="B24" s="44">
        <v>552</v>
      </c>
      <c r="C24" s="45" t="s">
        <v>51</v>
      </c>
      <c r="D24" s="46">
        <v>0</v>
      </c>
      <c r="E24" s="46">
        <v>372967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372967</v>
      </c>
      <c r="O24" s="47">
        <f t="shared" si="2"/>
        <v>30.882421131075599</v>
      </c>
      <c r="P24" s="9"/>
    </row>
    <row r="25" spans="1:119" ht="15.75">
      <c r="A25" s="26" t="s">
        <v>35</v>
      </c>
      <c r="B25" s="27"/>
      <c r="C25" s="28"/>
      <c r="D25" s="29">
        <f t="shared" ref="D25:M25" si="7">SUM(D26:D26)</f>
        <v>0</v>
      </c>
      <c r="E25" s="29">
        <f t="shared" si="7"/>
        <v>403245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403245</v>
      </c>
      <c r="O25" s="41">
        <f t="shared" si="2"/>
        <v>33.38950070381717</v>
      </c>
      <c r="P25" s="9"/>
    </row>
    <row r="26" spans="1:119" ht="15.75" thickBot="1">
      <c r="A26" s="12"/>
      <c r="B26" s="42">
        <v>572</v>
      </c>
      <c r="C26" s="19" t="s">
        <v>65</v>
      </c>
      <c r="D26" s="46">
        <v>0</v>
      </c>
      <c r="E26" s="46">
        <v>403245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403245</v>
      </c>
      <c r="O26" s="47">
        <f t="shared" si="2"/>
        <v>33.38950070381717</v>
      </c>
      <c r="P26" s="9"/>
    </row>
    <row r="27" spans="1:119" ht="16.5" thickBot="1">
      <c r="A27" s="13" t="s">
        <v>10</v>
      </c>
      <c r="B27" s="21"/>
      <c r="C27" s="20"/>
      <c r="D27" s="14">
        <f>SUM(D5,D11,D16,D21,D23,D25)</f>
        <v>10373981</v>
      </c>
      <c r="E27" s="14">
        <f t="shared" ref="E27:M27" si="8">SUM(E5,E11,E16,E21,E23,E25)</f>
        <v>776212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5272679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16422872</v>
      </c>
      <c r="O27" s="35">
        <f t="shared" si="2"/>
        <v>1359.8469818663575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74</v>
      </c>
      <c r="M29" s="163"/>
      <c r="N29" s="163"/>
      <c r="O29" s="39">
        <v>12077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2024-10-22T18:55:57Z</cp:lastPrinted>
  <dcterms:created xsi:type="dcterms:W3CDTF">2000-08-31T21:26:31Z</dcterms:created>
  <dcterms:modified xsi:type="dcterms:W3CDTF">2024-10-22T18:56:05Z</dcterms:modified>
</cp:coreProperties>
</file>