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Revenues\"/>
    </mc:Choice>
  </mc:AlternateContent>
  <bookViews>
    <workbookView xWindow="360" yWindow="315" windowWidth="15480" windowHeight="6090" tabRatio="786"/>
  </bookViews>
  <sheets>
    <sheet name="2022" sheetId="48" r:id="rId1"/>
    <sheet name="2021" sheetId="46" r:id="rId2"/>
    <sheet name="2020" sheetId="47" r:id="rId3"/>
    <sheet name="2019" sheetId="44" r:id="rId4"/>
    <sheet name="2018" sheetId="43" r:id="rId5"/>
    <sheet name="2017" sheetId="42" r:id="rId6"/>
    <sheet name="2016" sheetId="41" r:id="rId7"/>
    <sheet name="2015" sheetId="40" r:id="rId8"/>
    <sheet name="2014" sheetId="39" r:id="rId9"/>
    <sheet name="2013" sheetId="38" r:id="rId10"/>
    <sheet name="2012" sheetId="36" r:id="rId11"/>
    <sheet name="2011" sheetId="35" r:id="rId12"/>
    <sheet name="2010" sheetId="34" r:id="rId13"/>
    <sheet name="2009" sheetId="33" r:id="rId14"/>
    <sheet name="2008" sheetId="37" r:id="rId15"/>
  </sheets>
  <definedNames>
    <definedName name="_xlnm.Print_Area" localSheetId="14">'2008'!$A$1:$O$40</definedName>
    <definedName name="_xlnm.Print_Area" localSheetId="13">'2009'!$A$1:$O$45</definedName>
    <definedName name="_xlnm.Print_Area" localSheetId="12">'2010'!$A$1:$O$43</definedName>
    <definedName name="_xlnm.Print_Area" localSheetId="11">'2011'!$A$1:$O$45</definedName>
    <definedName name="_xlnm.Print_Area" localSheetId="10">'2012'!$A$1:$O$44</definedName>
    <definedName name="_xlnm.Print_Area" localSheetId="9">'2013'!$A$1:$O$41</definedName>
    <definedName name="_xlnm.Print_Area" localSheetId="8">'2014'!$A$1:$O$31</definedName>
    <definedName name="_xlnm.Print_Area" localSheetId="7">'2015'!$A$1:$O$31</definedName>
    <definedName name="_xlnm.Print_Area" localSheetId="6">'2016'!$A$1:$O$29</definedName>
    <definedName name="_xlnm.Print_Area" localSheetId="5">'2017'!$A$1:$O$32</definedName>
    <definedName name="_xlnm.Print_Area" localSheetId="4">'2018'!$A$1:$O$36</definedName>
    <definedName name="_xlnm.Print_Area" localSheetId="3">'2019'!$A$1:$O$31</definedName>
    <definedName name="_xlnm.Print_Area" localSheetId="2">'2020'!$A$1:$O$34</definedName>
    <definedName name="_xlnm.Print_Area" localSheetId="1">'2021'!$A$1:$P$42</definedName>
    <definedName name="_xlnm.Print_Area" localSheetId="0">'2022'!$A$1:$P$46</definedName>
    <definedName name="_xlnm.Print_Titles" localSheetId="14">'2008'!$1:$4</definedName>
    <definedName name="_xlnm.Print_Titles" localSheetId="13">'2009'!$1:$4</definedName>
    <definedName name="_xlnm.Print_Titles" localSheetId="12">'2010'!$1:$4</definedName>
    <definedName name="_xlnm.Print_Titles" localSheetId="11">'2011'!$1:$4</definedName>
    <definedName name="_xlnm.Print_Titles" localSheetId="10">'2012'!$1:$4</definedName>
    <definedName name="_xlnm.Print_Titles" localSheetId="9">'2013'!$1:$4</definedName>
    <definedName name="_xlnm.Print_Titles" localSheetId="8">'2014'!$1:$4</definedName>
    <definedName name="_xlnm.Print_Titles" localSheetId="7">'2015'!$1:$4</definedName>
    <definedName name="_xlnm.Print_Titles" localSheetId="6">'2016'!$1:$4</definedName>
    <definedName name="_xlnm.Print_Titles" localSheetId="5">'2017'!$1:$4</definedName>
    <definedName name="_xlnm.Print_Titles" localSheetId="4">'2018'!$1:$4</definedName>
    <definedName name="_xlnm.Print_Titles" localSheetId="3">'2019'!$1:$4</definedName>
    <definedName name="_xlnm.Print_Titles" localSheetId="2">'2020'!$1:$4</definedName>
    <definedName name="_xlnm.Print_Titles" localSheetId="1">'2021'!$1:$4</definedName>
    <definedName name="_xlnm.Print_Titles" localSheetId="0">'2022'!$1:$4</definedName>
  </definedNames>
  <calcPr calcId="162913"/>
</workbook>
</file>

<file path=xl/calcChain.xml><?xml version="1.0" encoding="utf-8"?>
<calcChain xmlns="http://schemas.openxmlformats.org/spreadsheetml/2006/main">
  <c r="O41" i="48" l="1"/>
  <c r="P41" i="48" s="1"/>
  <c r="N40" i="48"/>
  <c r="M40" i="48"/>
  <c r="L40" i="48"/>
  <c r="K40" i="48"/>
  <c r="J40" i="48"/>
  <c r="I40" i="48"/>
  <c r="H40" i="48"/>
  <c r="G40" i="48"/>
  <c r="F40" i="48"/>
  <c r="E40" i="48"/>
  <c r="D40" i="48"/>
  <c r="O39" i="48"/>
  <c r="P39" i="48" s="1"/>
  <c r="O38" i="48"/>
  <c r="P38" i="48" s="1"/>
  <c r="O37" i="48"/>
  <c r="P37" i="48" s="1"/>
  <c r="N36" i="48"/>
  <c r="M36" i="48"/>
  <c r="L36" i="48"/>
  <c r="K36" i="48"/>
  <c r="J36" i="48"/>
  <c r="I36" i="48"/>
  <c r="H36" i="48"/>
  <c r="G36" i="48"/>
  <c r="F36" i="48"/>
  <c r="E36" i="48"/>
  <c r="D36" i="48"/>
  <c r="O35" i="48"/>
  <c r="P35" i="48" s="1"/>
  <c r="N34" i="48"/>
  <c r="M34" i="48"/>
  <c r="L34" i="48"/>
  <c r="K34" i="48"/>
  <c r="J34" i="48"/>
  <c r="I34" i="48"/>
  <c r="H34" i="48"/>
  <c r="G34" i="48"/>
  <c r="F34" i="48"/>
  <c r="E34" i="48"/>
  <c r="D34" i="48"/>
  <c r="O33" i="48"/>
  <c r="P33" i="48" s="1"/>
  <c r="O32" i="48"/>
  <c r="P32" i="48" s="1"/>
  <c r="O31" i="48"/>
  <c r="P31" i="48" s="1"/>
  <c r="O30" i="48"/>
  <c r="P30" i="48" s="1"/>
  <c r="N29" i="48"/>
  <c r="M29" i="48"/>
  <c r="L29" i="48"/>
  <c r="K29" i="48"/>
  <c r="J29" i="48"/>
  <c r="I29" i="48"/>
  <c r="H29" i="48"/>
  <c r="G29" i="48"/>
  <c r="F29" i="48"/>
  <c r="E29" i="48"/>
  <c r="D29" i="48"/>
  <c r="O28" i="48"/>
  <c r="P28" i="48" s="1"/>
  <c r="O27" i="48"/>
  <c r="P27" i="48" s="1"/>
  <c r="O26" i="48"/>
  <c r="P26" i="48" s="1"/>
  <c r="O25" i="48"/>
  <c r="P25" i="48" s="1"/>
  <c r="O24" i="48"/>
  <c r="P24" i="48" s="1"/>
  <c r="O23" i="48"/>
  <c r="P23" i="48" s="1"/>
  <c r="O22" i="48"/>
  <c r="P22" i="48" s="1"/>
  <c r="O21" i="48"/>
  <c r="P21" i="48" s="1"/>
  <c r="O20" i="48"/>
  <c r="P20" i="48" s="1"/>
  <c r="O19" i="48"/>
  <c r="P19" i="48" s="1"/>
  <c r="O18" i="48"/>
  <c r="P18" i="48" s="1"/>
  <c r="N17" i="48"/>
  <c r="M17" i="48"/>
  <c r="L17" i="48"/>
  <c r="K17" i="48"/>
  <c r="J17" i="48"/>
  <c r="I17" i="48"/>
  <c r="H17" i="48"/>
  <c r="G17" i="48"/>
  <c r="F17" i="48"/>
  <c r="E17" i="48"/>
  <c r="D17" i="48"/>
  <c r="O16" i="48"/>
  <c r="P16" i="48" s="1"/>
  <c r="N15" i="48"/>
  <c r="M15" i="48"/>
  <c r="L15" i="48"/>
  <c r="K15" i="48"/>
  <c r="J15" i="48"/>
  <c r="I15" i="48"/>
  <c r="H15" i="48"/>
  <c r="G15" i="48"/>
  <c r="F15" i="48"/>
  <c r="E15" i="48"/>
  <c r="D15" i="48"/>
  <c r="O14" i="48"/>
  <c r="P14" i="48" s="1"/>
  <c r="O13" i="48"/>
  <c r="P13" i="48" s="1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40" i="48" l="1"/>
  <c r="P40" i="48" s="1"/>
  <c r="O36" i="48"/>
  <c r="P36" i="48" s="1"/>
  <c r="O34" i="48"/>
  <c r="P34" i="48" s="1"/>
  <c r="O29" i="48"/>
  <c r="P29" i="48" s="1"/>
  <c r="J42" i="48"/>
  <c r="K42" i="48"/>
  <c r="L42" i="48"/>
  <c r="F42" i="48"/>
  <c r="I42" i="48"/>
  <c r="O17" i="48"/>
  <c r="P17" i="48" s="1"/>
  <c r="N42" i="48"/>
  <c r="D42" i="48"/>
  <c r="O15" i="48"/>
  <c r="P15" i="48" s="1"/>
  <c r="G42" i="48"/>
  <c r="M42" i="48"/>
  <c r="H42" i="48"/>
  <c r="E42" i="48"/>
  <c r="O5" i="48"/>
  <c r="P5" i="48" s="1"/>
  <c r="N29" i="47"/>
  <c r="O29" i="47"/>
  <c r="M28" i="47"/>
  <c r="L28" i="47"/>
  <c r="K28" i="47"/>
  <c r="J28" i="47"/>
  <c r="I28" i="47"/>
  <c r="H28" i="47"/>
  <c r="G28" i="47"/>
  <c r="F28" i="47"/>
  <c r="E28" i="47"/>
  <c r="D28" i="47"/>
  <c r="N27" i="47"/>
  <c r="O27" i="47"/>
  <c r="M26" i="47"/>
  <c r="L26" i="47"/>
  <c r="K26" i="47"/>
  <c r="J26" i="47"/>
  <c r="I26" i="47"/>
  <c r="H26" i="47"/>
  <c r="G26" i="47"/>
  <c r="F26" i="47"/>
  <c r="E26" i="47"/>
  <c r="D26" i="47"/>
  <c r="N25" i="47"/>
  <c r="O25" i="47"/>
  <c r="M24" i="47"/>
  <c r="L24" i="47"/>
  <c r="K24" i="47"/>
  <c r="J24" i="47"/>
  <c r="I24" i="47"/>
  <c r="H24" i="47"/>
  <c r="G24" i="47"/>
  <c r="F24" i="47"/>
  <c r="E24" i="47"/>
  <c r="D24" i="47"/>
  <c r="N23" i="47"/>
  <c r="O23" i="47"/>
  <c r="N22" i="47"/>
  <c r="O22" i="47"/>
  <c r="M21" i="47"/>
  <c r="L21" i="47"/>
  <c r="K21" i="47"/>
  <c r="J21" i="47"/>
  <c r="I21" i="47"/>
  <c r="H21" i="47"/>
  <c r="G21" i="47"/>
  <c r="F21" i="47"/>
  <c r="E21" i="47"/>
  <c r="D21" i="47"/>
  <c r="N20" i="47"/>
  <c r="O20" i="47"/>
  <c r="N19" i="47"/>
  <c r="O19" i="47" s="1"/>
  <c r="N18" i="47"/>
  <c r="O18" i="47" s="1"/>
  <c r="N17" i="47"/>
  <c r="O17" i="47" s="1"/>
  <c r="N16" i="47"/>
  <c r="O16" i="47" s="1"/>
  <c r="N15" i="47"/>
  <c r="O15" i="47"/>
  <c r="N14" i="47"/>
  <c r="O14" i="47"/>
  <c r="N13" i="47"/>
  <c r="O13" i="47" s="1"/>
  <c r="M12" i="47"/>
  <c r="L12" i="47"/>
  <c r="K12" i="47"/>
  <c r="J12" i="47"/>
  <c r="I12" i="47"/>
  <c r="H12" i="47"/>
  <c r="G12" i="47"/>
  <c r="F12" i="47"/>
  <c r="E12" i="47"/>
  <c r="D12" i="47"/>
  <c r="N12" i="47" s="1"/>
  <c r="O12" i="47" s="1"/>
  <c r="N11" i="47"/>
  <c r="O11" i="47" s="1"/>
  <c r="M10" i="47"/>
  <c r="L10" i="47"/>
  <c r="K10" i="47"/>
  <c r="J10" i="47"/>
  <c r="I10" i="47"/>
  <c r="H10" i="47"/>
  <c r="G10" i="47"/>
  <c r="F10" i="47"/>
  <c r="E10" i="47"/>
  <c r="D10" i="47"/>
  <c r="N9" i="47"/>
  <c r="O9" i="47" s="1"/>
  <c r="N8" i="47"/>
  <c r="O8" i="47" s="1"/>
  <c r="N7" i="47"/>
  <c r="O7" i="47" s="1"/>
  <c r="N6" i="47"/>
  <c r="O6" i="47" s="1"/>
  <c r="M5" i="47"/>
  <c r="L5" i="47"/>
  <c r="K5" i="47"/>
  <c r="J5" i="47"/>
  <c r="I5" i="47"/>
  <c r="H5" i="47"/>
  <c r="G5" i="47"/>
  <c r="F5" i="47"/>
  <c r="E5" i="47"/>
  <c r="D5" i="47"/>
  <c r="O37" i="46"/>
  <c r="P37" i="46" s="1"/>
  <c r="O36" i="46"/>
  <c r="P36" i="46" s="1"/>
  <c r="N35" i="46"/>
  <c r="M35" i="46"/>
  <c r="L35" i="46"/>
  <c r="K35" i="46"/>
  <c r="J35" i="46"/>
  <c r="I35" i="46"/>
  <c r="H35" i="46"/>
  <c r="G35" i="46"/>
  <c r="F35" i="46"/>
  <c r="E35" i="46"/>
  <c r="D35" i="46"/>
  <c r="O34" i="46"/>
  <c r="P34" i="46" s="1"/>
  <c r="O33" i="46"/>
  <c r="P33" i="46" s="1"/>
  <c r="O32" i="46"/>
  <c r="P32" i="46" s="1"/>
  <c r="O31" i="46"/>
  <c r="P31" i="46" s="1"/>
  <c r="N30" i="46"/>
  <c r="M30" i="46"/>
  <c r="L30" i="46"/>
  <c r="K30" i="46"/>
  <c r="J30" i="46"/>
  <c r="I30" i="46"/>
  <c r="H30" i="46"/>
  <c r="G30" i="46"/>
  <c r="F30" i="46"/>
  <c r="E30" i="46"/>
  <c r="D30" i="46"/>
  <c r="O29" i="46"/>
  <c r="P29" i="46" s="1"/>
  <c r="N28" i="46"/>
  <c r="M28" i="46"/>
  <c r="L28" i="46"/>
  <c r="K28" i="46"/>
  <c r="J28" i="46"/>
  <c r="I28" i="46"/>
  <c r="H28" i="46"/>
  <c r="G28" i="46"/>
  <c r="F28" i="46"/>
  <c r="E28" i="46"/>
  <c r="D28" i="46"/>
  <c r="O27" i="46"/>
  <c r="P27" i="46" s="1"/>
  <c r="O26" i="46"/>
  <c r="P26" i="46" s="1"/>
  <c r="N25" i="46"/>
  <c r="M25" i="46"/>
  <c r="L25" i="46"/>
  <c r="K25" i="46"/>
  <c r="J25" i="46"/>
  <c r="I25" i="46"/>
  <c r="H25" i="46"/>
  <c r="G25" i="46"/>
  <c r="F25" i="46"/>
  <c r="E25" i="46"/>
  <c r="D25" i="46"/>
  <c r="O24" i="46"/>
  <c r="P24" i="46" s="1"/>
  <c r="O23" i="46"/>
  <c r="P23" i="46" s="1"/>
  <c r="O22" i="46"/>
  <c r="P22" i="46" s="1"/>
  <c r="O21" i="46"/>
  <c r="P21" i="46" s="1"/>
  <c r="O20" i="46"/>
  <c r="P20" i="46" s="1"/>
  <c r="O19" i="46"/>
  <c r="P19" i="46" s="1"/>
  <c r="O18" i="46"/>
  <c r="P18" i="46" s="1"/>
  <c r="O17" i="46"/>
  <c r="P17" i="46" s="1"/>
  <c r="O16" i="46"/>
  <c r="P16" i="46" s="1"/>
  <c r="N15" i="46"/>
  <c r="M15" i="46"/>
  <c r="L15" i="46"/>
  <c r="K15" i="46"/>
  <c r="J15" i="46"/>
  <c r="I15" i="46"/>
  <c r="H15" i="46"/>
  <c r="G15" i="46"/>
  <c r="F15" i="46"/>
  <c r="E15" i="46"/>
  <c r="D15" i="46"/>
  <c r="O14" i="46"/>
  <c r="P14" i="46" s="1"/>
  <c r="N13" i="46"/>
  <c r="M13" i="46"/>
  <c r="L13" i="46"/>
  <c r="K13" i="46"/>
  <c r="J13" i="46"/>
  <c r="I13" i="46"/>
  <c r="H13" i="46"/>
  <c r="G13" i="46"/>
  <c r="F13" i="46"/>
  <c r="E13" i="46"/>
  <c r="D13" i="46"/>
  <c r="O12" i="46"/>
  <c r="P12" i="46" s="1"/>
  <c r="O11" i="46"/>
  <c r="P11" i="46" s="1"/>
  <c r="O10" i="46"/>
  <c r="P10" i="46" s="1"/>
  <c r="O9" i="46"/>
  <c r="P9" i="46" s="1"/>
  <c r="O8" i="46"/>
  <c r="P8" i="46" s="1"/>
  <c r="O7" i="46"/>
  <c r="P7" i="46" s="1"/>
  <c r="O6" i="46"/>
  <c r="P6" i="46" s="1"/>
  <c r="N5" i="46"/>
  <c r="M5" i="46"/>
  <c r="L5" i="46"/>
  <c r="K5" i="46"/>
  <c r="J5" i="46"/>
  <c r="I5" i="46"/>
  <c r="H5" i="46"/>
  <c r="G5" i="46"/>
  <c r="F5" i="46"/>
  <c r="E5" i="46"/>
  <c r="D5" i="46"/>
  <c r="N31" i="43"/>
  <c r="O31" i="43" s="1"/>
  <c r="M30" i="43"/>
  <c r="L30" i="43"/>
  <c r="K30" i="43"/>
  <c r="N30" i="43" s="1"/>
  <c r="O30" i="43" s="1"/>
  <c r="J30" i="43"/>
  <c r="I30" i="43"/>
  <c r="H30" i="43"/>
  <c r="G30" i="43"/>
  <c r="F30" i="43"/>
  <c r="E30" i="43"/>
  <c r="D30" i="43"/>
  <c r="N29" i="43"/>
  <c r="O29" i="43" s="1"/>
  <c r="N28" i="43"/>
  <c r="O28" i="43"/>
  <c r="N27" i="43"/>
  <c r="O27" i="43" s="1"/>
  <c r="N26" i="43"/>
  <c r="O26" i="43" s="1"/>
  <c r="M25" i="43"/>
  <c r="L25" i="43"/>
  <c r="K25" i="43"/>
  <c r="J25" i="43"/>
  <c r="I25" i="43"/>
  <c r="H25" i="43"/>
  <c r="G25" i="43"/>
  <c r="F25" i="43"/>
  <c r="E25" i="43"/>
  <c r="D25" i="43"/>
  <c r="N24" i="43"/>
  <c r="O24" i="43" s="1"/>
  <c r="M23" i="43"/>
  <c r="L23" i="43"/>
  <c r="K23" i="43"/>
  <c r="J23" i="43"/>
  <c r="I23" i="43"/>
  <c r="H23" i="43"/>
  <c r="G23" i="43"/>
  <c r="F23" i="43"/>
  <c r="E23" i="43"/>
  <c r="D23" i="43"/>
  <c r="N22" i="43"/>
  <c r="O22" i="43" s="1"/>
  <c r="N21" i="43"/>
  <c r="O21" i="43" s="1"/>
  <c r="N20" i="43"/>
  <c r="O20" i="43" s="1"/>
  <c r="M19" i="43"/>
  <c r="L19" i="43"/>
  <c r="K19" i="43"/>
  <c r="J19" i="43"/>
  <c r="I19" i="43"/>
  <c r="H19" i="43"/>
  <c r="G19" i="43"/>
  <c r="F19" i="43"/>
  <c r="E19" i="43"/>
  <c r="D19" i="43"/>
  <c r="N18" i="43"/>
  <c r="O18" i="43" s="1"/>
  <c r="N17" i="43"/>
  <c r="O17" i="43" s="1"/>
  <c r="N16" i="43"/>
  <c r="O16" i="43"/>
  <c r="N15" i="43"/>
  <c r="O15" i="43" s="1"/>
  <c r="N14" i="43"/>
  <c r="O14" i="43" s="1"/>
  <c r="N13" i="43"/>
  <c r="O13" i="43" s="1"/>
  <c r="M12" i="43"/>
  <c r="L12" i="43"/>
  <c r="K12" i="43"/>
  <c r="J12" i="43"/>
  <c r="I12" i="43"/>
  <c r="H12" i="43"/>
  <c r="G12" i="43"/>
  <c r="N12" i="43" s="1"/>
  <c r="O12" i="43" s="1"/>
  <c r="F12" i="43"/>
  <c r="E12" i="43"/>
  <c r="D12" i="43"/>
  <c r="N11" i="43"/>
  <c r="O11" i="43"/>
  <c r="M10" i="43"/>
  <c r="L10" i="43"/>
  <c r="K10" i="43"/>
  <c r="J10" i="43"/>
  <c r="I10" i="43"/>
  <c r="H10" i="43"/>
  <c r="G10" i="43"/>
  <c r="N10" i="43" s="1"/>
  <c r="O10" i="43" s="1"/>
  <c r="F10" i="43"/>
  <c r="E10" i="43"/>
  <c r="D10" i="43"/>
  <c r="N9" i="43"/>
  <c r="O9" i="43"/>
  <c r="N8" i="43"/>
  <c r="O8" i="43" s="1"/>
  <c r="N7" i="43"/>
  <c r="O7" i="43" s="1"/>
  <c r="N6" i="43"/>
  <c r="O6" i="43"/>
  <c r="M5" i="43"/>
  <c r="L5" i="43"/>
  <c r="K5" i="43"/>
  <c r="N5" i="43" s="1"/>
  <c r="O5" i="43" s="1"/>
  <c r="J5" i="43"/>
  <c r="I5" i="43"/>
  <c r="H5" i="43"/>
  <c r="G5" i="43"/>
  <c r="F5" i="43"/>
  <c r="E5" i="43"/>
  <c r="D5" i="43"/>
  <c r="N26" i="44"/>
  <c r="O26" i="44"/>
  <c r="M25" i="44"/>
  <c r="L25" i="44"/>
  <c r="K25" i="44"/>
  <c r="N25" i="44" s="1"/>
  <c r="O25" i="44" s="1"/>
  <c r="J25" i="44"/>
  <c r="I25" i="44"/>
  <c r="H25" i="44"/>
  <c r="G25" i="44"/>
  <c r="F25" i="44"/>
  <c r="E25" i="44"/>
  <c r="D25" i="44"/>
  <c r="N24" i="44"/>
  <c r="O24" i="44" s="1"/>
  <c r="N23" i="44"/>
  <c r="O23" i="44" s="1"/>
  <c r="N22" i="44"/>
  <c r="O22" i="44" s="1"/>
  <c r="M21" i="44"/>
  <c r="L21" i="44"/>
  <c r="K21" i="44"/>
  <c r="J21" i="44"/>
  <c r="I21" i="44"/>
  <c r="H21" i="44"/>
  <c r="G21" i="44"/>
  <c r="F21" i="44"/>
  <c r="E21" i="44"/>
  <c r="D21" i="44"/>
  <c r="N20" i="44"/>
  <c r="O20" i="44" s="1"/>
  <c r="M19" i="44"/>
  <c r="L19" i="44"/>
  <c r="K19" i="44"/>
  <c r="J19" i="44"/>
  <c r="I19" i="44"/>
  <c r="H19" i="44"/>
  <c r="G19" i="44"/>
  <c r="F19" i="44"/>
  <c r="E19" i="44"/>
  <c r="D19" i="44"/>
  <c r="N18" i="44"/>
  <c r="O18" i="44" s="1"/>
  <c r="N17" i="44"/>
  <c r="O17" i="44" s="1"/>
  <c r="N16" i="44"/>
  <c r="O16" i="44" s="1"/>
  <c r="M15" i="44"/>
  <c r="L15" i="44"/>
  <c r="K15" i="44"/>
  <c r="J15" i="44"/>
  <c r="I15" i="44"/>
  <c r="H15" i="44"/>
  <c r="G15" i="44"/>
  <c r="F15" i="44"/>
  <c r="E15" i="44"/>
  <c r="D15" i="44"/>
  <c r="N14" i="44"/>
  <c r="O14" i="44" s="1"/>
  <c r="N13" i="44"/>
  <c r="O13" i="44" s="1"/>
  <c r="M12" i="44"/>
  <c r="L12" i="44"/>
  <c r="K12" i="44"/>
  <c r="J12" i="44"/>
  <c r="I12" i="44"/>
  <c r="H12" i="44"/>
  <c r="G12" i="44"/>
  <c r="F12" i="44"/>
  <c r="E12" i="44"/>
  <c r="D12" i="44"/>
  <c r="N11" i="44"/>
  <c r="O11" i="44" s="1"/>
  <c r="M10" i="44"/>
  <c r="L10" i="44"/>
  <c r="K10" i="44"/>
  <c r="N10" i="44" s="1"/>
  <c r="O10" i="44" s="1"/>
  <c r="J10" i="44"/>
  <c r="I10" i="44"/>
  <c r="H10" i="44"/>
  <c r="G10" i="44"/>
  <c r="F10" i="44"/>
  <c r="E10" i="44"/>
  <c r="D10" i="44"/>
  <c r="N9" i="44"/>
  <c r="O9" i="44" s="1"/>
  <c r="N8" i="44"/>
  <c r="O8" i="44" s="1"/>
  <c r="N7" i="44"/>
  <c r="O7" i="44" s="1"/>
  <c r="N6" i="44"/>
  <c r="O6" i="44" s="1"/>
  <c r="M5" i="44"/>
  <c r="L5" i="44"/>
  <c r="K5" i="44"/>
  <c r="J5" i="44"/>
  <c r="I5" i="44"/>
  <c r="H5" i="44"/>
  <c r="G5" i="44"/>
  <c r="F5" i="44"/>
  <c r="E5" i="44"/>
  <c r="D5" i="44"/>
  <c r="N27" i="42"/>
  <c r="O27" i="42" s="1"/>
  <c r="M26" i="42"/>
  <c r="L26" i="42"/>
  <c r="K26" i="42"/>
  <c r="J26" i="42"/>
  <c r="I26" i="42"/>
  <c r="H26" i="42"/>
  <c r="G26" i="42"/>
  <c r="F26" i="42"/>
  <c r="E26" i="42"/>
  <c r="D26" i="42"/>
  <c r="N25" i="42"/>
  <c r="O25" i="42" s="1"/>
  <c r="N24" i="42"/>
  <c r="O24" i="42" s="1"/>
  <c r="N23" i="42"/>
  <c r="O23" i="42" s="1"/>
  <c r="M22" i="42"/>
  <c r="L22" i="42"/>
  <c r="K22" i="42"/>
  <c r="J22" i="42"/>
  <c r="I22" i="42"/>
  <c r="H22" i="42"/>
  <c r="G22" i="42"/>
  <c r="F22" i="42"/>
  <c r="E22" i="42"/>
  <c r="D22" i="42"/>
  <c r="N21" i="42"/>
  <c r="O21" i="42" s="1"/>
  <c r="M20" i="42"/>
  <c r="L20" i="42"/>
  <c r="K20" i="42"/>
  <c r="J20" i="42"/>
  <c r="I20" i="42"/>
  <c r="H20" i="42"/>
  <c r="G20" i="42"/>
  <c r="F20" i="42"/>
  <c r="E20" i="42"/>
  <c r="D20" i="42"/>
  <c r="N19" i="42"/>
  <c r="O19" i="42" s="1"/>
  <c r="N18" i="42"/>
  <c r="O18" i="42" s="1"/>
  <c r="N17" i="42"/>
  <c r="O17" i="42" s="1"/>
  <c r="M16" i="42"/>
  <c r="M28" i="42" s="1"/>
  <c r="L16" i="42"/>
  <c r="K16" i="42"/>
  <c r="J16" i="42"/>
  <c r="I16" i="42"/>
  <c r="H16" i="42"/>
  <c r="G16" i="42"/>
  <c r="F16" i="42"/>
  <c r="E16" i="42"/>
  <c r="D16" i="42"/>
  <c r="N15" i="42"/>
  <c r="O15" i="42" s="1"/>
  <c r="N14" i="42"/>
  <c r="O14" i="42" s="1"/>
  <c r="N13" i="42"/>
  <c r="O13" i="42" s="1"/>
  <c r="N12" i="42"/>
  <c r="O12" i="42" s="1"/>
  <c r="M11" i="42"/>
  <c r="L11" i="42"/>
  <c r="K11" i="42"/>
  <c r="J11" i="42"/>
  <c r="I11" i="42"/>
  <c r="H11" i="42"/>
  <c r="G11" i="42"/>
  <c r="F11" i="42"/>
  <c r="E11" i="42"/>
  <c r="D11" i="42"/>
  <c r="N10" i="42"/>
  <c r="O10" i="42" s="1"/>
  <c r="M9" i="42"/>
  <c r="L9" i="42"/>
  <c r="K9" i="42"/>
  <c r="J9" i="42"/>
  <c r="I9" i="42"/>
  <c r="H9" i="42"/>
  <c r="G9" i="42"/>
  <c r="F9" i="42"/>
  <c r="E9" i="42"/>
  <c r="D9" i="42"/>
  <c r="N8" i="42"/>
  <c r="O8" i="42" s="1"/>
  <c r="N7" i="42"/>
  <c r="O7" i="42" s="1"/>
  <c r="N6" i="42"/>
  <c r="O6" i="42" s="1"/>
  <c r="M5" i="42"/>
  <c r="L5" i="42"/>
  <c r="K5" i="42"/>
  <c r="J5" i="42"/>
  <c r="I5" i="42"/>
  <c r="H5" i="42"/>
  <c r="G5" i="42"/>
  <c r="F5" i="42"/>
  <c r="E5" i="42"/>
  <c r="D5" i="42"/>
  <c r="N24" i="41"/>
  <c r="O24" i="41" s="1"/>
  <c r="M23" i="41"/>
  <c r="L23" i="41"/>
  <c r="K23" i="41"/>
  <c r="J23" i="41"/>
  <c r="I23" i="41"/>
  <c r="H23" i="41"/>
  <c r="G23" i="41"/>
  <c r="F23" i="41"/>
  <c r="E23" i="41"/>
  <c r="D23" i="41"/>
  <c r="N22" i="41"/>
  <c r="O22" i="41" s="1"/>
  <c r="N21" i="41"/>
  <c r="O21" i="41" s="1"/>
  <c r="N20" i="41"/>
  <c r="O20" i="41" s="1"/>
  <c r="M19" i="41"/>
  <c r="L19" i="41"/>
  <c r="K19" i="41"/>
  <c r="J19" i="41"/>
  <c r="I19" i="41"/>
  <c r="H19" i="41"/>
  <c r="G19" i="41"/>
  <c r="F19" i="41"/>
  <c r="E19" i="41"/>
  <c r="D19" i="41"/>
  <c r="N18" i="41"/>
  <c r="O18" i="41" s="1"/>
  <c r="M17" i="41"/>
  <c r="L17" i="41"/>
  <c r="K17" i="41"/>
  <c r="J17" i="41"/>
  <c r="I17" i="41"/>
  <c r="H17" i="41"/>
  <c r="G17" i="41"/>
  <c r="F17" i="41"/>
  <c r="E17" i="41"/>
  <c r="D17" i="41"/>
  <c r="N16" i="41"/>
  <c r="O16" i="41" s="1"/>
  <c r="N15" i="41"/>
  <c r="O15" i="41" s="1"/>
  <c r="N14" i="41"/>
  <c r="O14" i="41" s="1"/>
  <c r="M13" i="41"/>
  <c r="L13" i="41"/>
  <c r="K13" i="41"/>
  <c r="J13" i="41"/>
  <c r="I13" i="41"/>
  <c r="H13" i="41"/>
  <c r="G13" i="41"/>
  <c r="F13" i="41"/>
  <c r="E13" i="41"/>
  <c r="D13" i="41"/>
  <c r="N12" i="41"/>
  <c r="O12" i="41" s="1"/>
  <c r="N11" i="41"/>
  <c r="O11" i="41" s="1"/>
  <c r="M10" i="41"/>
  <c r="L10" i="41"/>
  <c r="K10" i="41"/>
  <c r="J10" i="41"/>
  <c r="I10" i="41"/>
  <c r="H10" i="41"/>
  <c r="G10" i="41"/>
  <c r="F10" i="41"/>
  <c r="E10" i="41"/>
  <c r="D10" i="41"/>
  <c r="N9" i="41"/>
  <c r="O9" i="41" s="1"/>
  <c r="M8" i="41"/>
  <c r="L8" i="41"/>
  <c r="K8" i="41"/>
  <c r="J8" i="41"/>
  <c r="I8" i="41"/>
  <c r="H8" i="41"/>
  <c r="G8" i="41"/>
  <c r="F8" i="41"/>
  <c r="E8" i="41"/>
  <c r="D8" i="41"/>
  <c r="N7" i="41"/>
  <c r="O7" i="41" s="1"/>
  <c r="N6" i="41"/>
  <c r="O6" i="41" s="1"/>
  <c r="M5" i="41"/>
  <c r="L5" i="41"/>
  <c r="K5" i="41"/>
  <c r="J5" i="41"/>
  <c r="I5" i="41"/>
  <c r="H5" i="41"/>
  <c r="G5" i="41"/>
  <c r="F5" i="41"/>
  <c r="E5" i="41"/>
  <c r="D5" i="41"/>
  <c r="N26" i="40"/>
  <c r="O26" i="40" s="1"/>
  <c r="N25" i="40"/>
  <c r="O25" i="40" s="1"/>
  <c r="M24" i="40"/>
  <c r="L24" i="40"/>
  <c r="K24" i="40"/>
  <c r="J24" i="40"/>
  <c r="I24" i="40"/>
  <c r="H24" i="40"/>
  <c r="G24" i="40"/>
  <c r="F24" i="40"/>
  <c r="E24" i="40"/>
  <c r="D24" i="40"/>
  <c r="N23" i="40"/>
  <c r="O23" i="40" s="1"/>
  <c r="N22" i="40"/>
  <c r="O22" i="40" s="1"/>
  <c r="N21" i="40"/>
  <c r="O21" i="40" s="1"/>
  <c r="M20" i="40"/>
  <c r="L20" i="40"/>
  <c r="K20" i="40"/>
  <c r="J20" i="40"/>
  <c r="I20" i="40"/>
  <c r="H20" i="40"/>
  <c r="G20" i="40"/>
  <c r="F20" i="40"/>
  <c r="E20" i="40"/>
  <c r="D20" i="40"/>
  <c r="N19" i="40"/>
  <c r="O19" i="40" s="1"/>
  <c r="M18" i="40"/>
  <c r="L18" i="40"/>
  <c r="K18" i="40"/>
  <c r="J18" i="40"/>
  <c r="I18" i="40"/>
  <c r="H18" i="40"/>
  <c r="G18" i="40"/>
  <c r="F18" i="40"/>
  <c r="E18" i="40"/>
  <c r="D18" i="40"/>
  <c r="N17" i="40"/>
  <c r="O17" i="40" s="1"/>
  <c r="N16" i="40"/>
  <c r="O16" i="40" s="1"/>
  <c r="N15" i="40"/>
  <c r="O15" i="40" s="1"/>
  <c r="M14" i="40"/>
  <c r="L14" i="40"/>
  <c r="K14" i="40"/>
  <c r="J14" i="40"/>
  <c r="I14" i="40"/>
  <c r="H14" i="40"/>
  <c r="G14" i="40"/>
  <c r="F14" i="40"/>
  <c r="E14" i="40"/>
  <c r="D14" i="40"/>
  <c r="N13" i="40"/>
  <c r="O13" i="40" s="1"/>
  <c r="N12" i="40"/>
  <c r="O12" i="40" s="1"/>
  <c r="N11" i="40"/>
  <c r="O11" i="40" s="1"/>
  <c r="M10" i="40"/>
  <c r="L10" i="40"/>
  <c r="K10" i="40"/>
  <c r="J10" i="40"/>
  <c r="I10" i="40"/>
  <c r="H10" i="40"/>
  <c r="G10" i="40"/>
  <c r="F10" i="40"/>
  <c r="E10" i="40"/>
  <c r="D10" i="40"/>
  <c r="N9" i="40"/>
  <c r="O9" i="40" s="1"/>
  <c r="M8" i="40"/>
  <c r="L8" i="40"/>
  <c r="K8" i="40"/>
  <c r="N8" i="40" s="1"/>
  <c r="O8" i="40" s="1"/>
  <c r="J8" i="40"/>
  <c r="I8" i="40"/>
  <c r="H8" i="40"/>
  <c r="G8" i="40"/>
  <c r="F8" i="40"/>
  <c r="E8" i="40"/>
  <c r="D8" i="40"/>
  <c r="N7" i="40"/>
  <c r="O7" i="40" s="1"/>
  <c r="N6" i="40"/>
  <c r="O6" i="40" s="1"/>
  <c r="M5" i="40"/>
  <c r="L5" i="40"/>
  <c r="K5" i="40"/>
  <c r="J5" i="40"/>
  <c r="I5" i="40"/>
  <c r="H5" i="40"/>
  <c r="G5" i="40"/>
  <c r="F5" i="40"/>
  <c r="E5" i="40"/>
  <c r="D5" i="40"/>
  <c r="N26" i="39"/>
  <c r="O26" i="39" s="1"/>
  <c r="N25" i="39"/>
  <c r="O25" i="39" s="1"/>
  <c r="M24" i="39"/>
  <c r="L24" i="39"/>
  <c r="K24" i="39"/>
  <c r="J24" i="39"/>
  <c r="I24" i="39"/>
  <c r="H24" i="39"/>
  <c r="G24" i="39"/>
  <c r="F24" i="39"/>
  <c r="E24" i="39"/>
  <c r="D24" i="39"/>
  <c r="N23" i="39"/>
  <c r="O23" i="39" s="1"/>
  <c r="N22" i="39"/>
  <c r="O22" i="39" s="1"/>
  <c r="N21" i="39"/>
  <c r="O21" i="39" s="1"/>
  <c r="M20" i="39"/>
  <c r="L20" i="39"/>
  <c r="L27" i="39" s="1"/>
  <c r="K20" i="39"/>
  <c r="J20" i="39"/>
  <c r="N20" i="39" s="1"/>
  <c r="O20" i="39" s="1"/>
  <c r="I20" i="39"/>
  <c r="H20" i="39"/>
  <c r="G20" i="39"/>
  <c r="F20" i="39"/>
  <c r="E20" i="39"/>
  <c r="D20" i="39"/>
  <c r="N19" i="39"/>
  <c r="O19" i="39" s="1"/>
  <c r="M18" i="39"/>
  <c r="L18" i="39"/>
  <c r="K18" i="39"/>
  <c r="J18" i="39"/>
  <c r="I18" i="39"/>
  <c r="H18" i="39"/>
  <c r="G18" i="39"/>
  <c r="F18" i="39"/>
  <c r="E18" i="39"/>
  <c r="D18" i="39"/>
  <c r="N17" i="39"/>
  <c r="O17" i="39" s="1"/>
  <c r="N16" i="39"/>
  <c r="O16" i="39"/>
  <c r="N15" i="39"/>
  <c r="O15" i="39"/>
  <c r="M14" i="39"/>
  <c r="L14" i="39"/>
  <c r="K14" i="39"/>
  <c r="J14" i="39"/>
  <c r="I14" i="39"/>
  <c r="H14" i="39"/>
  <c r="G14" i="39"/>
  <c r="F14" i="39"/>
  <c r="E14" i="39"/>
  <c r="D14" i="39"/>
  <c r="N14" i="39" s="1"/>
  <c r="N13" i="39"/>
  <c r="O13" i="39"/>
  <c r="N12" i="39"/>
  <c r="O12" i="39" s="1"/>
  <c r="N11" i="39"/>
  <c r="O11" i="39" s="1"/>
  <c r="M10" i="39"/>
  <c r="L10" i="39"/>
  <c r="K10" i="39"/>
  <c r="J10" i="39"/>
  <c r="I10" i="39"/>
  <c r="H10" i="39"/>
  <c r="G10" i="39"/>
  <c r="F10" i="39"/>
  <c r="E10" i="39"/>
  <c r="D10" i="39"/>
  <c r="N9" i="39"/>
  <c r="O9" i="39" s="1"/>
  <c r="M8" i="39"/>
  <c r="L8" i="39"/>
  <c r="K8" i="39"/>
  <c r="J8" i="39"/>
  <c r="I8" i="39"/>
  <c r="H8" i="39"/>
  <c r="G8" i="39"/>
  <c r="F8" i="39"/>
  <c r="E8" i="39"/>
  <c r="D8" i="39"/>
  <c r="N7" i="39"/>
  <c r="O7" i="39" s="1"/>
  <c r="N6" i="39"/>
  <c r="O6" i="39" s="1"/>
  <c r="M5" i="39"/>
  <c r="M27" i="39" s="1"/>
  <c r="L5" i="39"/>
  <c r="K5" i="39"/>
  <c r="J5" i="39"/>
  <c r="I5" i="39"/>
  <c r="I27" i="39" s="1"/>
  <c r="H5" i="39"/>
  <c r="G5" i="39"/>
  <c r="F5" i="39"/>
  <c r="E5" i="39"/>
  <c r="E27" i="39" s="1"/>
  <c r="D5" i="39"/>
  <c r="N5" i="39" s="1"/>
  <c r="O5" i="39" s="1"/>
  <c r="N36" i="38"/>
  <c r="O36" i="38" s="1"/>
  <c r="N35" i="38"/>
  <c r="O35" i="38"/>
  <c r="N34" i="38"/>
  <c r="O34" i="38"/>
  <c r="N33" i="38"/>
  <c r="O33" i="38" s="1"/>
  <c r="M32" i="38"/>
  <c r="L32" i="38"/>
  <c r="K32" i="38"/>
  <c r="J32" i="38"/>
  <c r="I32" i="38"/>
  <c r="H32" i="38"/>
  <c r="G32" i="38"/>
  <c r="F32" i="38"/>
  <c r="F37" i="38" s="1"/>
  <c r="E32" i="38"/>
  <c r="D32" i="38"/>
  <c r="N32" i="38" s="1"/>
  <c r="N31" i="38"/>
  <c r="O31" i="38" s="1"/>
  <c r="N30" i="38"/>
  <c r="O30" i="38" s="1"/>
  <c r="N29" i="38"/>
  <c r="O29" i="38" s="1"/>
  <c r="N28" i="38"/>
  <c r="O28" i="38" s="1"/>
  <c r="M27" i="38"/>
  <c r="L27" i="38"/>
  <c r="K27" i="38"/>
  <c r="J27" i="38"/>
  <c r="N27" i="38" s="1"/>
  <c r="O27" i="38" s="1"/>
  <c r="I27" i="38"/>
  <c r="H27" i="38"/>
  <c r="G27" i="38"/>
  <c r="F27" i="38"/>
  <c r="E27" i="38"/>
  <c r="D27" i="38"/>
  <c r="N26" i="38"/>
  <c r="O26" i="38"/>
  <c r="M25" i="38"/>
  <c r="L25" i="38"/>
  <c r="K25" i="38"/>
  <c r="J25" i="38"/>
  <c r="I25" i="38"/>
  <c r="H25" i="38"/>
  <c r="G25" i="38"/>
  <c r="F25" i="38"/>
  <c r="E25" i="38"/>
  <c r="D25" i="38"/>
  <c r="N24" i="38"/>
  <c r="O24" i="38"/>
  <c r="N23" i="38"/>
  <c r="O23" i="38"/>
  <c r="M22" i="38"/>
  <c r="L22" i="38"/>
  <c r="K22" i="38"/>
  <c r="J22" i="38"/>
  <c r="I22" i="38"/>
  <c r="H22" i="38"/>
  <c r="G22" i="38"/>
  <c r="F22" i="38"/>
  <c r="E22" i="38"/>
  <c r="D22" i="38"/>
  <c r="N22" i="38" s="1"/>
  <c r="O22" i="38" s="1"/>
  <c r="N21" i="38"/>
  <c r="O21" i="38" s="1"/>
  <c r="N20" i="38"/>
  <c r="O20" i="38" s="1"/>
  <c r="N19" i="38"/>
  <c r="O19" i="38" s="1"/>
  <c r="N18" i="38"/>
  <c r="O18" i="38" s="1"/>
  <c r="N17" i="38"/>
  <c r="O17" i="38" s="1"/>
  <c r="N16" i="38"/>
  <c r="O16" i="38" s="1"/>
  <c r="N15" i="38"/>
  <c r="O15" i="38" s="1"/>
  <c r="N14" i="38"/>
  <c r="O14" i="38" s="1"/>
  <c r="M13" i="38"/>
  <c r="L13" i="38"/>
  <c r="K13" i="38"/>
  <c r="J13" i="38"/>
  <c r="I13" i="38"/>
  <c r="H13" i="38"/>
  <c r="G13" i="38"/>
  <c r="F13" i="38"/>
  <c r="E13" i="38"/>
  <c r="D13" i="38"/>
  <c r="N12" i="38"/>
  <c r="O12" i="38" s="1"/>
  <c r="M11" i="38"/>
  <c r="L11" i="38"/>
  <c r="K11" i="38"/>
  <c r="J11" i="38"/>
  <c r="I11" i="38"/>
  <c r="N11" i="38" s="1"/>
  <c r="O11" i="38" s="1"/>
  <c r="H11" i="38"/>
  <c r="G11" i="38"/>
  <c r="F11" i="38"/>
  <c r="E11" i="38"/>
  <c r="D11" i="38"/>
  <c r="N10" i="38"/>
  <c r="O10" i="38"/>
  <c r="N9" i="38"/>
  <c r="O9" i="38"/>
  <c r="N8" i="38"/>
  <c r="O8" i="38" s="1"/>
  <c r="N7" i="38"/>
  <c r="O7" i="38" s="1"/>
  <c r="N6" i="38"/>
  <c r="O6" i="38"/>
  <c r="M5" i="38"/>
  <c r="L5" i="38"/>
  <c r="K5" i="38"/>
  <c r="K37" i="38" s="1"/>
  <c r="J5" i="38"/>
  <c r="J37" i="38" s="1"/>
  <c r="I5" i="38"/>
  <c r="H5" i="38"/>
  <c r="G5" i="38"/>
  <c r="F5" i="38"/>
  <c r="E5" i="38"/>
  <c r="D5" i="38"/>
  <c r="N35" i="37"/>
  <c r="O35" i="37" s="1"/>
  <c r="N34" i="37"/>
  <c r="O34" i="37"/>
  <c r="M33" i="37"/>
  <c r="L33" i="37"/>
  <c r="N33" i="37" s="1"/>
  <c r="O33" i="37" s="1"/>
  <c r="K33" i="37"/>
  <c r="J33" i="37"/>
  <c r="I33" i="37"/>
  <c r="H33" i="37"/>
  <c r="G33" i="37"/>
  <c r="F33" i="37"/>
  <c r="E33" i="37"/>
  <c r="D33" i="37"/>
  <c r="N32" i="37"/>
  <c r="O32" i="37"/>
  <c r="N31" i="37"/>
  <c r="O31" i="37" s="1"/>
  <c r="N30" i="37"/>
  <c r="O30" i="37"/>
  <c r="M29" i="37"/>
  <c r="L29" i="37"/>
  <c r="K29" i="37"/>
  <c r="J29" i="37"/>
  <c r="I29" i="37"/>
  <c r="H29" i="37"/>
  <c r="G29" i="37"/>
  <c r="F29" i="37"/>
  <c r="E29" i="37"/>
  <c r="D29" i="37"/>
  <c r="N28" i="37"/>
  <c r="O28" i="37" s="1"/>
  <c r="N27" i="37"/>
  <c r="O27" i="37" s="1"/>
  <c r="N26" i="37"/>
  <c r="O26" i="37" s="1"/>
  <c r="N25" i="37"/>
  <c r="O25" i="37"/>
  <c r="M24" i="37"/>
  <c r="L24" i="37"/>
  <c r="K24" i="37"/>
  <c r="J24" i="37"/>
  <c r="I24" i="37"/>
  <c r="H24" i="37"/>
  <c r="G24" i="37"/>
  <c r="F24" i="37"/>
  <c r="E24" i="37"/>
  <c r="D24" i="37"/>
  <c r="N23" i="37"/>
  <c r="O23" i="37"/>
  <c r="N22" i="37"/>
  <c r="O22" i="37"/>
  <c r="N21" i="37"/>
  <c r="O21" i="37" s="1"/>
  <c r="N20" i="37"/>
  <c r="O20" i="37" s="1"/>
  <c r="N19" i="37"/>
  <c r="O19" i="37" s="1"/>
  <c r="N18" i="37"/>
  <c r="O18" i="37" s="1"/>
  <c r="N17" i="37"/>
  <c r="O17" i="37"/>
  <c r="N16" i="37"/>
  <c r="O16" i="37"/>
  <c r="M15" i="37"/>
  <c r="L15" i="37"/>
  <c r="K15" i="37"/>
  <c r="J15" i="37"/>
  <c r="I15" i="37"/>
  <c r="H15" i="37"/>
  <c r="G15" i="37"/>
  <c r="F15" i="37"/>
  <c r="E15" i="37"/>
  <c r="D15" i="37"/>
  <c r="N14" i="37"/>
  <c r="O14" i="37" s="1"/>
  <c r="M13" i="37"/>
  <c r="L13" i="37"/>
  <c r="K13" i="37"/>
  <c r="J13" i="37"/>
  <c r="I13" i="37"/>
  <c r="H13" i="37"/>
  <c r="G13" i="37"/>
  <c r="F13" i="37"/>
  <c r="E13" i="37"/>
  <c r="N13" i="37" s="1"/>
  <c r="O13" i="37" s="1"/>
  <c r="D13" i="37"/>
  <c r="N12" i="37"/>
  <c r="O12" i="37" s="1"/>
  <c r="N11" i="37"/>
  <c r="O11" i="37" s="1"/>
  <c r="N10" i="37"/>
  <c r="O10" i="37" s="1"/>
  <c r="N9" i="37"/>
  <c r="O9" i="37"/>
  <c r="N8" i="37"/>
  <c r="O8" i="37"/>
  <c r="N7" i="37"/>
  <c r="O7" i="37" s="1"/>
  <c r="N6" i="37"/>
  <c r="O6" i="37" s="1"/>
  <c r="M5" i="37"/>
  <c r="L5" i="37"/>
  <c r="K5" i="37"/>
  <c r="K36" i="37"/>
  <c r="J5" i="37"/>
  <c r="J36" i="37" s="1"/>
  <c r="I5" i="37"/>
  <c r="I36" i="37" s="1"/>
  <c r="H5" i="37"/>
  <c r="G5" i="37"/>
  <c r="G36" i="37" s="1"/>
  <c r="F5" i="37"/>
  <c r="E5" i="37"/>
  <c r="E36" i="37" s="1"/>
  <c r="D5" i="37"/>
  <c r="N39" i="36"/>
  <c r="O39" i="36" s="1"/>
  <c r="N38" i="36"/>
  <c r="O38" i="36" s="1"/>
  <c r="M37" i="36"/>
  <c r="L37" i="36"/>
  <c r="K37" i="36"/>
  <c r="J37" i="36"/>
  <c r="I37" i="36"/>
  <c r="H37" i="36"/>
  <c r="G37" i="36"/>
  <c r="F37" i="36"/>
  <c r="E37" i="36"/>
  <c r="N37" i="36" s="1"/>
  <c r="O37" i="36" s="1"/>
  <c r="D37" i="36"/>
  <c r="N36" i="36"/>
  <c r="O36" i="36" s="1"/>
  <c r="N35" i="36"/>
  <c r="O35" i="36" s="1"/>
  <c r="N34" i="36"/>
  <c r="O34" i="36" s="1"/>
  <c r="M33" i="36"/>
  <c r="L33" i="36"/>
  <c r="K33" i="36"/>
  <c r="J33" i="36"/>
  <c r="I33" i="36"/>
  <c r="H33" i="36"/>
  <c r="G33" i="36"/>
  <c r="F33" i="36"/>
  <c r="E33" i="36"/>
  <c r="D33" i="36"/>
  <c r="N33" i="36" s="1"/>
  <c r="O33" i="36" s="1"/>
  <c r="N32" i="36"/>
  <c r="O32" i="36" s="1"/>
  <c r="M31" i="36"/>
  <c r="L31" i="36"/>
  <c r="K31" i="36"/>
  <c r="J31" i="36"/>
  <c r="I31" i="36"/>
  <c r="H31" i="36"/>
  <c r="G31" i="36"/>
  <c r="F31" i="36"/>
  <c r="E31" i="36"/>
  <c r="D31" i="36"/>
  <c r="N30" i="36"/>
  <c r="O30" i="36" s="1"/>
  <c r="N29" i="36"/>
  <c r="O29" i="36" s="1"/>
  <c r="N28" i="36"/>
  <c r="O28" i="36" s="1"/>
  <c r="M27" i="36"/>
  <c r="L27" i="36"/>
  <c r="K27" i="36"/>
  <c r="J27" i="36"/>
  <c r="I27" i="36"/>
  <c r="H27" i="36"/>
  <c r="G27" i="36"/>
  <c r="F27" i="36"/>
  <c r="E27" i="36"/>
  <c r="D27" i="36"/>
  <c r="N26" i="36"/>
  <c r="O26" i="36" s="1"/>
  <c r="N25" i="36"/>
  <c r="O25" i="36" s="1"/>
  <c r="N24" i="36"/>
  <c r="O24" i="36" s="1"/>
  <c r="N23" i="36"/>
  <c r="O23" i="36" s="1"/>
  <c r="N22" i="36"/>
  <c r="O22" i="36" s="1"/>
  <c r="N21" i="36"/>
  <c r="O21" i="36" s="1"/>
  <c r="N20" i="36"/>
  <c r="O20" i="36" s="1"/>
  <c r="N19" i="36"/>
  <c r="O19" i="36" s="1"/>
  <c r="N18" i="36"/>
  <c r="O18" i="36" s="1"/>
  <c r="M17" i="36"/>
  <c r="L17" i="36"/>
  <c r="K17" i="36"/>
  <c r="J17" i="36"/>
  <c r="I17" i="36"/>
  <c r="H17" i="36"/>
  <c r="G17" i="36"/>
  <c r="N17" i="36" s="1"/>
  <c r="O17" i="36" s="1"/>
  <c r="F17" i="36"/>
  <c r="E17" i="36"/>
  <c r="D17" i="36"/>
  <c r="N16" i="36"/>
  <c r="O16" i="36" s="1"/>
  <c r="M15" i="36"/>
  <c r="L15" i="36"/>
  <c r="K15" i="36"/>
  <c r="J15" i="36"/>
  <c r="I15" i="36"/>
  <c r="H15" i="36"/>
  <c r="G15" i="36"/>
  <c r="F15" i="36"/>
  <c r="E15" i="36"/>
  <c r="D15" i="36"/>
  <c r="N14" i="36"/>
  <c r="O14" i="36" s="1"/>
  <c r="N13" i="36"/>
  <c r="O13" i="36" s="1"/>
  <c r="N12" i="36"/>
  <c r="O12" i="36" s="1"/>
  <c r="N11" i="36"/>
  <c r="O11" i="36" s="1"/>
  <c r="N10" i="36"/>
  <c r="O10" i="36" s="1"/>
  <c r="N9" i="36"/>
  <c r="O9" i="36" s="1"/>
  <c r="N8" i="36"/>
  <c r="O8" i="36" s="1"/>
  <c r="N7" i="36"/>
  <c r="O7" i="36" s="1"/>
  <c r="N6" i="36"/>
  <c r="O6" i="36" s="1"/>
  <c r="M5" i="36"/>
  <c r="M40" i="36" s="1"/>
  <c r="L5" i="36"/>
  <c r="K5" i="36"/>
  <c r="J5" i="36"/>
  <c r="I5" i="36"/>
  <c r="H5" i="36"/>
  <c r="G5" i="36"/>
  <c r="F5" i="36"/>
  <c r="E5" i="36"/>
  <c r="D5" i="36"/>
  <c r="N40" i="35"/>
  <c r="O40" i="35" s="1"/>
  <c r="N39" i="35"/>
  <c r="O39" i="35" s="1"/>
  <c r="N38" i="35"/>
  <c r="O38" i="35" s="1"/>
  <c r="M37" i="35"/>
  <c r="L37" i="35"/>
  <c r="K37" i="35"/>
  <c r="J37" i="35"/>
  <c r="I37" i="35"/>
  <c r="H37" i="35"/>
  <c r="G37" i="35"/>
  <c r="F37" i="35"/>
  <c r="E37" i="35"/>
  <c r="N37" i="35" s="1"/>
  <c r="O37" i="35"/>
  <c r="D37" i="35"/>
  <c r="N36" i="35"/>
  <c r="O36" i="35" s="1"/>
  <c r="N35" i="35"/>
  <c r="O35" i="35" s="1"/>
  <c r="N34" i="35"/>
  <c r="O34" i="35" s="1"/>
  <c r="N33" i="35"/>
  <c r="O33" i="35" s="1"/>
  <c r="M32" i="35"/>
  <c r="L32" i="35"/>
  <c r="K32" i="35"/>
  <c r="J32" i="35"/>
  <c r="I32" i="35"/>
  <c r="H32" i="35"/>
  <c r="G32" i="35"/>
  <c r="F32" i="35"/>
  <c r="E32" i="35"/>
  <c r="D32" i="35"/>
  <c r="N31" i="35"/>
  <c r="O31" i="35" s="1"/>
  <c r="M30" i="35"/>
  <c r="L30" i="35"/>
  <c r="K30" i="35"/>
  <c r="J30" i="35"/>
  <c r="I30" i="35"/>
  <c r="H30" i="35"/>
  <c r="G30" i="35"/>
  <c r="F30" i="35"/>
  <c r="E30" i="35"/>
  <c r="O30" i="35"/>
  <c r="D30" i="35"/>
  <c r="N30" i="35" s="1"/>
  <c r="N29" i="35"/>
  <c r="O29" i="35" s="1"/>
  <c r="N28" i="35"/>
  <c r="O28" i="35" s="1"/>
  <c r="N27" i="35"/>
  <c r="O27" i="35" s="1"/>
  <c r="M26" i="35"/>
  <c r="L26" i="35"/>
  <c r="K26" i="35"/>
  <c r="J26" i="35"/>
  <c r="I26" i="35"/>
  <c r="H26" i="35"/>
  <c r="G26" i="35"/>
  <c r="F26" i="35"/>
  <c r="E26" i="35"/>
  <c r="D26" i="35"/>
  <c r="N25" i="35"/>
  <c r="O25" i="35" s="1"/>
  <c r="N24" i="35"/>
  <c r="O24" i="35" s="1"/>
  <c r="N23" i="35"/>
  <c r="O23" i="35"/>
  <c r="N22" i="35"/>
  <c r="O22" i="35"/>
  <c r="N21" i="35"/>
  <c r="O21" i="35" s="1"/>
  <c r="N20" i="35"/>
  <c r="O20" i="35" s="1"/>
  <c r="N19" i="35"/>
  <c r="O19" i="35" s="1"/>
  <c r="N18" i="35"/>
  <c r="O18" i="35" s="1"/>
  <c r="N17" i="35"/>
  <c r="O17" i="35"/>
  <c r="N16" i="35"/>
  <c r="O16" i="35"/>
  <c r="M15" i="35"/>
  <c r="L15" i="35"/>
  <c r="K15" i="35"/>
  <c r="J15" i="35"/>
  <c r="I15" i="35"/>
  <c r="H15" i="35"/>
  <c r="G15" i="35"/>
  <c r="F15" i="35"/>
  <c r="E15" i="35"/>
  <c r="D15" i="35"/>
  <c r="N15" i="35" s="1"/>
  <c r="O15" i="35" s="1"/>
  <c r="N14" i="35"/>
  <c r="O14" i="35"/>
  <c r="M13" i="35"/>
  <c r="L13" i="35"/>
  <c r="K13" i="35"/>
  <c r="J13" i="35"/>
  <c r="I13" i="35"/>
  <c r="H13" i="35"/>
  <c r="G13" i="35"/>
  <c r="F13" i="35"/>
  <c r="E13" i="35"/>
  <c r="D13" i="35"/>
  <c r="N12" i="35"/>
  <c r="O12" i="35"/>
  <c r="N11" i="35"/>
  <c r="O11" i="35" s="1"/>
  <c r="N10" i="35"/>
  <c r="O10" i="35" s="1"/>
  <c r="N9" i="35"/>
  <c r="O9" i="35" s="1"/>
  <c r="N8" i="35"/>
  <c r="O8" i="35" s="1"/>
  <c r="N7" i="35"/>
  <c r="O7" i="35"/>
  <c r="N6" i="35"/>
  <c r="O6" i="35"/>
  <c r="M5" i="35"/>
  <c r="L5" i="35"/>
  <c r="K5" i="35"/>
  <c r="J5" i="35"/>
  <c r="J41" i="35"/>
  <c r="I5" i="35"/>
  <c r="H5" i="35"/>
  <c r="G5" i="35"/>
  <c r="F5" i="35"/>
  <c r="E5" i="35"/>
  <c r="N5" i="35" s="1"/>
  <c r="O5" i="35" s="1"/>
  <c r="D5" i="35"/>
  <c r="N38" i="34"/>
  <c r="O38" i="34" s="1"/>
  <c r="M37" i="34"/>
  <c r="L37" i="34"/>
  <c r="K37" i="34"/>
  <c r="J37" i="34"/>
  <c r="I37" i="34"/>
  <c r="H37" i="34"/>
  <c r="G37" i="34"/>
  <c r="F37" i="34"/>
  <c r="E37" i="34"/>
  <c r="E39" i="34" s="1"/>
  <c r="D37" i="34"/>
  <c r="N36" i="34"/>
  <c r="O36" i="34" s="1"/>
  <c r="N35" i="34"/>
  <c r="O35" i="34" s="1"/>
  <c r="N34" i="34"/>
  <c r="O34" i="34" s="1"/>
  <c r="M33" i="34"/>
  <c r="L33" i="34"/>
  <c r="K33" i="34"/>
  <c r="J33" i="34"/>
  <c r="I33" i="34"/>
  <c r="H33" i="34"/>
  <c r="G33" i="34"/>
  <c r="F33" i="34"/>
  <c r="E33" i="34"/>
  <c r="D33" i="34"/>
  <c r="N32" i="34"/>
  <c r="O32" i="34" s="1"/>
  <c r="M31" i="34"/>
  <c r="L31" i="34"/>
  <c r="K31" i="34"/>
  <c r="J31" i="34"/>
  <c r="I31" i="34"/>
  <c r="H31" i="34"/>
  <c r="G31" i="34"/>
  <c r="F31" i="34"/>
  <c r="E31" i="34"/>
  <c r="D31" i="34"/>
  <c r="N30" i="34"/>
  <c r="O30" i="34" s="1"/>
  <c r="N29" i="34"/>
  <c r="O29" i="34" s="1"/>
  <c r="N28" i="34"/>
  <c r="O28" i="34" s="1"/>
  <c r="N27" i="34"/>
  <c r="O27" i="34" s="1"/>
  <c r="M26" i="34"/>
  <c r="L26" i="34"/>
  <c r="K26" i="34"/>
  <c r="J26" i="34"/>
  <c r="I26" i="34"/>
  <c r="H26" i="34"/>
  <c r="G26" i="34"/>
  <c r="F26" i="34"/>
  <c r="N26" i="34" s="1"/>
  <c r="O26" i="34" s="1"/>
  <c r="E26" i="34"/>
  <c r="D26" i="34"/>
  <c r="N25" i="34"/>
  <c r="O25" i="34" s="1"/>
  <c r="N24" i="34"/>
  <c r="O24" i="34" s="1"/>
  <c r="N23" i="34"/>
  <c r="O23" i="34" s="1"/>
  <c r="N22" i="34"/>
  <c r="O22" i="34"/>
  <c r="N21" i="34"/>
  <c r="O21" i="34"/>
  <c r="N20" i="34"/>
  <c r="O20" i="34" s="1"/>
  <c r="N19" i="34"/>
  <c r="O19" i="34" s="1"/>
  <c r="N18" i="34"/>
  <c r="O18" i="34" s="1"/>
  <c r="N17" i="34"/>
  <c r="O17" i="34" s="1"/>
  <c r="N16" i="34"/>
  <c r="O16" i="34"/>
  <c r="M15" i="34"/>
  <c r="L15" i="34"/>
  <c r="N15" i="34" s="1"/>
  <c r="K15" i="34"/>
  <c r="J15" i="34"/>
  <c r="I15" i="34"/>
  <c r="H15" i="34"/>
  <c r="G15" i="34"/>
  <c r="F15" i="34"/>
  <c r="E15" i="34"/>
  <c r="O15" i="34"/>
  <c r="D15" i="34"/>
  <c r="N14" i="34"/>
  <c r="O14" i="34" s="1"/>
  <c r="M13" i="34"/>
  <c r="L13" i="34"/>
  <c r="K13" i="34"/>
  <c r="J13" i="34"/>
  <c r="I13" i="34"/>
  <c r="H13" i="34"/>
  <c r="G13" i="34"/>
  <c r="F13" i="34"/>
  <c r="F39" i="34" s="1"/>
  <c r="E13" i="34"/>
  <c r="N13" i="34"/>
  <c r="O13" i="34" s="1"/>
  <c r="D13" i="34"/>
  <c r="N12" i="34"/>
  <c r="O12" i="34" s="1"/>
  <c r="N11" i="34"/>
  <c r="O11" i="34" s="1"/>
  <c r="N10" i="34"/>
  <c r="O10" i="34" s="1"/>
  <c r="N9" i="34"/>
  <c r="O9" i="34"/>
  <c r="N8" i="34"/>
  <c r="O8" i="34"/>
  <c r="N7" i="34"/>
  <c r="O7" i="34" s="1"/>
  <c r="N6" i="34"/>
  <c r="O6" i="34" s="1"/>
  <c r="M5" i="34"/>
  <c r="M39" i="34" s="1"/>
  <c r="L5" i="34"/>
  <c r="L39" i="34" s="1"/>
  <c r="K5" i="34"/>
  <c r="J5" i="34"/>
  <c r="I5" i="34"/>
  <c r="H5" i="34"/>
  <c r="H39" i="34"/>
  <c r="G5" i="34"/>
  <c r="G39" i="34" s="1"/>
  <c r="F5" i="34"/>
  <c r="E5" i="34"/>
  <c r="D5" i="34"/>
  <c r="N40" i="33"/>
  <c r="O40" i="33" s="1"/>
  <c r="N28" i="33"/>
  <c r="O28" i="33" s="1"/>
  <c r="N29" i="33"/>
  <c r="O29" i="33"/>
  <c r="N17" i="33"/>
  <c r="O17" i="33"/>
  <c r="N18" i="33"/>
  <c r="O18" i="33" s="1"/>
  <c r="N19" i="33"/>
  <c r="O19" i="33" s="1"/>
  <c r="N20" i="33"/>
  <c r="O20" i="33" s="1"/>
  <c r="N21" i="33"/>
  <c r="O21" i="33" s="1"/>
  <c r="N22" i="33"/>
  <c r="O22" i="33"/>
  <c r="N23" i="33"/>
  <c r="O23" i="33"/>
  <c r="N24" i="33"/>
  <c r="O24" i="33" s="1"/>
  <c r="N25" i="33"/>
  <c r="O25" i="33" s="1"/>
  <c r="N26" i="33"/>
  <c r="O26" i="33" s="1"/>
  <c r="E27" i="33"/>
  <c r="F27" i="33"/>
  <c r="G27" i="33"/>
  <c r="H27" i="33"/>
  <c r="N27" i="33" s="1"/>
  <c r="O27" i="33" s="1"/>
  <c r="I27" i="33"/>
  <c r="J27" i="33"/>
  <c r="K27" i="33"/>
  <c r="L27" i="33"/>
  <c r="M27" i="33"/>
  <c r="D27" i="33"/>
  <c r="E16" i="33"/>
  <c r="F16" i="33"/>
  <c r="G16" i="33"/>
  <c r="H16" i="33"/>
  <c r="I16" i="33"/>
  <c r="J16" i="33"/>
  <c r="N16" i="33" s="1"/>
  <c r="O16" i="33" s="1"/>
  <c r="K16" i="33"/>
  <c r="L16" i="33"/>
  <c r="M16" i="33"/>
  <c r="D16" i="33"/>
  <c r="E14" i="33"/>
  <c r="F14" i="33"/>
  <c r="G14" i="33"/>
  <c r="H14" i="33"/>
  <c r="I14" i="33"/>
  <c r="J14" i="33"/>
  <c r="K14" i="33"/>
  <c r="L14" i="33"/>
  <c r="M14" i="33"/>
  <c r="D14" i="33"/>
  <c r="E5" i="33"/>
  <c r="F5" i="33"/>
  <c r="G5" i="33"/>
  <c r="G41" i="33" s="1"/>
  <c r="H5" i="33"/>
  <c r="I5" i="33"/>
  <c r="J5" i="33"/>
  <c r="J41" i="33" s="1"/>
  <c r="K5" i="33"/>
  <c r="L5" i="33"/>
  <c r="L41" i="33" s="1"/>
  <c r="M5" i="33"/>
  <c r="D5" i="33"/>
  <c r="N5" i="33" s="1"/>
  <c r="O5" i="33" s="1"/>
  <c r="E38" i="33"/>
  <c r="F38" i="33"/>
  <c r="G38" i="33"/>
  <c r="H38" i="33"/>
  <c r="I38" i="33"/>
  <c r="J38" i="33"/>
  <c r="K38" i="33"/>
  <c r="L38" i="33"/>
  <c r="M38" i="33"/>
  <c r="D38" i="33"/>
  <c r="N39" i="33"/>
  <c r="O39" i="33" s="1"/>
  <c r="N35" i="33"/>
  <c r="O35" i="33" s="1"/>
  <c r="N36" i="33"/>
  <c r="O36" i="33" s="1"/>
  <c r="N37" i="33"/>
  <c r="O37" i="33" s="1"/>
  <c r="N34" i="33"/>
  <c r="O34" i="33" s="1"/>
  <c r="E33" i="33"/>
  <c r="N33" i="33" s="1"/>
  <c r="O33" i="33" s="1"/>
  <c r="F33" i="33"/>
  <c r="F41" i="33"/>
  <c r="G33" i="33"/>
  <c r="H33" i="33"/>
  <c r="I33" i="33"/>
  <c r="J33" i="33"/>
  <c r="K33" i="33"/>
  <c r="L33" i="33"/>
  <c r="M33" i="33"/>
  <c r="D33" i="33"/>
  <c r="E30" i="33"/>
  <c r="N30" i="33" s="1"/>
  <c r="F30" i="33"/>
  <c r="G30" i="33"/>
  <c r="H30" i="33"/>
  <c r="I30" i="33"/>
  <c r="I41" i="33" s="1"/>
  <c r="J30" i="33"/>
  <c r="K30" i="33"/>
  <c r="L30" i="33"/>
  <c r="M30" i="33"/>
  <c r="D30" i="33"/>
  <c r="N31" i="33"/>
  <c r="O31" i="33" s="1"/>
  <c r="N32" i="33"/>
  <c r="O32" i="33" s="1"/>
  <c r="N7" i="33"/>
  <c r="O7" i="33" s="1"/>
  <c r="N8" i="33"/>
  <c r="O8" i="33" s="1"/>
  <c r="N9" i="33"/>
  <c r="O9" i="33" s="1"/>
  <c r="N10" i="33"/>
  <c r="O10" i="33" s="1"/>
  <c r="N11" i="33"/>
  <c r="O11" i="33" s="1"/>
  <c r="N12" i="33"/>
  <c r="O12" i="33" s="1"/>
  <c r="N13" i="33"/>
  <c r="O13" i="33" s="1"/>
  <c r="N6" i="33"/>
  <c r="O6" i="33" s="1"/>
  <c r="N15" i="33"/>
  <c r="O15" i="33" s="1"/>
  <c r="H41" i="35"/>
  <c r="D41" i="33"/>
  <c r="H40" i="36"/>
  <c r="L40" i="36"/>
  <c r="D40" i="36"/>
  <c r="H37" i="38"/>
  <c r="M37" i="38"/>
  <c r="O32" i="38"/>
  <c r="D37" i="38"/>
  <c r="O30" i="33"/>
  <c r="N38" i="33"/>
  <c r="O38" i="33" s="1"/>
  <c r="F41" i="35"/>
  <c r="N26" i="35"/>
  <c r="O26" i="35" s="1"/>
  <c r="D41" i="35"/>
  <c r="L41" i="35"/>
  <c r="F36" i="37"/>
  <c r="K27" i="39"/>
  <c r="F27" i="39"/>
  <c r="N8" i="39"/>
  <c r="O8" i="39" s="1"/>
  <c r="J27" i="39"/>
  <c r="N24" i="39"/>
  <c r="O24" i="39" s="1"/>
  <c r="N18" i="39"/>
  <c r="O18" i="39"/>
  <c r="O14" i="39"/>
  <c r="D27" i="39"/>
  <c r="N14" i="33"/>
  <c r="O14" i="33" s="1"/>
  <c r="M41" i="35"/>
  <c r="N15" i="36"/>
  <c r="O15" i="36"/>
  <c r="M36" i="37"/>
  <c r="N24" i="37"/>
  <c r="O24" i="37" s="1"/>
  <c r="D39" i="34"/>
  <c r="N33" i="34"/>
  <c r="O33" i="34" s="1"/>
  <c r="N13" i="35"/>
  <c r="O13" i="35"/>
  <c r="I41" i="35"/>
  <c r="N31" i="36"/>
  <c r="O31" i="36" s="1"/>
  <c r="G27" i="39"/>
  <c r="E37" i="38"/>
  <c r="K39" i="34"/>
  <c r="F40" i="36"/>
  <c r="J40" i="36"/>
  <c r="J27" i="40"/>
  <c r="M27" i="40"/>
  <c r="G27" i="40"/>
  <c r="N10" i="40"/>
  <c r="O10" i="40"/>
  <c r="H27" i="40"/>
  <c r="L27" i="40"/>
  <c r="K27" i="40"/>
  <c r="F27" i="40"/>
  <c r="N5" i="40"/>
  <c r="O5" i="40" s="1"/>
  <c r="N20" i="40"/>
  <c r="O20" i="40" s="1"/>
  <c r="N18" i="40"/>
  <c r="O18" i="40"/>
  <c r="N24" i="40"/>
  <c r="O24" i="40" s="1"/>
  <c r="E27" i="40"/>
  <c r="N27" i="40" s="1"/>
  <c r="O27" i="40" s="1"/>
  <c r="I27" i="40"/>
  <c r="N14" i="40"/>
  <c r="O14" i="40" s="1"/>
  <c r="D27" i="40"/>
  <c r="G25" i="41"/>
  <c r="J25" i="41"/>
  <c r="M25" i="41"/>
  <c r="I25" i="41"/>
  <c r="N23" i="41"/>
  <c r="O23" i="41"/>
  <c r="K25" i="41"/>
  <c r="N17" i="41"/>
  <c r="O17" i="41" s="1"/>
  <c r="L25" i="41"/>
  <c r="N8" i="41"/>
  <c r="O8" i="41"/>
  <c r="E25" i="41"/>
  <c r="N5" i="41"/>
  <c r="O5" i="41"/>
  <c r="F25" i="41"/>
  <c r="H25" i="41"/>
  <c r="N19" i="41"/>
  <c r="O19" i="41" s="1"/>
  <c r="N13" i="41"/>
  <c r="O13" i="41" s="1"/>
  <c r="N10" i="41"/>
  <c r="O10" i="41" s="1"/>
  <c r="D25" i="41"/>
  <c r="N25" i="41" s="1"/>
  <c r="O25" i="41" s="1"/>
  <c r="J28" i="42"/>
  <c r="K28" i="42"/>
  <c r="N26" i="42"/>
  <c r="O26" i="42" s="1"/>
  <c r="F28" i="42"/>
  <c r="L28" i="42"/>
  <c r="G28" i="42"/>
  <c r="N9" i="42"/>
  <c r="O9" i="42"/>
  <c r="I28" i="42"/>
  <c r="H28" i="42"/>
  <c r="N5" i="42"/>
  <c r="O5" i="42"/>
  <c r="N20" i="42"/>
  <c r="O20" i="42"/>
  <c r="N22" i="42"/>
  <c r="O22" i="42" s="1"/>
  <c r="D28" i="42"/>
  <c r="E28" i="42"/>
  <c r="N28" i="42" s="1"/>
  <c r="O28" i="42" s="1"/>
  <c r="N11" i="42"/>
  <c r="O11" i="42"/>
  <c r="F32" i="43"/>
  <c r="I32" i="43"/>
  <c r="J32" i="43"/>
  <c r="H32" i="43"/>
  <c r="M32" i="43"/>
  <c r="K32" i="43"/>
  <c r="L32" i="43"/>
  <c r="N25" i="43"/>
  <c r="O25" i="43"/>
  <c r="E32" i="43"/>
  <c r="N23" i="43"/>
  <c r="O23" i="43" s="1"/>
  <c r="N19" i="43"/>
  <c r="O19" i="43" s="1"/>
  <c r="D32" i="43"/>
  <c r="N12" i="44"/>
  <c r="O12" i="44"/>
  <c r="N19" i="44"/>
  <c r="O19" i="44" s="1"/>
  <c r="M27" i="44"/>
  <c r="N21" i="44"/>
  <c r="O21" i="44" s="1"/>
  <c r="G27" i="44"/>
  <c r="L27" i="44"/>
  <c r="H27" i="44"/>
  <c r="N15" i="44"/>
  <c r="O15" i="44"/>
  <c r="D27" i="44"/>
  <c r="I27" i="44"/>
  <c r="E27" i="44"/>
  <c r="F27" i="44"/>
  <c r="J27" i="44"/>
  <c r="N5" i="44"/>
  <c r="O5" i="44" s="1"/>
  <c r="L30" i="47"/>
  <c r="K30" i="47"/>
  <c r="J30" i="47"/>
  <c r="M30" i="47"/>
  <c r="E30" i="47"/>
  <c r="N10" i="47"/>
  <c r="O10" i="47"/>
  <c r="N28" i="47"/>
  <c r="O28" i="47"/>
  <c r="F30" i="47"/>
  <c r="N26" i="47"/>
  <c r="O26" i="47" s="1"/>
  <c r="G30" i="47"/>
  <c r="N24" i="47"/>
  <c r="O24" i="47" s="1"/>
  <c r="N21" i="47"/>
  <c r="O21" i="47"/>
  <c r="I30" i="47"/>
  <c r="N5" i="47"/>
  <c r="O5" i="47" s="1"/>
  <c r="H30" i="47"/>
  <c r="O42" i="48" l="1"/>
  <c r="P42" i="48" s="1"/>
  <c r="O35" i="46"/>
  <c r="P35" i="46" s="1"/>
  <c r="O28" i="46"/>
  <c r="P28" i="46" s="1"/>
  <c r="O25" i="46"/>
  <c r="P25" i="46" s="1"/>
  <c r="K38" i="46"/>
  <c r="O15" i="46"/>
  <c r="P15" i="46" s="1"/>
  <c r="F38" i="46"/>
  <c r="M38" i="46"/>
  <c r="N38" i="46"/>
  <c r="G38" i="46"/>
  <c r="E38" i="46"/>
  <c r="H38" i="46"/>
  <c r="J38" i="46"/>
  <c r="K41" i="35"/>
  <c r="N32" i="35"/>
  <c r="O32" i="35" s="1"/>
  <c r="M41" i="33"/>
  <c r="E40" i="36"/>
  <c r="N40" i="36" s="1"/>
  <c r="O40" i="36" s="1"/>
  <c r="N25" i="38"/>
  <c r="O25" i="38" s="1"/>
  <c r="L37" i="38"/>
  <c r="O13" i="46"/>
  <c r="P13" i="46" s="1"/>
  <c r="D38" i="46"/>
  <c r="K41" i="33"/>
  <c r="J39" i="34"/>
  <c r="N39" i="34" s="1"/>
  <c r="O39" i="34" s="1"/>
  <c r="N31" i="34"/>
  <c r="O31" i="34" s="1"/>
  <c r="L36" i="37"/>
  <c r="H27" i="39"/>
  <c r="N27" i="39" s="1"/>
  <c r="O27" i="39" s="1"/>
  <c r="O30" i="46"/>
  <c r="P30" i="46" s="1"/>
  <c r="D30" i="47"/>
  <c r="N30" i="47" s="1"/>
  <c r="O30" i="47" s="1"/>
  <c r="K27" i="44"/>
  <c r="N27" i="44" s="1"/>
  <c r="O27" i="44" s="1"/>
  <c r="L38" i="46"/>
  <c r="G32" i="43"/>
  <c r="N32" i="43" s="1"/>
  <c r="O32" i="43" s="1"/>
  <c r="E41" i="33"/>
  <c r="I39" i="34"/>
  <c r="N5" i="34"/>
  <c r="O5" i="34" s="1"/>
  <c r="H36" i="37"/>
  <c r="N5" i="37"/>
  <c r="O5" i="37" s="1"/>
  <c r="N5" i="36"/>
  <c r="O5" i="36" s="1"/>
  <c r="K40" i="36"/>
  <c r="O5" i="46"/>
  <c r="P5" i="46" s="1"/>
  <c r="H41" i="33"/>
  <c r="I37" i="38"/>
  <c r="N37" i="38" s="1"/>
  <c r="O37" i="38" s="1"/>
  <c r="N5" i="38"/>
  <c r="O5" i="38" s="1"/>
  <c r="N16" i="42"/>
  <c r="O16" i="42" s="1"/>
  <c r="N37" i="34"/>
  <c r="O37" i="34" s="1"/>
  <c r="G40" i="36"/>
  <c r="N15" i="37"/>
  <c r="O15" i="37" s="1"/>
  <c r="D36" i="37"/>
  <c r="I40" i="36"/>
  <c r="G37" i="38"/>
  <c r="N13" i="38"/>
  <c r="O13" i="38" s="1"/>
  <c r="E41" i="35"/>
  <c r="N41" i="35" s="1"/>
  <c r="O41" i="35" s="1"/>
  <c r="G41" i="35"/>
  <c r="N27" i="36"/>
  <c r="O27" i="36" s="1"/>
  <c r="N29" i="37"/>
  <c r="O29" i="37" s="1"/>
  <c r="N10" i="39"/>
  <c r="O10" i="39" s="1"/>
  <c r="I38" i="46"/>
  <c r="N36" i="37" l="1"/>
  <c r="O36" i="37" s="1"/>
  <c r="O38" i="46"/>
  <c r="P38" i="46" s="1"/>
  <c r="N41" i="33"/>
  <c r="O41" i="33" s="1"/>
</calcChain>
</file>

<file path=xl/sharedStrings.xml><?xml version="1.0" encoding="utf-8"?>
<sst xmlns="http://schemas.openxmlformats.org/spreadsheetml/2006/main" count="752" uniqueCount="138">
  <si>
    <t>Building Permits</t>
  </si>
  <si>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</si>
  <si>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</si>
  <si>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</si>
  <si>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</si>
  <si>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</si>
  <si>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</si>
  <si>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</si>
  <si>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</si>
  <si>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</si>
  <si>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Local Option Taxes</t>
  </si>
  <si>
    <t>First Local Option Fuel Tax (1 to 6 Cents)</t>
  </si>
  <si>
    <t>Discretionary Sales Surtaxes</t>
  </si>
  <si>
    <t>Utility Service Tax - Electricity</t>
  </si>
  <si>
    <t>Utility Service Tax - Gas</t>
  </si>
  <si>
    <t>Communications Services Taxes</t>
  </si>
  <si>
    <t>Local Business Tax</t>
  </si>
  <si>
    <t>Permits, Fees, and Special Assessments</t>
  </si>
  <si>
    <t>Intergovernmental Revenue</t>
  </si>
  <si>
    <t>State Grant - Public Safety</t>
  </si>
  <si>
    <t>State Grant - Physical Environment - Water Supply System</t>
  </si>
  <si>
    <t>State Grant - Physical Environment - Sewer / Wastewater</t>
  </si>
  <si>
    <t>State Grant - Transportation - Other Transportation</t>
  </si>
  <si>
    <t>State Grant - Culture / Recreation</t>
  </si>
  <si>
    <t>State Shared Revenues - General Gov't - Revenue Sharing Proceeds</t>
  </si>
  <si>
    <t>State Shared Revenues - General Gov't - Mobile Home License Tax</t>
  </si>
  <si>
    <t>State Shared Revenues - General Gov't - Alcoholic Beverage License Tax</t>
  </si>
  <si>
    <t>Grants from Other Local Units - Public Safety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</si>
  <si>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</si>
  <si>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</si>
  <si>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</si>
  <si>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</si>
  <si>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</si>
  <si>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</si>
  <si>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</si>
  <si>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State Shared Revenues - General Gov't - Other General Government</t>
  </si>
  <si>
    <t>Physical Environment - Water Utility</t>
  </si>
  <si>
    <t>Physical Environment - Garbage / Solid Waste</t>
  </si>
  <si>
    <t>Total - All Account Codes</t>
  </si>
  <si>
    <t>Local Fiscal Year Ended September 30, 2009</t>
  </si>
  <si>
    <t>Fines - Local Ordinance Violations</t>
  </si>
  <si>
    <t>Judgments and Fines - Other Court-Ordered</t>
  </si>
  <si>
    <t>Interest and Other Earnings - Interest</t>
  </si>
  <si>
    <t>Rents and Royalties</t>
  </si>
  <si>
    <t>Contributions and Donations from Private Sources</t>
  </si>
  <si>
    <t>Other Miscellaneous Revenues - Other</t>
  </si>
  <si>
    <t>Non-Operating - Inter-Fund Group Transfers In</t>
  </si>
  <si>
    <t>Proprietary Non-Operating Sources - Interest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</si>
  <si>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</si>
  <si>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</si>
  <si>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</si>
  <si>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</si>
  <si>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</si>
  <si>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</si>
  <si>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</si>
  <si>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Gretna Revenues Reported by Account Code and Fund Type</t>
  </si>
  <si>
    <t>Local Fiscal Year Ended September 30, 2010</t>
  </si>
  <si>
    <t>Utility Service Tax - Propane</t>
  </si>
  <si>
    <t>Federal Grant - Public Safety</t>
  </si>
  <si>
    <t>Physical Environment - Sewer / Wastewater Utility</t>
  </si>
  <si>
    <t>Culture / Recreation - Special Events</t>
  </si>
  <si>
    <t>Court-Ordered Judgments and Fines - As Decided by Traffic Court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</si>
  <si>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</si>
  <si>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</si>
  <si>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</si>
  <si>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Proceeds - Debt Proceeds</t>
  </si>
  <si>
    <t>2011 Municipal Population:</t>
  </si>
  <si>
    <t>Local Fiscal Year Ended September 30, 2012</t>
  </si>
  <si>
    <t>Utility Service Tax - Water</t>
  </si>
  <si>
    <t>Federal Grant - Physical Environment - Sewer / Wastewater</t>
  </si>
  <si>
    <t>Federal Grant - Physical Environment - Other Physical Environment</t>
  </si>
  <si>
    <t>State Shared Revenues - General Gov't - Cardroom Tax</t>
  </si>
  <si>
    <t>State Shared Revenues - General Gov't - Local Gov't Half-Cent Sales Tax</t>
  </si>
  <si>
    <t>State Shared Revenues - Transportation - Other Transportation</t>
  </si>
  <si>
    <t>2012 Municipal Population:</t>
  </si>
  <si>
    <t>Local Fiscal Year Ended September 30, 2008</t>
  </si>
  <si>
    <t>Permits and Franchise Fees</t>
  </si>
  <si>
    <t>State Grant - Physical Environment - Other Physical Environment</t>
  </si>
  <si>
    <t>State Shared Revenues - Other</t>
  </si>
  <si>
    <t>Physical Environment - Water / Sewer Combination Utility</t>
  </si>
  <si>
    <t>Impact Fees - Economic Environment</t>
  </si>
  <si>
    <t>2008 Municipal Population:</t>
  </si>
  <si>
    <t>Local Fiscal Year Ended September 30, 2013</t>
  </si>
  <si>
    <t>State Shared Revenues - General Government - Revenue Sharing Proceeds</t>
  </si>
  <si>
    <t>State Shared Revenues - General Government - Mobile Home License Tax</t>
  </si>
  <si>
    <t>State Shared Revenues - General Government - Alcoholic Beverage License Tax</t>
  </si>
  <si>
    <t>State Shared Revenues - General Government - Cardroom Tax</t>
  </si>
  <si>
    <t>State Shared Revenues - General Government - Local Government Half-Cent Sales Tax</t>
  </si>
  <si>
    <t>Court-Ordered Judgments and Fines - Other Court-Ordered</t>
  </si>
  <si>
    <t>Proprietary Non-Operating - State Grants and Donations</t>
  </si>
  <si>
    <t>Proprietary Non-Operating - Capital Contributions from Private Source</t>
  </si>
  <si>
    <t>2013 Municipal Population:</t>
  </si>
  <si>
    <t>Local Fiscal Year Ended September 30, 2014</t>
  </si>
  <si>
    <t>State Grant - Other</t>
  </si>
  <si>
    <t>General Government - Other General Government Charges and Fees</t>
  </si>
  <si>
    <t>Other Judgments, Fines, and Forfeits</t>
  </si>
  <si>
    <t>2014 Municipal Population:</t>
  </si>
  <si>
    <t>Local Fiscal Year Ended September 30, 2015</t>
  </si>
  <si>
    <t>Federal Grant - General Government</t>
  </si>
  <si>
    <t>2015 Municipal Population:</t>
  </si>
  <si>
    <t>Local Fiscal Year Ended September 30, 2016</t>
  </si>
  <si>
    <t>2016 Municipal Population:</t>
  </si>
  <si>
    <t>Local Fiscal Year Ended September 30, 2017</t>
  </si>
  <si>
    <t>Local Business Tax (Chapter 205, F.S.)</t>
  </si>
  <si>
    <t>Grants from Other Local Units - Human Services</t>
  </si>
  <si>
    <t>Culture / Recreation - Other Culture / Recreation Charges</t>
  </si>
  <si>
    <t>2017 Municipal Population:</t>
  </si>
  <si>
    <t>Local Fiscal Year Ended September 30, 2019</t>
  </si>
  <si>
    <t>State Shared Revenues - Physical Environment - Sewer / Wastewater</t>
  </si>
  <si>
    <t>Court-Ordered Judgments and Fines - As Decided by County Court Criminal</t>
  </si>
  <si>
    <t>2019 Municipal Population:</t>
  </si>
  <si>
    <t>Local Fiscal Year Ended September 30, 2018</t>
  </si>
  <si>
    <t>2018 Municipal Population:</t>
  </si>
  <si>
    <t>Local Fiscal Year Ended September 30, 2020</t>
  </si>
  <si>
    <t>Other Financial Assistance - Federal Source</t>
  </si>
  <si>
    <t>2020 Municipal Population:</t>
  </si>
  <si>
    <t>Local Fiscal Year Ended September 30, 2021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</si>
  <si>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</si>
  <si>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</si>
  <si>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</si>
  <si>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</si>
  <si>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</si>
  <si>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State Communications Services Taxes</t>
  </si>
  <si>
    <t>Municipal Pari-Mutuel Tax</t>
  </si>
  <si>
    <t>Building Permits (Buildling Permit Fees)</t>
  </si>
  <si>
    <t>Intergovernmental Revenues</t>
  </si>
  <si>
    <t>State Shared Revenues - General Government - Municipal Revenue Sharing Program</t>
  </si>
  <si>
    <t>State Shared Revenues - General Government - Local Government Half-Cent Sales Tax Program</t>
  </si>
  <si>
    <t>2021 Municipal Population:</t>
  </si>
  <si>
    <t>Local Fiscal Year Ended September 30, 2022</t>
  </si>
  <si>
    <t>Utility Service Tax - Fuel Oil</t>
  </si>
  <si>
    <t>Local Communications Services Taxes</t>
  </si>
  <si>
    <t>Other General Taxes</t>
  </si>
  <si>
    <t>Federal Grant - Culture / Recreation</t>
  </si>
  <si>
    <t>State Grant - General Government</t>
  </si>
  <si>
    <t>Physical Environment - Other Physical Environment Charges</t>
  </si>
  <si>
    <t>Court-Ordered Judgments and Fines - Other</t>
  </si>
  <si>
    <t>2022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</si>
</sst>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46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55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129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48</v>
      </c>
      <c r="B3" s="62"/>
      <c r="C3" s="63"/>
      <c r="D3" s="67" t="s">
        <v>28</v>
      </c>
      <c r="E3" s="68"/>
      <c r="F3" s="68"/>
      <c r="G3" s="68"/>
      <c r="H3" s="69"/>
      <c r="I3" s="67" t="s">
        <v>29</v>
      </c>
      <c r="J3" s="69"/>
      <c r="K3" s="67" t="s">
        <v>31</v>
      </c>
      <c r="L3" s="68"/>
      <c r="M3" s="69"/>
      <c r="N3" s="36"/>
      <c r="O3" s="37"/>
      <c r="P3" s="70" t="s">
        <v>117</v>
      </c>
      <c r="Q3" s="11"/>
      <c r="R3"/>
    </row>
    <row r="4" spans="1:134" ht="32.25" customHeight="1" thickBot="1">
      <c r="A4" s="64"/>
      <c r="B4" s="65"/>
      <c r="C4" s="66"/>
      <c r="D4" s="34" t="s">
        <v>4</v>
      </c>
      <c r="E4" s="34" t="s">
        <v>49</v>
      </c>
      <c r="F4" s="34" t="s">
        <v>50</v>
      </c>
      <c r="G4" s="34" t="s">
        <v>51</v>
      </c>
      <c r="H4" s="34" t="s">
        <v>5</v>
      </c>
      <c r="I4" s="34" t="s">
        <v>6</v>
      </c>
      <c r="J4" s="35" t="s">
        <v>52</v>
      </c>
      <c r="K4" s="35" t="s">
        <v>7</v>
      </c>
      <c r="L4" s="35" t="s">
        <v>8</v>
      </c>
      <c r="M4" s="35" t="s">
        <v>118</v>
      </c>
      <c r="N4" s="35" t="s">
        <v>9</v>
      </c>
      <c r="O4" s="35" t="s">
        <v>119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120</v>
      </c>
      <c r="B5" s="26"/>
      <c r="C5" s="26"/>
      <c r="D5" s="27">
        <f t="shared" ref="D5:N5" si="0">SUM(D6:D14)</f>
        <v>449675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449675</v>
      </c>
      <c r="P5" s="33">
        <f t="shared" ref="P5:P42" si="1">(O5/P$44)</f>
        <v>330.15785609397943</v>
      </c>
      <c r="Q5" s="6"/>
    </row>
    <row r="6" spans="1:134">
      <c r="A6" s="12"/>
      <c r="B6" s="25">
        <v>311</v>
      </c>
      <c r="C6" s="20" t="s">
        <v>2</v>
      </c>
      <c r="D6" s="46">
        <v>135428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135428</v>
      </c>
      <c r="P6" s="47">
        <f t="shared" si="1"/>
        <v>99.433186490455213</v>
      </c>
      <c r="Q6" s="9"/>
    </row>
    <row r="7" spans="1:134">
      <c r="A7" s="12"/>
      <c r="B7" s="25">
        <v>314.10000000000002</v>
      </c>
      <c r="C7" s="20" t="s">
        <v>13</v>
      </c>
      <c r="D7" s="46">
        <v>72503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3" si="2">SUM(D7:N7)</f>
        <v>72503</v>
      </c>
      <c r="P7" s="47">
        <f t="shared" si="1"/>
        <v>53.232745961820854</v>
      </c>
      <c r="Q7" s="9"/>
    </row>
    <row r="8" spans="1:134">
      <c r="A8" s="12"/>
      <c r="B8" s="25">
        <v>314.39999999999998</v>
      </c>
      <c r="C8" s="20" t="s">
        <v>14</v>
      </c>
      <c r="D8" s="46">
        <v>538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538</v>
      </c>
      <c r="P8" s="47">
        <f t="shared" si="1"/>
        <v>0.39500734214390604</v>
      </c>
      <c r="Q8" s="9"/>
    </row>
    <row r="9" spans="1:134">
      <c r="A9" s="12"/>
      <c r="B9" s="25">
        <v>314.7</v>
      </c>
      <c r="C9" s="20" t="s">
        <v>130</v>
      </c>
      <c r="D9" s="46">
        <v>34165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34165</v>
      </c>
      <c r="P9" s="47">
        <f t="shared" si="1"/>
        <v>25.084434654919235</v>
      </c>
      <c r="Q9" s="9"/>
    </row>
    <row r="10" spans="1:134">
      <c r="A10" s="12"/>
      <c r="B10" s="25">
        <v>314.8</v>
      </c>
      <c r="C10" s="20" t="s">
        <v>57</v>
      </c>
      <c r="D10" s="46">
        <v>1489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1489</v>
      </c>
      <c r="P10" s="47">
        <f t="shared" si="1"/>
        <v>1.093245227606461</v>
      </c>
      <c r="Q10" s="9"/>
    </row>
    <row r="11" spans="1:134">
      <c r="A11" s="12"/>
      <c r="B11" s="25">
        <v>315.2</v>
      </c>
      <c r="C11" s="20" t="s">
        <v>131</v>
      </c>
      <c r="D11" s="46">
        <v>17661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17661</v>
      </c>
      <c r="P11" s="47">
        <f t="shared" si="1"/>
        <v>12.966960352422907</v>
      </c>
      <c r="Q11" s="9"/>
    </row>
    <row r="12" spans="1:134">
      <c r="A12" s="12"/>
      <c r="B12" s="25">
        <v>316</v>
      </c>
      <c r="C12" s="20" t="s">
        <v>103</v>
      </c>
      <c r="D12" s="46">
        <v>2200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2200</v>
      </c>
      <c r="P12" s="47">
        <f t="shared" si="1"/>
        <v>1.6152716593245227</v>
      </c>
      <c r="Q12" s="9"/>
    </row>
    <row r="13" spans="1:134">
      <c r="A13" s="12"/>
      <c r="B13" s="25">
        <v>319.2</v>
      </c>
      <c r="C13" s="20" t="s">
        <v>123</v>
      </c>
      <c r="D13" s="46">
        <v>21775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21775</v>
      </c>
      <c r="P13" s="47">
        <f t="shared" si="1"/>
        <v>15.987518355359764</v>
      </c>
      <c r="Q13" s="9"/>
    </row>
    <row r="14" spans="1:134">
      <c r="A14" s="12"/>
      <c r="B14" s="25">
        <v>319.89999999999998</v>
      </c>
      <c r="C14" s="20" t="s">
        <v>132</v>
      </c>
      <c r="D14" s="46">
        <v>163916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>SUM(D14:N14)</f>
        <v>163916</v>
      </c>
      <c r="P14" s="47">
        <f t="shared" si="1"/>
        <v>120.34948604992658</v>
      </c>
      <c r="Q14" s="9"/>
    </row>
    <row r="15" spans="1:134" ht="15.75">
      <c r="A15" s="29" t="s">
        <v>17</v>
      </c>
      <c r="B15" s="30"/>
      <c r="C15" s="31"/>
      <c r="D15" s="32">
        <f t="shared" ref="D15:N15" si="3">SUM(D16:D16)</f>
        <v>32637</v>
      </c>
      <c r="E15" s="32">
        <f t="shared" si="3"/>
        <v>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32">
        <f t="shared" si="3"/>
        <v>0</v>
      </c>
      <c r="O15" s="44">
        <f>SUM(D15:N15)</f>
        <v>32637</v>
      </c>
      <c r="P15" s="45">
        <f t="shared" si="1"/>
        <v>23.962555066079297</v>
      </c>
      <c r="Q15" s="10"/>
    </row>
    <row r="16" spans="1:134">
      <c r="A16" s="12"/>
      <c r="B16" s="25">
        <v>322</v>
      </c>
      <c r="C16" s="20" t="s">
        <v>124</v>
      </c>
      <c r="D16" s="46">
        <v>32637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>SUM(D16:N16)</f>
        <v>32637</v>
      </c>
      <c r="P16" s="47">
        <f t="shared" si="1"/>
        <v>23.962555066079297</v>
      </c>
      <c r="Q16" s="9"/>
    </row>
    <row r="17" spans="1:17" ht="15.75">
      <c r="A17" s="29" t="s">
        <v>125</v>
      </c>
      <c r="B17" s="30"/>
      <c r="C17" s="31"/>
      <c r="D17" s="32">
        <f t="shared" ref="D17:N17" si="4">SUM(D18:D28)</f>
        <v>320293</v>
      </c>
      <c r="E17" s="32">
        <f t="shared" si="4"/>
        <v>0</v>
      </c>
      <c r="F17" s="32">
        <f t="shared" si="4"/>
        <v>0</v>
      </c>
      <c r="G17" s="32">
        <f t="shared" si="4"/>
        <v>0</v>
      </c>
      <c r="H17" s="32">
        <f t="shared" si="4"/>
        <v>0</v>
      </c>
      <c r="I17" s="32">
        <f t="shared" si="4"/>
        <v>84179</v>
      </c>
      <c r="J17" s="32">
        <f t="shared" si="4"/>
        <v>0</v>
      </c>
      <c r="K17" s="32">
        <f t="shared" si="4"/>
        <v>0</v>
      </c>
      <c r="L17" s="32">
        <f t="shared" si="4"/>
        <v>0</v>
      </c>
      <c r="M17" s="32">
        <f t="shared" si="4"/>
        <v>0</v>
      </c>
      <c r="N17" s="32">
        <f t="shared" si="4"/>
        <v>0</v>
      </c>
      <c r="O17" s="44">
        <f>SUM(D17:N17)</f>
        <v>404472</v>
      </c>
      <c r="P17" s="45">
        <f t="shared" si="1"/>
        <v>296.96916299559473</v>
      </c>
      <c r="Q17" s="10"/>
    </row>
    <row r="18" spans="1:17">
      <c r="A18" s="12"/>
      <c r="B18" s="25">
        <v>331.7</v>
      </c>
      <c r="C18" s="20" t="s">
        <v>133</v>
      </c>
      <c r="D18" s="46">
        <v>5700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ref="O18:O26" si="5">SUM(D18:N18)</f>
        <v>5700</v>
      </c>
      <c r="P18" s="47">
        <f t="shared" si="1"/>
        <v>4.1850220264317182</v>
      </c>
      <c r="Q18" s="9"/>
    </row>
    <row r="19" spans="1:17">
      <c r="A19" s="12"/>
      <c r="B19" s="25">
        <v>334.1</v>
      </c>
      <c r="C19" s="20" t="s">
        <v>134</v>
      </c>
      <c r="D19" s="46">
        <v>29348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5"/>
        <v>29348</v>
      </c>
      <c r="P19" s="47">
        <f t="shared" si="1"/>
        <v>21.547723935389133</v>
      </c>
      <c r="Q19" s="9"/>
    </row>
    <row r="20" spans="1:17">
      <c r="A20" s="12"/>
      <c r="B20" s="25">
        <v>334.31</v>
      </c>
      <c r="C20" s="20" t="s">
        <v>20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63290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5"/>
        <v>63290</v>
      </c>
      <c r="P20" s="47">
        <f t="shared" si="1"/>
        <v>46.468428781204111</v>
      </c>
      <c r="Q20" s="9"/>
    </row>
    <row r="21" spans="1:17">
      <c r="A21" s="12"/>
      <c r="B21" s="25">
        <v>334.35</v>
      </c>
      <c r="C21" s="20" t="s">
        <v>21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20889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5"/>
        <v>20889</v>
      </c>
      <c r="P21" s="47">
        <f t="shared" si="1"/>
        <v>15.337004405286343</v>
      </c>
      <c r="Q21" s="9"/>
    </row>
    <row r="22" spans="1:17">
      <c r="A22" s="12"/>
      <c r="B22" s="25">
        <v>334.49</v>
      </c>
      <c r="C22" s="20" t="s">
        <v>22</v>
      </c>
      <c r="D22" s="46">
        <v>10128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5"/>
        <v>10128</v>
      </c>
      <c r="P22" s="47">
        <f t="shared" si="1"/>
        <v>7.4361233480176212</v>
      </c>
      <c r="Q22" s="9"/>
    </row>
    <row r="23" spans="1:17">
      <c r="A23" s="12"/>
      <c r="B23" s="25">
        <v>334.7</v>
      </c>
      <c r="C23" s="20" t="s">
        <v>23</v>
      </c>
      <c r="D23" s="46">
        <v>110000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5"/>
        <v>110000</v>
      </c>
      <c r="P23" s="47">
        <f t="shared" si="1"/>
        <v>80.763582966226139</v>
      </c>
      <c r="Q23" s="9"/>
    </row>
    <row r="24" spans="1:17">
      <c r="A24" s="12"/>
      <c r="B24" s="25">
        <v>335.14</v>
      </c>
      <c r="C24" s="20" t="s">
        <v>84</v>
      </c>
      <c r="D24" s="46">
        <v>364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5"/>
        <v>364</v>
      </c>
      <c r="P24" s="47">
        <f t="shared" si="1"/>
        <v>0.26725403817914833</v>
      </c>
      <c r="Q24" s="9"/>
    </row>
    <row r="25" spans="1:17">
      <c r="A25" s="12"/>
      <c r="B25" s="25">
        <v>335.15</v>
      </c>
      <c r="C25" s="20" t="s">
        <v>85</v>
      </c>
      <c r="D25" s="46">
        <v>362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5"/>
        <v>362</v>
      </c>
      <c r="P25" s="47">
        <f t="shared" si="1"/>
        <v>0.26578560939794421</v>
      </c>
      <c r="Q25" s="9"/>
    </row>
    <row r="26" spans="1:17">
      <c r="A26" s="12"/>
      <c r="B26" s="25">
        <v>335.18</v>
      </c>
      <c r="C26" s="20" t="s">
        <v>127</v>
      </c>
      <c r="D26" s="46">
        <v>14025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5"/>
        <v>14025</v>
      </c>
      <c r="P26" s="47">
        <f t="shared" si="1"/>
        <v>10.297356828193832</v>
      </c>
      <c r="Q26" s="9"/>
    </row>
    <row r="27" spans="1:17">
      <c r="A27" s="12"/>
      <c r="B27" s="25">
        <v>335.9</v>
      </c>
      <c r="C27" s="20" t="s">
        <v>78</v>
      </c>
      <c r="D27" s="46">
        <v>118335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ref="O27:O28" si="6">SUM(D27:N27)</f>
        <v>118335</v>
      </c>
      <c r="P27" s="47">
        <f t="shared" si="1"/>
        <v>86.883259911894271</v>
      </c>
      <c r="Q27" s="9"/>
    </row>
    <row r="28" spans="1:17">
      <c r="A28" s="12"/>
      <c r="B28" s="25">
        <v>337.6</v>
      </c>
      <c r="C28" s="20" t="s">
        <v>104</v>
      </c>
      <c r="D28" s="46">
        <v>32031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32031</v>
      </c>
      <c r="P28" s="47">
        <f t="shared" si="1"/>
        <v>23.517621145374449</v>
      </c>
      <c r="Q28" s="9"/>
    </row>
    <row r="29" spans="1:17" ht="15.75">
      <c r="A29" s="29" t="s">
        <v>32</v>
      </c>
      <c r="B29" s="30"/>
      <c r="C29" s="31"/>
      <c r="D29" s="32">
        <f t="shared" ref="D29:N29" si="7">SUM(D30:D33)</f>
        <v>4173</v>
      </c>
      <c r="E29" s="32">
        <f t="shared" si="7"/>
        <v>0</v>
      </c>
      <c r="F29" s="32">
        <f t="shared" si="7"/>
        <v>0</v>
      </c>
      <c r="G29" s="32">
        <f t="shared" si="7"/>
        <v>0</v>
      </c>
      <c r="H29" s="32">
        <f t="shared" si="7"/>
        <v>0</v>
      </c>
      <c r="I29" s="32">
        <f t="shared" si="7"/>
        <v>1106873</v>
      </c>
      <c r="J29" s="32">
        <f t="shared" si="7"/>
        <v>0</v>
      </c>
      <c r="K29" s="32">
        <f t="shared" si="7"/>
        <v>0</v>
      </c>
      <c r="L29" s="32">
        <f t="shared" si="7"/>
        <v>0</v>
      </c>
      <c r="M29" s="32">
        <f t="shared" si="7"/>
        <v>0</v>
      </c>
      <c r="N29" s="32">
        <f t="shared" si="7"/>
        <v>0</v>
      </c>
      <c r="O29" s="32">
        <f>SUM(D29:N29)</f>
        <v>1111046</v>
      </c>
      <c r="P29" s="45">
        <f t="shared" si="1"/>
        <v>815.74596182085168</v>
      </c>
      <c r="Q29" s="10"/>
    </row>
    <row r="30" spans="1:17">
      <c r="A30" s="12"/>
      <c r="B30" s="25">
        <v>343.3</v>
      </c>
      <c r="C30" s="20" t="s">
        <v>36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491116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ref="O30:O33" si="8">SUM(D30:N30)</f>
        <v>491116</v>
      </c>
      <c r="P30" s="47">
        <f t="shared" si="1"/>
        <v>360.58443465491922</v>
      </c>
      <c r="Q30" s="9"/>
    </row>
    <row r="31" spans="1:17">
      <c r="A31" s="12"/>
      <c r="B31" s="25">
        <v>343.4</v>
      </c>
      <c r="C31" s="20" t="s">
        <v>37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169443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8"/>
        <v>169443</v>
      </c>
      <c r="P31" s="47">
        <f t="shared" si="1"/>
        <v>124.40748898678414</v>
      </c>
      <c r="Q31" s="9"/>
    </row>
    <row r="32" spans="1:17">
      <c r="A32" s="12"/>
      <c r="B32" s="25">
        <v>343.5</v>
      </c>
      <c r="C32" s="20" t="s">
        <v>59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446314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8"/>
        <v>446314</v>
      </c>
      <c r="P32" s="47">
        <f t="shared" si="1"/>
        <v>327.69016152716591</v>
      </c>
      <c r="Q32" s="9"/>
    </row>
    <row r="33" spans="1:120">
      <c r="A33" s="12"/>
      <c r="B33" s="25">
        <v>343.9</v>
      </c>
      <c r="C33" s="20" t="s">
        <v>135</v>
      </c>
      <c r="D33" s="46">
        <v>4173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8"/>
        <v>4173</v>
      </c>
      <c r="P33" s="47">
        <f t="shared" si="1"/>
        <v>3.0638766519823788</v>
      </c>
      <c r="Q33" s="9"/>
    </row>
    <row r="34" spans="1:120" ht="15.75">
      <c r="A34" s="29" t="s">
        <v>33</v>
      </c>
      <c r="B34" s="30"/>
      <c r="C34" s="31"/>
      <c r="D34" s="32">
        <f t="shared" ref="D34:N34" si="9">SUM(D35:D35)</f>
        <v>723</v>
      </c>
      <c r="E34" s="32">
        <f t="shared" si="9"/>
        <v>0</v>
      </c>
      <c r="F34" s="32">
        <f t="shared" si="9"/>
        <v>0</v>
      </c>
      <c r="G34" s="32">
        <f t="shared" si="9"/>
        <v>0</v>
      </c>
      <c r="H34" s="32">
        <f t="shared" si="9"/>
        <v>0</v>
      </c>
      <c r="I34" s="32">
        <f t="shared" si="9"/>
        <v>0</v>
      </c>
      <c r="J34" s="32">
        <f t="shared" si="9"/>
        <v>0</v>
      </c>
      <c r="K34" s="32">
        <f t="shared" si="9"/>
        <v>0</v>
      </c>
      <c r="L34" s="32">
        <f t="shared" si="9"/>
        <v>0</v>
      </c>
      <c r="M34" s="32">
        <f t="shared" si="9"/>
        <v>0</v>
      </c>
      <c r="N34" s="32">
        <f t="shared" si="9"/>
        <v>0</v>
      </c>
      <c r="O34" s="32">
        <f>SUM(D34:N34)</f>
        <v>723</v>
      </c>
      <c r="P34" s="45">
        <f t="shared" si="1"/>
        <v>0.53083700440528636</v>
      </c>
      <c r="Q34" s="10"/>
    </row>
    <row r="35" spans="1:120">
      <c r="A35" s="13"/>
      <c r="B35" s="39">
        <v>351.9</v>
      </c>
      <c r="C35" s="21" t="s">
        <v>136</v>
      </c>
      <c r="D35" s="46">
        <v>723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ref="O35" si="10">SUM(D35:N35)</f>
        <v>723</v>
      </c>
      <c r="P35" s="47">
        <f t="shared" si="1"/>
        <v>0.53083700440528636</v>
      </c>
      <c r="Q35" s="9"/>
    </row>
    <row r="36" spans="1:120" ht="15.75">
      <c r="A36" s="29" t="s">
        <v>3</v>
      </c>
      <c r="B36" s="30"/>
      <c r="C36" s="31"/>
      <c r="D36" s="32">
        <f t="shared" ref="D36:N36" si="11">SUM(D37:D39)</f>
        <v>197919</v>
      </c>
      <c r="E36" s="32">
        <f t="shared" si="11"/>
        <v>0</v>
      </c>
      <c r="F36" s="32">
        <f t="shared" si="11"/>
        <v>0</v>
      </c>
      <c r="G36" s="32">
        <f t="shared" si="11"/>
        <v>0</v>
      </c>
      <c r="H36" s="32">
        <f t="shared" si="11"/>
        <v>0</v>
      </c>
      <c r="I36" s="32">
        <f t="shared" si="11"/>
        <v>167601</v>
      </c>
      <c r="J36" s="32">
        <f t="shared" si="11"/>
        <v>0</v>
      </c>
      <c r="K36" s="32">
        <f t="shared" si="11"/>
        <v>0</v>
      </c>
      <c r="L36" s="32">
        <f t="shared" si="11"/>
        <v>0</v>
      </c>
      <c r="M36" s="32">
        <f t="shared" si="11"/>
        <v>0</v>
      </c>
      <c r="N36" s="32">
        <f t="shared" si="11"/>
        <v>0</v>
      </c>
      <c r="O36" s="32">
        <f>SUM(D36:N36)</f>
        <v>365520</v>
      </c>
      <c r="P36" s="45">
        <f t="shared" si="1"/>
        <v>268.37004405286342</v>
      </c>
      <c r="Q36" s="10"/>
    </row>
    <row r="37" spans="1:120">
      <c r="A37" s="12"/>
      <c r="B37" s="25">
        <v>361.1</v>
      </c>
      <c r="C37" s="20" t="s">
        <v>42</v>
      </c>
      <c r="D37" s="46">
        <v>120</v>
      </c>
      <c r="E37" s="46">
        <v>0</v>
      </c>
      <c r="F37" s="46">
        <v>0</v>
      </c>
      <c r="G37" s="46">
        <v>0</v>
      </c>
      <c r="H37" s="46">
        <v>0</v>
      </c>
      <c r="I37" s="46">
        <v>108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>SUM(D37:N37)</f>
        <v>228</v>
      </c>
      <c r="P37" s="47">
        <f t="shared" si="1"/>
        <v>0.16740088105726872</v>
      </c>
      <c r="Q37" s="9"/>
    </row>
    <row r="38" spans="1:120">
      <c r="A38" s="12"/>
      <c r="B38" s="25">
        <v>362</v>
      </c>
      <c r="C38" s="20" t="s">
        <v>43</v>
      </c>
      <c r="D38" s="46">
        <v>13120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ref="O38:O41" si="12">SUM(D38:N38)</f>
        <v>13120</v>
      </c>
      <c r="P38" s="47">
        <f t="shared" si="1"/>
        <v>9.6328928046989724</v>
      </c>
      <c r="Q38" s="9"/>
    </row>
    <row r="39" spans="1:120">
      <c r="A39" s="12"/>
      <c r="B39" s="25">
        <v>369.9</v>
      </c>
      <c r="C39" s="20" t="s">
        <v>45</v>
      </c>
      <c r="D39" s="46">
        <v>184679</v>
      </c>
      <c r="E39" s="46">
        <v>0</v>
      </c>
      <c r="F39" s="46">
        <v>0</v>
      </c>
      <c r="G39" s="46">
        <v>0</v>
      </c>
      <c r="H39" s="46">
        <v>0</v>
      </c>
      <c r="I39" s="46">
        <v>167493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12"/>
        <v>352172</v>
      </c>
      <c r="P39" s="47">
        <f t="shared" si="1"/>
        <v>258.56975036710719</v>
      </c>
      <c r="Q39" s="9"/>
    </row>
    <row r="40" spans="1:120" ht="15.75">
      <c r="A40" s="29" t="s">
        <v>34</v>
      </c>
      <c r="B40" s="30"/>
      <c r="C40" s="31"/>
      <c r="D40" s="32">
        <f t="shared" ref="D40:N40" si="13">SUM(D41:D41)</f>
        <v>77370</v>
      </c>
      <c r="E40" s="32">
        <f t="shared" si="13"/>
        <v>0</v>
      </c>
      <c r="F40" s="32">
        <f t="shared" si="13"/>
        <v>0</v>
      </c>
      <c r="G40" s="32">
        <f t="shared" si="13"/>
        <v>0</v>
      </c>
      <c r="H40" s="32">
        <f t="shared" si="13"/>
        <v>0</v>
      </c>
      <c r="I40" s="32">
        <f t="shared" si="13"/>
        <v>0</v>
      </c>
      <c r="J40" s="32">
        <f t="shared" si="13"/>
        <v>0</v>
      </c>
      <c r="K40" s="32">
        <f t="shared" si="13"/>
        <v>0</v>
      </c>
      <c r="L40" s="32">
        <f t="shared" si="13"/>
        <v>0</v>
      </c>
      <c r="M40" s="32">
        <f t="shared" si="13"/>
        <v>0</v>
      </c>
      <c r="N40" s="32">
        <f t="shared" si="13"/>
        <v>0</v>
      </c>
      <c r="O40" s="32">
        <f t="shared" si="12"/>
        <v>77370</v>
      </c>
      <c r="P40" s="45">
        <f t="shared" si="1"/>
        <v>56.806167400881058</v>
      </c>
      <c r="Q40" s="9"/>
    </row>
    <row r="41" spans="1:120" ht="15.75" thickBot="1">
      <c r="A41" s="12"/>
      <c r="B41" s="25">
        <v>384</v>
      </c>
      <c r="C41" s="20" t="s">
        <v>65</v>
      </c>
      <c r="D41" s="46">
        <v>77370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12"/>
        <v>77370</v>
      </c>
      <c r="P41" s="47">
        <f t="shared" si="1"/>
        <v>56.806167400881058</v>
      </c>
      <c r="Q41" s="9"/>
    </row>
    <row r="42" spans="1:120" ht="16.5" thickBot="1">
      <c r="A42" s="14" t="s">
        <v>38</v>
      </c>
      <c r="B42" s="23"/>
      <c r="C42" s="22"/>
      <c r="D42" s="15">
        <f t="shared" ref="D42:N42" si="14">SUM(D5,D15,D17,D29,D34,D36,D40)</f>
        <v>1082790</v>
      </c>
      <c r="E42" s="15">
        <f t="shared" si="14"/>
        <v>0</v>
      </c>
      <c r="F42" s="15">
        <f t="shared" si="14"/>
        <v>0</v>
      </c>
      <c r="G42" s="15">
        <f t="shared" si="14"/>
        <v>0</v>
      </c>
      <c r="H42" s="15">
        <f t="shared" si="14"/>
        <v>0</v>
      </c>
      <c r="I42" s="15">
        <f t="shared" si="14"/>
        <v>1358653</v>
      </c>
      <c r="J42" s="15">
        <f t="shared" si="14"/>
        <v>0</v>
      </c>
      <c r="K42" s="15">
        <f t="shared" si="14"/>
        <v>0</v>
      </c>
      <c r="L42" s="15">
        <f t="shared" si="14"/>
        <v>0</v>
      </c>
      <c r="M42" s="15">
        <f t="shared" si="14"/>
        <v>0</v>
      </c>
      <c r="N42" s="15">
        <f t="shared" si="14"/>
        <v>0</v>
      </c>
      <c r="O42" s="15">
        <f>SUM(D42:N42)</f>
        <v>2441443</v>
      </c>
      <c r="P42" s="38">
        <f t="shared" si="1"/>
        <v>1792.5425844346548</v>
      </c>
      <c r="Q42" s="6"/>
      <c r="R42" s="2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</row>
    <row r="43" spans="1:120">
      <c r="A43" s="16"/>
      <c r="B43" s="18"/>
      <c r="C43" s="18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9"/>
    </row>
    <row r="44" spans="1:120">
      <c r="A44" s="40"/>
      <c r="B44" s="41"/>
      <c r="C44" s="41"/>
      <c r="D44" s="42"/>
      <c r="E44" s="42"/>
      <c r="F44" s="42"/>
      <c r="G44" s="42"/>
      <c r="H44" s="42"/>
      <c r="I44" s="42"/>
      <c r="J44" s="42"/>
      <c r="K44" s="42"/>
      <c r="L44" s="42"/>
      <c r="M44" s="48" t="s">
        <v>137</v>
      </c>
      <c r="N44" s="48"/>
      <c r="O44" s="48"/>
      <c r="P44" s="43">
        <v>1362</v>
      </c>
    </row>
    <row r="45" spans="1:120">
      <c r="A45" s="49"/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1"/>
    </row>
    <row r="46" spans="1:120" ht="15.75" customHeight="1" thickBot="1">
      <c r="A46" s="52" t="s">
        <v>63</v>
      </c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4"/>
    </row>
  </sheetData>
  <mergeCells count="10">
    <mergeCell ref="M44:O44"/>
    <mergeCell ref="A45:P45"/>
    <mergeCell ref="A46:P46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82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48</v>
      </c>
      <c r="B3" s="62"/>
      <c r="C3" s="63"/>
      <c r="D3" s="67" t="s">
        <v>28</v>
      </c>
      <c r="E3" s="68"/>
      <c r="F3" s="68"/>
      <c r="G3" s="68"/>
      <c r="H3" s="69"/>
      <c r="I3" s="67" t="s">
        <v>29</v>
      </c>
      <c r="J3" s="69"/>
      <c r="K3" s="67" t="s">
        <v>31</v>
      </c>
      <c r="L3" s="69"/>
      <c r="M3" s="36"/>
      <c r="N3" s="37"/>
      <c r="O3" s="70" t="s">
        <v>53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49</v>
      </c>
      <c r="F4" s="34" t="s">
        <v>50</v>
      </c>
      <c r="G4" s="34" t="s">
        <v>51</v>
      </c>
      <c r="H4" s="34" t="s">
        <v>5</v>
      </c>
      <c r="I4" s="34" t="s">
        <v>6</v>
      </c>
      <c r="J4" s="35" t="s">
        <v>52</v>
      </c>
      <c r="K4" s="35" t="s">
        <v>7</v>
      </c>
      <c r="L4" s="35" t="s">
        <v>8</v>
      </c>
      <c r="M4" s="35" t="s">
        <v>9</v>
      </c>
      <c r="N4" s="35" t="s">
        <v>30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SUM(D6:D10)</f>
        <v>278806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3" si="1">SUM(D5:M5)</f>
        <v>278806</v>
      </c>
      <c r="O5" s="33">
        <f t="shared" ref="O5:O37" si="2">(N5/O$39)</f>
        <v>192.14748449345279</v>
      </c>
      <c r="P5" s="6"/>
    </row>
    <row r="6" spans="1:133">
      <c r="A6" s="12"/>
      <c r="B6" s="25">
        <v>311</v>
      </c>
      <c r="C6" s="20" t="s">
        <v>2</v>
      </c>
      <c r="D6" s="46">
        <v>101374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101374</v>
      </c>
      <c r="O6" s="47">
        <f t="shared" si="2"/>
        <v>69.864920744314261</v>
      </c>
      <c r="P6" s="9"/>
    </row>
    <row r="7" spans="1:133">
      <c r="A7" s="12"/>
      <c r="B7" s="25">
        <v>312.10000000000002</v>
      </c>
      <c r="C7" s="20" t="s">
        <v>10</v>
      </c>
      <c r="D7" s="46">
        <v>31567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31567</v>
      </c>
      <c r="O7" s="47">
        <f t="shared" si="2"/>
        <v>21.755341144038596</v>
      </c>
      <c r="P7" s="9"/>
    </row>
    <row r="8" spans="1:133">
      <c r="A8" s="12"/>
      <c r="B8" s="25">
        <v>312.60000000000002</v>
      </c>
      <c r="C8" s="20" t="s">
        <v>12</v>
      </c>
      <c r="D8" s="46">
        <v>79223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79223</v>
      </c>
      <c r="O8" s="47">
        <f t="shared" si="2"/>
        <v>54.598897312198481</v>
      </c>
      <c r="P8" s="9"/>
    </row>
    <row r="9" spans="1:133">
      <c r="A9" s="12"/>
      <c r="B9" s="25">
        <v>314.10000000000002</v>
      </c>
      <c r="C9" s="20" t="s">
        <v>13</v>
      </c>
      <c r="D9" s="46">
        <v>50274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50274</v>
      </c>
      <c r="O9" s="47">
        <f t="shared" si="2"/>
        <v>34.647829083390768</v>
      </c>
      <c r="P9" s="9"/>
    </row>
    <row r="10" spans="1:133">
      <c r="A10" s="12"/>
      <c r="B10" s="25">
        <v>314.8</v>
      </c>
      <c r="C10" s="20" t="s">
        <v>57</v>
      </c>
      <c r="D10" s="46">
        <v>16368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16368</v>
      </c>
      <c r="O10" s="47">
        <f t="shared" si="2"/>
        <v>11.280496209510682</v>
      </c>
      <c r="P10" s="9"/>
    </row>
    <row r="11" spans="1:133" ht="15.75">
      <c r="A11" s="29" t="s">
        <v>17</v>
      </c>
      <c r="B11" s="30"/>
      <c r="C11" s="31"/>
      <c r="D11" s="32">
        <f t="shared" ref="D11:M11" si="3">SUM(D12:D12)</f>
        <v>3300</v>
      </c>
      <c r="E11" s="32">
        <f t="shared" si="3"/>
        <v>0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4">
        <f t="shared" si="1"/>
        <v>3300</v>
      </c>
      <c r="O11" s="45">
        <f t="shared" si="2"/>
        <v>2.2742935906271535</v>
      </c>
      <c r="P11" s="10"/>
    </row>
    <row r="12" spans="1:133">
      <c r="A12" s="12"/>
      <c r="B12" s="25">
        <v>322</v>
      </c>
      <c r="C12" s="20" t="s">
        <v>0</v>
      </c>
      <c r="D12" s="46">
        <v>3300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3300</v>
      </c>
      <c r="O12" s="47">
        <f t="shared" si="2"/>
        <v>2.2742935906271535</v>
      </c>
      <c r="P12" s="9"/>
    </row>
    <row r="13" spans="1:133" ht="15.75">
      <c r="A13" s="29" t="s">
        <v>18</v>
      </c>
      <c r="B13" s="30"/>
      <c r="C13" s="31"/>
      <c r="D13" s="32">
        <f t="shared" ref="D13:M13" si="4">SUM(D14:D21)</f>
        <v>364986</v>
      </c>
      <c r="E13" s="32">
        <f t="shared" si="4"/>
        <v>791489</v>
      </c>
      <c r="F13" s="32">
        <f t="shared" si="4"/>
        <v>0</v>
      </c>
      <c r="G13" s="32">
        <f t="shared" si="4"/>
        <v>84730</v>
      </c>
      <c r="H13" s="32">
        <f t="shared" si="4"/>
        <v>0</v>
      </c>
      <c r="I13" s="32">
        <f t="shared" si="4"/>
        <v>0</v>
      </c>
      <c r="J13" s="32">
        <f t="shared" si="4"/>
        <v>0</v>
      </c>
      <c r="K13" s="32">
        <f t="shared" si="4"/>
        <v>0</v>
      </c>
      <c r="L13" s="32">
        <f t="shared" si="4"/>
        <v>0</v>
      </c>
      <c r="M13" s="32">
        <f t="shared" si="4"/>
        <v>0</v>
      </c>
      <c r="N13" s="44">
        <f t="shared" si="1"/>
        <v>1241205</v>
      </c>
      <c r="O13" s="45">
        <f t="shared" si="2"/>
        <v>855.41350792556852</v>
      </c>
      <c r="P13" s="10"/>
    </row>
    <row r="14" spans="1:133">
      <c r="A14" s="12"/>
      <c r="B14" s="25">
        <v>334.39</v>
      </c>
      <c r="C14" s="20" t="s">
        <v>77</v>
      </c>
      <c r="D14" s="46">
        <v>27636</v>
      </c>
      <c r="E14" s="46">
        <v>791489</v>
      </c>
      <c r="F14" s="46">
        <v>0</v>
      </c>
      <c r="G14" s="46">
        <v>84730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21" si="5">SUM(D14:M14)</f>
        <v>903855</v>
      </c>
      <c r="O14" s="47">
        <f t="shared" si="2"/>
        <v>622.91867677463813</v>
      </c>
      <c r="P14" s="9"/>
    </row>
    <row r="15" spans="1:133">
      <c r="A15" s="12"/>
      <c r="B15" s="25">
        <v>335.12</v>
      </c>
      <c r="C15" s="20" t="s">
        <v>83</v>
      </c>
      <c r="D15" s="46">
        <v>251342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5"/>
        <v>251342</v>
      </c>
      <c r="O15" s="47">
        <f t="shared" si="2"/>
        <v>173.21984838042729</v>
      </c>
      <c r="P15" s="9"/>
    </row>
    <row r="16" spans="1:133">
      <c r="A16" s="12"/>
      <c r="B16" s="25">
        <v>335.14</v>
      </c>
      <c r="C16" s="20" t="s">
        <v>84</v>
      </c>
      <c r="D16" s="46">
        <v>469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5"/>
        <v>469</v>
      </c>
      <c r="O16" s="47">
        <f t="shared" si="2"/>
        <v>0.3232253618194349</v>
      </c>
      <c r="P16" s="9"/>
    </row>
    <row r="17" spans="1:16">
      <c r="A17" s="12"/>
      <c r="B17" s="25">
        <v>335.15</v>
      </c>
      <c r="C17" s="20" t="s">
        <v>85</v>
      </c>
      <c r="D17" s="46">
        <v>404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5"/>
        <v>404</v>
      </c>
      <c r="O17" s="47">
        <f t="shared" si="2"/>
        <v>0.27842866988283943</v>
      </c>
      <c r="P17" s="9"/>
    </row>
    <row r="18" spans="1:16">
      <c r="A18" s="12"/>
      <c r="B18" s="25">
        <v>335.17</v>
      </c>
      <c r="C18" s="20" t="s">
        <v>86</v>
      </c>
      <c r="D18" s="46">
        <v>25950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5"/>
        <v>25950</v>
      </c>
      <c r="O18" s="47">
        <f t="shared" si="2"/>
        <v>17.8842177808408</v>
      </c>
      <c r="P18" s="9"/>
    </row>
    <row r="19" spans="1:16">
      <c r="A19" s="12"/>
      <c r="B19" s="25">
        <v>335.18</v>
      </c>
      <c r="C19" s="20" t="s">
        <v>87</v>
      </c>
      <c r="D19" s="46">
        <v>41857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5"/>
        <v>41857</v>
      </c>
      <c r="O19" s="47">
        <f t="shared" si="2"/>
        <v>28.847002067539627</v>
      </c>
      <c r="P19" s="9"/>
    </row>
    <row r="20" spans="1:16">
      <c r="A20" s="12"/>
      <c r="B20" s="25">
        <v>335.49</v>
      </c>
      <c r="C20" s="20" t="s">
        <v>73</v>
      </c>
      <c r="D20" s="46">
        <v>2721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2721</v>
      </c>
      <c r="O20" s="47">
        <f t="shared" si="2"/>
        <v>1.8752584424534804</v>
      </c>
      <c r="P20" s="9"/>
    </row>
    <row r="21" spans="1:16">
      <c r="A21" s="12"/>
      <c r="B21" s="25">
        <v>335.9</v>
      </c>
      <c r="C21" s="20" t="s">
        <v>78</v>
      </c>
      <c r="D21" s="46">
        <v>14607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14607</v>
      </c>
      <c r="O21" s="47">
        <f t="shared" si="2"/>
        <v>10.066850447966919</v>
      </c>
      <c r="P21" s="9"/>
    </row>
    <row r="22" spans="1:16" ht="15.75">
      <c r="A22" s="29" t="s">
        <v>32</v>
      </c>
      <c r="B22" s="30"/>
      <c r="C22" s="31"/>
      <c r="D22" s="32">
        <f t="shared" ref="D22:M22" si="6">SUM(D23:D24)</f>
        <v>0</v>
      </c>
      <c r="E22" s="32">
        <f t="shared" si="6"/>
        <v>0</v>
      </c>
      <c r="F22" s="32">
        <f t="shared" si="6"/>
        <v>0</v>
      </c>
      <c r="G22" s="32">
        <f t="shared" si="6"/>
        <v>0</v>
      </c>
      <c r="H22" s="32">
        <f t="shared" si="6"/>
        <v>0</v>
      </c>
      <c r="I22" s="32">
        <f t="shared" si="6"/>
        <v>1237964</v>
      </c>
      <c r="J22" s="32">
        <f t="shared" si="6"/>
        <v>0</v>
      </c>
      <c r="K22" s="32">
        <f t="shared" si="6"/>
        <v>0</v>
      </c>
      <c r="L22" s="32">
        <f t="shared" si="6"/>
        <v>0</v>
      </c>
      <c r="M22" s="32">
        <f t="shared" si="6"/>
        <v>0</v>
      </c>
      <c r="N22" s="32">
        <f t="shared" ref="N22:N37" si="7">SUM(D22:M22)</f>
        <v>1237964</v>
      </c>
      <c r="O22" s="45">
        <f t="shared" si="2"/>
        <v>853.17987594762235</v>
      </c>
      <c r="P22" s="10"/>
    </row>
    <row r="23" spans="1:16">
      <c r="A23" s="12"/>
      <c r="B23" s="25">
        <v>343.4</v>
      </c>
      <c r="C23" s="20" t="s">
        <v>37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137572</v>
      </c>
      <c r="J23" s="46">
        <v>0</v>
      </c>
      <c r="K23" s="46">
        <v>0</v>
      </c>
      <c r="L23" s="46">
        <v>0</v>
      </c>
      <c r="M23" s="46">
        <v>0</v>
      </c>
      <c r="N23" s="46">
        <f t="shared" si="7"/>
        <v>137572</v>
      </c>
      <c r="O23" s="47">
        <f t="shared" si="2"/>
        <v>94.811853893866299</v>
      </c>
      <c r="P23" s="9"/>
    </row>
    <row r="24" spans="1:16">
      <c r="A24" s="12"/>
      <c r="B24" s="25">
        <v>343.6</v>
      </c>
      <c r="C24" s="20" t="s">
        <v>79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1100392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1100392</v>
      </c>
      <c r="O24" s="47">
        <f t="shared" si="2"/>
        <v>758.36802205375602</v>
      </c>
      <c r="P24" s="9"/>
    </row>
    <row r="25" spans="1:16" ht="15.75">
      <c r="A25" s="29" t="s">
        <v>33</v>
      </c>
      <c r="B25" s="30"/>
      <c r="C25" s="31"/>
      <c r="D25" s="32">
        <f t="shared" ref="D25:M25" si="8">SUM(D26:D26)</f>
        <v>19420</v>
      </c>
      <c r="E25" s="32">
        <f t="shared" si="8"/>
        <v>412</v>
      </c>
      <c r="F25" s="32">
        <f t="shared" si="8"/>
        <v>0</v>
      </c>
      <c r="G25" s="32">
        <f t="shared" si="8"/>
        <v>0</v>
      </c>
      <c r="H25" s="32">
        <f t="shared" si="8"/>
        <v>0</v>
      </c>
      <c r="I25" s="32">
        <f t="shared" si="8"/>
        <v>0</v>
      </c>
      <c r="J25" s="32">
        <f t="shared" si="8"/>
        <v>0</v>
      </c>
      <c r="K25" s="32">
        <f t="shared" si="8"/>
        <v>0</v>
      </c>
      <c r="L25" s="32">
        <f t="shared" si="8"/>
        <v>0</v>
      </c>
      <c r="M25" s="32">
        <f t="shared" si="8"/>
        <v>0</v>
      </c>
      <c r="N25" s="32">
        <f t="shared" si="7"/>
        <v>19832</v>
      </c>
      <c r="O25" s="45">
        <f t="shared" si="2"/>
        <v>13.667815299793245</v>
      </c>
      <c r="P25" s="10"/>
    </row>
    <row r="26" spans="1:16">
      <c r="A26" s="13"/>
      <c r="B26" s="39">
        <v>351.9</v>
      </c>
      <c r="C26" s="21" t="s">
        <v>88</v>
      </c>
      <c r="D26" s="46">
        <v>19420</v>
      </c>
      <c r="E26" s="46">
        <v>412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19832</v>
      </c>
      <c r="O26" s="47">
        <f t="shared" si="2"/>
        <v>13.667815299793245</v>
      </c>
      <c r="P26" s="9"/>
    </row>
    <row r="27" spans="1:16" ht="15.75">
      <c r="A27" s="29" t="s">
        <v>3</v>
      </c>
      <c r="B27" s="30"/>
      <c r="C27" s="31"/>
      <c r="D27" s="32">
        <f t="shared" ref="D27:M27" si="9">SUM(D28:D31)</f>
        <v>218400</v>
      </c>
      <c r="E27" s="32">
        <f t="shared" si="9"/>
        <v>740</v>
      </c>
      <c r="F27" s="32">
        <f t="shared" si="9"/>
        <v>0</v>
      </c>
      <c r="G27" s="32">
        <f t="shared" si="9"/>
        <v>0</v>
      </c>
      <c r="H27" s="32">
        <f t="shared" si="9"/>
        <v>0</v>
      </c>
      <c r="I27" s="32">
        <f t="shared" si="9"/>
        <v>0</v>
      </c>
      <c r="J27" s="32">
        <f t="shared" si="9"/>
        <v>0</v>
      </c>
      <c r="K27" s="32">
        <f t="shared" si="9"/>
        <v>0</v>
      </c>
      <c r="L27" s="32">
        <f t="shared" si="9"/>
        <v>0</v>
      </c>
      <c r="M27" s="32">
        <f t="shared" si="9"/>
        <v>0</v>
      </c>
      <c r="N27" s="32">
        <f t="shared" si="7"/>
        <v>219140</v>
      </c>
      <c r="O27" s="45">
        <f t="shared" si="2"/>
        <v>151.02687801516197</v>
      </c>
      <c r="P27" s="10"/>
    </row>
    <row r="28" spans="1:16">
      <c r="A28" s="12"/>
      <c r="B28" s="25">
        <v>361.1</v>
      </c>
      <c r="C28" s="20" t="s">
        <v>42</v>
      </c>
      <c r="D28" s="46">
        <v>40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40</v>
      </c>
      <c r="O28" s="47">
        <f t="shared" si="2"/>
        <v>2.7567195037904894E-2</v>
      </c>
      <c r="P28" s="9"/>
    </row>
    <row r="29" spans="1:16">
      <c r="A29" s="12"/>
      <c r="B29" s="25">
        <v>362</v>
      </c>
      <c r="C29" s="20" t="s">
        <v>43</v>
      </c>
      <c r="D29" s="46">
        <v>10080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10080</v>
      </c>
      <c r="O29" s="47">
        <f t="shared" si="2"/>
        <v>6.9469331495520334</v>
      </c>
      <c r="P29" s="9"/>
    </row>
    <row r="30" spans="1:16">
      <c r="A30" s="12"/>
      <c r="B30" s="25">
        <v>366</v>
      </c>
      <c r="C30" s="20" t="s">
        <v>44</v>
      </c>
      <c r="D30" s="46">
        <v>160000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160000</v>
      </c>
      <c r="O30" s="47">
        <f t="shared" si="2"/>
        <v>110.26878015161957</v>
      </c>
      <c r="P30" s="9"/>
    </row>
    <row r="31" spans="1:16">
      <c r="A31" s="12"/>
      <c r="B31" s="25">
        <v>369.9</v>
      </c>
      <c r="C31" s="20" t="s">
        <v>45</v>
      </c>
      <c r="D31" s="46">
        <v>48280</v>
      </c>
      <c r="E31" s="46">
        <v>740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49020</v>
      </c>
      <c r="O31" s="47">
        <f t="shared" si="2"/>
        <v>33.783597518952448</v>
      </c>
      <c r="P31" s="9"/>
    </row>
    <row r="32" spans="1:16" ht="15.75">
      <c r="A32" s="29" t="s">
        <v>34</v>
      </c>
      <c r="B32" s="30"/>
      <c r="C32" s="31"/>
      <c r="D32" s="32">
        <f t="shared" ref="D32:M32" si="10">SUM(D33:D36)</f>
        <v>162031</v>
      </c>
      <c r="E32" s="32">
        <f t="shared" si="10"/>
        <v>20841</v>
      </c>
      <c r="F32" s="32">
        <f t="shared" si="10"/>
        <v>17304</v>
      </c>
      <c r="G32" s="32">
        <f t="shared" si="10"/>
        <v>222902</v>
      </c>
      <c r="H32" s="32">
        <f t="shared" si="10"/>
        <v>0</v>
      </c>
      <c r="I32" s="32">
        <f t="shared" si="10"/>
        <v>535018</v>
      </c>
      <c r="J32" s="32">
        <f t="shared" si="10"/>
        <v>0</v>
      </c>
      <c r="K32" s="32">
        <f t="shared" si="10"/>
        <v>0</v>
      </c>
      <c r="L32" s="32">
        <f t="shared" si="10"/>
        <v>0</v>
      </c>
      <c r="M32" s="32">
        <f t="shared" si="10"/>
        <v>0</v>
      </c>
      <c r="N32" s="32">
        <f t="shared" si="7"/>
        <v>958096</v>
      </c>
      <c r="O32" s="45">
        <f t="shared" si="2"/>
        <v>660.30048242591317</v>
      </c>
      <c r="P32" s="9"/>
    </row>
    <row r="33" spans="1:119">
      <c r="A33" s="12"/>
      <c r="B33" s="25">
        <v>381</v>
      </c>
      <c r="C33" s="20" t="s">
        <v>46</v>
      </c>
      <c r="D33" s="46">
        <v>162031</v>
      </c>
      <c r="E33" s="46">
        <v>0</v>
      </c>
      <c r="F33" s="46">
        <v>17304</v>
      </c>
      <c r="G33" s="46">
        <v>222902</v>
      </c>
      <c r="H33" s="46">
        <v>0</v>
      </c>
      <c r="I33" s="46">
        <v>476122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878359</v>
      </c>
      <c r="O33" s="47">
        <f t="shared" si="2"/>
        <v>605.3473466574776</v>
      </c>
      <c r="P33" s="9"/>
    </row>
    <row r="34" spans="1:119">
      <c r="A34" s="12"/>
      <c r="B34" s="25">
        <v>384</v>
      </c>
      <c r="C34" s="20" t="s">
        <v>65</v>
      </c>
      <c r="D34" s="46">
        <v>0</v>
      </c>
      <c r="E34" s="46">
        <v>20841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20841</v>
      </c>
      <c r="O34" s="47">
        <f t="shared" si="2"/>
        <v>14.363197794624398</v>
      </c>
      <c r="P34" s="9"/>
    </row>
    <row r="35" spans="1:119">
      <c r="A35" s="12"/>
      <c r="B35" s="25">
        <v>389.3</v>
      </c>
      <c r="C35" s="20" t="s">
        <v>89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18896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18896</v>
      </c>
      <c r="O35" s="47">
        <f t="shared" si="2"/>
        <v>13.022742935906271</v>
      </c>
      <c r="P35" s="9"/>
    </row>
    <row r="36" spans="1:119" ht="15.75" thickBot="1">
      <c r="A36" s="12"/>
      <c r="B36" s="25">
        <v>389.8</v>
      </c>
      <c r="C36" s="20" t="s">
        <v>90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40000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40000</v>
      </c>
      <c r="O36" s="47">
        <f t="shared" si="2"/>
        <v>27.567195037904892</v>
      </c>
      <c r="P36" s="9"/>
    </row>
    <row r="37" spans="1:119" ht="16.5" thickBot="1">
      <c r="A37" s="14" t="s">
        <v>38</v>
      </c>
      <c r="B37" s="23"/>
      <c r="C37" s="22"/>
      <c r="D37" s="15">
        <f t="shared" ref="D37:M37" si="11">SUM(D5,D11,D13,D22,D25,D27,D32)</f>
        <v>1046943</v>
      </c>
      <c r="E37" s="15">
        <f t="shared" si="11"/>
        <v>813482</v>
      </c>
      <c r="F37" s="15">
        <f t="shared" si="11"/>
        <v>17304</v>
      </c>
      <c r="G37" s="15">
        <f t="shared" si="11"/>
        <v>307632</v>
      </c>
      <c r="H37" s="15">
        <f t="shared" si="11"/>
        <v>0</v>
      </c>
      <c r="I37" s="15">
        <f t="shared" si="11"/>
        <v>1772982</v>
      </c>
      <c r="J37" s="15">
        <f t="shared" si="11"/>
        <v>0</v>
      </c>
      <c r="K37" s="15">
        <f t="shared" si="11"/>
        <v>0</v>
      </c>
      <c r="L37" s="15">
        <f t="shared" si="11"/>
        <v>0</v>
      </c>
      <c r="M37" s="15">
        <f t="shared" si="11"/>
        <v>0</v>
      </c>
      <c r="N37" s="15">
        <f t="shared" si="7"/>
        <v>3958343</v>
      </c>
      <c r="O37" s="38">
        <f t="shared" si="2"/>
        <v>2728.0103376981392</v>
      </c>
      <c r="P37" s="6"/>
      <c r="Q37" s="2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</row>
    <row r="38" spans="1:119">
      <c r="A38" s="16"/>
      <c r="B38" s="18"/>
      <c r="C38" s="18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9"/>
    </row>
    <row r="39" spans="1:119">
      <c r="A39" s="40"/>
      <c r="B39" s="41"/>
      <c r="C39" s="41"/>
      <c r="D39" s="42"/>
      <c r="E39" s="42"/>
      <c r="F39" s="42"/>
      <c r="G39" s="42"/>
      <c r="H39" s="42"/>
      <c r="I39" s="42"/>
      <c r="J39" s="42"/>
      <c r="K39" s="42"/>
      <c r="L39" s="48" t="s">
        <v>91</v>
      </c>
      <c r="M39" s="48"/>
      <c r="N39" s="48"/>
      <c r="O39" s="43">
        <v>1451</v>
      </c>
    </row>
    <row r="40" spans="1:119">
      <c r="A40" s="49"/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1"/>
    </row>
    <row r="41" spans="1:119" ht="15.75" customHeight="1" thickBot="1">
      <c r="A41" s="52" t="s">
        <v>63</v>
      </c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4"/>
    </row>
  </sheetData>
  <mergeCells count="10">
    <mergeCell ref="L39:N39"/>
    <mergeCell ref="A40:O40"/>
    <mergeCell ref="A41:O4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67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48</v>
      </c>
      <c r="B3" s="62"/>
      <c r="C3" s="63"/>
      <c r="D3" s="67" t="s">
        <v>28</v>
      </c>
      <c r="E3" s="68"/>
      <c r="F3" s="68"/>
      <c r="G3" s="68"/>
      <c r="H3" s="69"/>
      <c r="I3" s="67" t="s">
        <v>29</v>
      </c>
      <c r="J3" s="69"/>
      <c r="K3" s="67" t="s">
        <v>31</v>
      </c>
      <c r="L3" s="69"/>
      <c r="M3" s="36"/>
      <c r="N3" s="37"/>
      <c r="O3" s="70" t="s">
        <v>53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49</v>
      </c>
      <c r="F4" s="34" t="s">
        <v>50</v>
      </c>
      <c r="G4" s="34" t="s">
        <v>51</v>
      </c>
      <c r="H4" s="34" t="s">
        <v>5</v>
      </c>
      <c r="I4" s="34" t="s">
        <v>6</v>
      </c>
      <c r="J4" s="35" t="s">
        <v>52</v>
      </c>
      <c r="K4" s="35" t="s">
        <v>7</v>
      </c>
      <c r="L4" s="35" t="s">
        <v>8</v>
      </c>
      <c r="M4" s="35" t="s">
        <v>9</v>
      </c>
      <c r="N4" s="35" t="s">
        <v>30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SUM(D6:D14)</f>
        <v>327288</v>
      </c>
      <c r="E5" s="27">
        <f t="shared" si="0"/>
        <v>0</v>
      </c>
      <c r="F5" s="27">
        <f t="shared" si="0"/>
        <v>10505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337793</v>
      </c>
      <c r="O5" s="33">
        <f t="shared" ref="O5:O40" si="1">(N5/O$42)</f>
        <v>233.9286703601108</v>
      </c>
      <c r="P5" s="6"/>
    </row>
    <row r="6" spans="1:133">
      <c r="A6" s="12"/>
      <c r="B6" s="25">
        <v>311</v>
      </c>
      <c r="C6" s="20" t="s">
        <v>2</v>
      </c>
      <c r="D6" s="46">
        <v>70964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70964</v>
      </c>
      <c r="O6" s="47">
        <f t="shared" si="1"/>
        <v>49.144044321329638</v>
      </c>
      <c r="P6" s="9"/>
    </row>
    <row r="7" spans="1:133">
      <c r="A7" s="12"/>
      <c r="B7" s="25">
        <v>312.10000000000002</v>
      </c>
      <c r="C7" s="20" t="s">
        <v>10</v>
      </c>
      <c r="D7" s="46">
        <v>37944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37944</v>
      </c>
      <c r="O7" s="47">
        <f t="shared" si="1"/>
        <v>26.277008310249307</v>
      </c>
      <c r="P7" s="9"/>
    </row>
    <row r="8" spans="1:133">
      <c r="A8" s="12"/>
      <c r="B8" s="25">
        <v>312.41000000000003</v>
      </c>
      <c r="C8" s="20" t="s">
        <v>11</v>
      </c>
      <c r="D8" s="46">
        <v>0</v>
      </c>
      <c r="E8" s="46">
        <v>0</v>
      </c>
      <c r="F8" s="46">
        <v>10505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10505</v>
      </c>
      <c r="O8" s="47">
        <f t="shared" si="1"/>
        <v>7.2749307479224381</v>
      </c>
      <c r="P8" s="9"/>
    </row>
    <row r="9" spans="1:133">
      <c r="A9" s="12"/>
      <c r="B9" s="25">
        <v>312.60000000000002</v>
      </c>
      <c r="C9" s="20" t="s">
        <v>12</v>
      </c>
      <c r="D9" s="46">
        <v>74387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74387</v>
      </c>
      <c r="O9" s="47">
        <f t="shared" si="1"/>
        <v>51.514542936288088</v>
      </c>
      <c r="P9" s="9"/>
    </row>
    <row r="10" spans="1:133">
      <c r="A10" s="12"/>
      <c r="B10" s="25">
        <v>314.10000000000002</v>
      </c>
      <c r="C10" s="20" t="s">
        <v>13</v>
      </c>
      <c r="D10" s="46">
        <v>48837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48837</v>
      </c>
      <c r="O10" s="47">
        <f t="shared" si="1"/>
        <v>33.82063711911357</v>
      </c>
      <c r="P10" s="9"/>
    </row>
    <row r="11" spans="1:133">
      <c r="A11" s="12"/>
      <c r="B11" s="25">
        <v>314.3</v>
      </c>
      <c r="C11" s="20" t="s">
        <v>68</v>
      </c>
      <c r="D11" s="46">
        <v>42683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42683</v>
      </c>
      <c r="O11" s="47">
        <f t="shared" si="1"/>
        <v>29.558864265927976</v>
      </c>
      <c r="P11" s="9"/>
    </row>
    <row r="12" spans="1:133">
      <c r="A12" s="12"/>
      <c r="B12" s="25">
        <v>314.8</v>
      </c>
      <c r="C12" s="20" t="s">
        <v>57</v>
      </c>
      <c r="D12" s="46">
        <v>19787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19787</v>
      </c>
      <c r="O12" s="47">
        <f t="shared" si="1"/>
        <v>13.702908587257618</v>
      </c>
      <c r="P12" s="9"/>
    </row>
    <row r="13" spans="1:133">
      <c r="A13" s="12"/>
      <c r="B13" s="25">
        <v>315</v>
      </c>
      <c r="C13" s="20" t="s">
        <v>15</v>
      </c>
      <c r="D13" s="46">
        <v>28930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28930</v>
      </c>
      <c r="O13" s="47">
        <f t="shared" si="1"/>
        <v>20.034626038781163</v>
      </c>
      <c r="P13" s="9"/>
    </row>
    <row r="14" spans="1:133">
      <c r="A14" s="12"/>
      <c r="B14" s="25">
        <v>316</v>
      </c>
      <c r="C14" s="20" t="s">
        <v>16</v>
      </c>
      <c r="D14" s="46">
        <v>3756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3756</v>
      </c>
      <c r="O14" s="47">
        <f t="shared" si="1"/>
        <v>2.601108033240997</v>
      </c>
      <c r="P14" s="9"/>
    </row>
    <row r="15" spans="1:133" ht="15.75">
      <c r="A15" s="29" t="s">
        <v>17</v>
      </c>
      <c r="B15" s="30"/>
      <c r="C15" s="31"/>
      <c r="D15" s="32">
        <f t="shared" ref="D15:M15" si="3">SUM(D16:D16)</f>
        <v>39176</v>
      </c>
      <c r="E15" s="32">
        <f t="shared" si="3"/>
        <v>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20" si="4">SUM(D15:M15)</f>
        <v>39176</v>
      </c>
      <c r="O15" s="45">
        <f t="shared" si="1"/>
        <v>27.130193905817176</v>
      </c>
      <c r="P15" s="10"/>
    </row>
    <row r="16" spans="1:133">
      <c r="A16" s="12"/>
      <c r="B16" s="25">
        <v>322</v>
      </c>
      <c r="C16" s="20" t="s">
        <v>0</v>
      </c>
      <c r="D16" s="46">
        <v>39176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39176</v>
      </c>
      <c r="O16" s="47">
        <f t="shared" si="1"/>
        <v>27.130193905817176</v>
      </c>
      <c r="P16" s="9"/>
    </row>
    <row r="17" spans="1:16" ht="15.75">
      <c r="A17" s="29" t="s">
        <v>18</v>
      </c>
      <c r="B17" s="30"/>
      <c r="C17" s="31"/>
      <c r="D17" s="32">
        <f t="shared" ref="D17:M17" si="5">SUM(D18:D26)</f>
        <v>3180751</v>
      </c>
      <c r="E17" s="32">
        <f t="shared" si="5"/>
        <v>0</v>
      </c>
      <c r="F17" s="32">
        <f t="shared" si="5"/>
        <v>0</v>
      </c>
      <c r="G17" s="32">
        <f t="shared" si="5"/>
        <v>0</v>
      </c>
      <c r="H17" s="32">
        <f t="shared" si="5"/>
        <v>0</v>
      </c>
      <c r="I17" s="32">
        <f t="shared" si="5"/>
        <v>0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0</v>
      </c>
      <c r="N17" s="44">
        <f t="shared" si="4"/>
        <v>3180751</v>
      </c>
      <c r="O17" s="45">
        <f t="shared" si="1"/>
        <v>2202.7361495844875</v>
      </c>
      <c r="P17" s="10"/>
    </row>
    <row r="18" spans="1:16">
      <c r="A18" s="12"/>
      <c r="B18" s="25">
        <v>331.35</v>
      </c>
      <c r="C18" s="20" t="s">
        <v>69</v>
      </c>
      <c r="D18" s="46">
        <v>1806079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1806079</v>
      </c>
      <c r="O18" s="47">
        <f t="shared" si="1"/>
        <v>1250.7472299168976</v>
      </c>
      <c r="P18" s="9"/>
    </row>
    <row r="19" spans="1:16">
      <c r="A19" s="12"/>
      <c r="B19" s="25">
        <v>331.39</v>
      </c>
      <c r="C19" s="20" t="s">
        <v>70</v>
      </c>
      <c r="D19" s="46">
        <v>52625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52625</v>
      </c>
      <c r="O19" s="47">
        <f t="shared" si="1"/>
        <v>36.443905817174517</v>
      </c>
      <c r="P19" s="9"/>
    </row>
    <row r="20" spans="1:16">
      <c r="A20" s="12"/>
      <c r="B20" s="25">
        <v>334.31</v>
      </c>
      <c r="C20" s="20" t="s">
        <v>20</v>
      </c>
      <c r="D20" s="46">
        <v>1089160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1089160</v>
      </c>
      <c r="O20" s="47">
        <f t="shared" si="1"/>
        <v>754.26592797783928</v>
      </c>
      <c r="P20" s="9"/>
    </row>
    <row r="21" spans="1:16">
      <c r="A21" s="12"/>
      <c r="B21" s="25">
        <v>335.12</v>
      </c>
      <c r="C21" s="20" t="s">
        <v>24</v>
      </c>
      <c r="D21" s="46">
        <v>172866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ref="N21:N26" si="6">SUM(D21:M21)</f>
        <v>172866</v>
      </c>
      <c r="O21" s="47">
        <f t="shared" si="1"/>
        <v>119.71329639889197</v>
      </c>
      <c r="P21" s="9"/>
    </row>
    <row r="22" spans="1:16">
      <c r="A22" s="12"/>
      <c r="B22" s="25">
        <v>335.14</v>
      </c>
      <c r="C22" s="20" t="s">
        <v>25</v>
      </c>
      <c r="D22" s="46">
        <v>356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356</v>
      </c>
      <c r="O22" s="47">
        <f t="shared" si="1"/>
        <v>0.24653739612188366</v>
      </c>
      <c r="P22" s="9"/>
    </row>
    <row r="23" spans="1:16">
      <c r="A23" s="12"/>
      <c r="B23" s="25">
        <v>335.15</v>
      </c>
      <c r="C23" s="20" t="s">
        <v>26</v>
      </c>
      <c r="D23" s="46">
        <v>477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477</v>
      </c>
      <c r="O23" s="47">
        <f t="shared" si="1"/>
        <v>0.33033240997229918</v>
      </c>
      <c r="P23" s="9"/>
    </row>
    <row r="24" spans="1:16">
      <c r="A24" s="12"/>
      <c r="B24" s="25">
        <v>335.17</v>
      </c>
      <c r="C24" s="20" t="s">
        <v>71</v>
      </c>
      <c r="D24" s="46">
        <v>20104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20104</v>
      </c>
      <c r="O24" s="47">
        <f t="shared" si="1"/>
        <v>13.922437673130194</v>
      </c>
      <c r="P24" s="9"/>
    </row>
    <row r="25" spans="1:16">
      <c r="A25" s="12"/>
      <c r="B25" s="25">
        <v>335.18</v>
      </c>
      <c r="C25" s="20" t="s">
        <v>72</v>
      </c>
      <c r="D25" s="46">
        <v>36442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36442</v>
      </c>
      <c r="O25" s="47">
        <f t="shared" si="1"/>
        <v>25.236842105263158</v>
      </c>
      <c r="P25" s="9"/>
    </row>
    <row r="26" spans="1:16">
      <c r="A26" s="12"/>
      <c r="B26" s="25">
        <v>335.49</v>
      </c>
      <c r="C26" s="20" t="s">
        <v>73</v>
      </c>
      <c r="D26" s="46">
        <v>2642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2642</v>
      </c>
      <c r="O26" s="47">
        <f t="shared" si="1"/>
        <v>1.8296398891966759</v>
      </c>
      <c r="P26" s="9"/>
    </row>
    <row r="27" spans="1:16" ht="15.75">
      <c r="A27" s="29" t="s">
        <v>32</v>
      </c>
      <c r="B27" s="30"/>
      <c r="C27" s="31"/>
      <c r="D27" s="32">
        <f t="shared" ref="D27:M27" si="7">SUM(D28:D30)</f>
        <v>0</v>
      </c>
      <c r="E27" s="32">
        <f t="shared" si="7"/>
        <v>0</v>
      </c>
      <c r="F27" s="32">
        <f t="shared" si="7"/>
        <v>0</v>
      </c>
      <c r="G27" s="32">
        <f t="shared" si="7"/>
        <v>0</v>
      </c>
      <c r="H27" s="32">
        <f t="shared" si="7"/>
        <v>0</v>
      </c>
      <c r="I27" s="32">
        <f t="shared" si="7"/>
        <v>1074422</v>
      </c>
      <c r="J27" s="32">
        <f t="shared" si="7"/>
        <v>0</v>
      </c>
      <c r="K27" s="32">
        <f t="shared" si="7"/>
        <v>0</v>
      </c>
      <c r="L27" s="32">
        <f t="shared" si="7"/>
        <v>0</v>
      </c>
      <c r="M27" s="32">
        <f t="shared" si="7"/>
        <v>0</v>
      </c>
      <c r="N27" s="32">
        <f t="shared" ref="N27:N40" si="8">SUM(D27:M27)</f>
        <v>1074422</v>
      </c>
      <c r="O27" s="45">
        <f t="shared" si="1"/>
        <v>744.05955678670364</v>
      </c>
      <c r="P27" s="10"/>
    </row>
    <row r="28" spans="1:16">
      <c r="A28" s="12"/>
      <c r="B28" s="25">
        <v>343.3</v>
      </c>
      <c r="C28" s="20" t="s">
        <v>36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498707</v>
      </c>
      <c r="J28" s="46">
        <v>0</v>
      </c>
      <c r="K28" s="46">
        <v>0</v>
      </c>
      <c r="L28" s="46">
        <v>0</v>
      </c>
      <c r="M28" s="46">
        <v>0</v>
      </c>
      <c r="N28" s="46">
        <f t="shared" si="8"/>
        <v>498707</v>
      </c>
      <c r="O28" s="47">
        <f t="shared" si="1"/>
        <v>345.36495844875344</v>
      </c>
      <c r="P28" s="9"/>
    </row>
    <row r="29" spans="1:16">
      <c r="A29" s="12"/>
      <c r="B29" s="25">
        <v>343.4</v>
      </c>
      <c r="C29" s="20" t="s">
        <v>37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147760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147760</v>
      </c>
      <c r="O29" s="47">
        <f t="shared" si="1"/>
        <v>102.32686980609418</v>
      </c>
      <c r="P29" s="9"/>
    </row>
    <row r="30" spans="1:16">
      <c r="A30" s="12"/>
      <c r="B30" s="25">
        <v>343.5</v>
      </c>
      <c r="C30" s="20" t="s">
        <v>59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427955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427955</v>
      </c>
      <c r="O30" s="47">
        <f t="shared" si="1"/>
        <v>296.36772853185596</v>
      </c>
      <c r="P30" s="9"/>
    </row>
    <row r="31" spans="1:16" ht="15.75">
      <c r="A31" s="29" t="s">
        <v>33</v>
      </c>
      <c r="B31" s="30"/>
      <c r="C31" s="31"/>
      <c r="D31" s="32">
        <f t="shared" ref="D31:M31" si="9">SUM(D32:D32)</f>
        <v>77488</v>
      </c>
      <c r="E31" s="32">
        <f t="shared" si="9"/>
        <v>0</v>
      </c>
      <c r="F31" s="32">
        <f t="shared" si="9"/>
        <v>0</v>
      </c>
      <c r="G31" s="32">
        <f t="shared" si="9"/>
        <v>0</v>
      </c>
      <c r="H31" s="32">
        <f t="shared" si="9"/>
        <v>0</v>
      </c>
      <c r="I31" s="32">
        <f t="shared" si="9"/>
        <v>0</v>
      </c>
      <c r="J31" s="32">
        <f t="shared" si="9"/>
        <v>0</v>
      </c>
      <c r="K31" s="32">
        <f t="shared" si="9"/>
        <v>0</v>
      </c>
      <c r="L31" s="32">
        <f t="shared" si="9"/>
        <v>0</v>
      </c>
      <c r="M31" s="32">
        <f t="shared" si="9"/>
        <v>0</v>
      </c>
      <c r="N31" s="32">
        <f t="shared" si="8"/>
        <v>77488</v>
      </c>
      <c r="O31" s="45">
        <f t="shared" si="1"/>
        <v>53.662049861495845</v>
      </c>
      <c r="P31" s="10"/>
    </row>
    <row r="32" spans="1:16">
      <c r="A32" s="13"/>
      <c r="B32" s="39">
        <v>351.5</v>
      </c>
      <c r="C32" s="21" t="s">
        <v>61</v>
      </c>
      <c r="D32" s="46">
        <v>77488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77488</v>
      </c>
      <c r="O32" s="47">
        <f t="shared" si="1"/>
        <v>53.662049861495845</v>
      </c>
      <c r="P32" s="9"/>
    </row>
    <row r="33" spans="1:119" ht="15.75">
      <c r="A33" s="29" t="s">
        <v>3</v>
      </c>
      <c r="B33" s="30"/>
      <c r="C33" s="31"/>
      <c r="D33" s="32">
        <f t="shared" ref="D33:M33" si="10">SUM(D34:D36)</f>
        <v>201680</v>
      </c>
      <c r="E33" s="32">
        <f t="shared" si="10"/>
        <v>0</v>
      </c>
      <c r="F33" s="32">
        <f t="shared" si="10"/>
        <v>0</v>
      </c>
      <c r="G33" s="32">
        <f t="shared" si="10"/>
        <v>0</v>
      </c>
      <c r="H33" s="32">
        <f t="shared" si="10"/>
        <v>0</v>
      </c>
      <c r="I33" s="32">
        <f t="shared" si="10"/>
        <v>0</v>
      </c>
      <c r="J33" s="32">
        <f t="shared" si="10"/>
        <v>0</v>
      </c>
      <c r="K33" s="32">
        <f t="shared" si="10"/>
        <v>0</v>
      </c>
      <c r="L33" s="32">
        <f t="shared" si="10"/>
        <v>0</v>
      </c>
      <c r="M33" s="32">
        <f t="shared" si="10"/>
        <v>0</v>
      </c>
      <c r="N33" s="32">
        <f t="shared" si="8"/>
        <v>201680</v>
      </c>
      <c r="O33" s="45">
        <f t="shared" si="1"/>
        <v>139.66759002770084</v>
      </c>
      <c r="P33" s="10"/>
    </row>
    <row r="34" spans="1:119">
      <c r="A34" s="12"/>
      <c r="B34" s="25">
        <v>361.1</v>
      </c>
      <c r="C34" s="20" t="s">
        <v>42</v>
      </c>
      <c r="D34" s="46">
        <v>44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44</v>
      </c>
      <c r="O34" s="47">
        <f t="shared" si="1"/>
        <v>3.0470914127423823E-2</v>
      </c>
      <c r="P34" s="9"/>
    </row>
    <row r="35" spans="1:119">
      <c r="A35" s="12"/>
      <c r="B35" s="25">
        <v>366</v>
      </c>
      <c r="C35" s="20" t="s">
        <v>44</v>
      </c>
      <c r="D35" s="46">
        <v>193825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193825</v>
      </c>
      <c r="O35" s="47">
        <f t="shared" si="1"/>
        <v>134.22783933518005</v>
      </c>
      <c r="P35" s="9"/>
    </row>
    <row r="36" spans="1:119">
      <c r="A36" s="12"/>
      <c r="B36" s="25">
        <v>369.9</v>
      </c>
      <c r="C36" s="20" t="s">
        <v>45</v>
      </c>
      <c r="D36" s="46">
        <v>7811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7811</v>
      </c>
      <c r="O36" s="47">
        <f t="shared" si="1"/>
        <v>5.4092797783933522</v>
      </c>
      <c r="P36" s="9"/>
    </row>
    <row r="37" spans="1:119" ht="15.75">
      <c r="A37" s="29" t="s">
        <v>34</v>
      </c>
      <c r="B37" s="30"/>
      <c r="C37" s="31"/>
      <c r="D37" s="32">
        <f t="shared" ref="D37:M37" si="11">SUM(D38:D39)</f>
        <v>349588</v>
      </c>
      <c r="E37" s="32">
        <f t="shared" si="11"/>
        <v>0</v>
      </c>
      <c r="F37" s="32">
        <f t="shared" si="11"/>
        <v>0</v>
      </c>
      <c r="G37" s="32">
        <f t="shared" si="11"/>
        <v>0</v>
      </c>
      <c r="H37" s="32">
        <f t="shared" si="11"/>
        <v>0</v>
      </c>
      <c r="I37" s="32">
        <f t="shared" si="11"/>
        <v>28500</v>
      </c>
      <c r="J37" s="32">
        <f t="shared" si="11"/>
        <v>0</v>
      </c>
      <c r="K37" s="32">
        <f t="shared" si="11"/>
        <v>0</v>
      </c>
      <c r="L37" s="32">
        <f t="shared" si="11"/>
        <v>0</v>
      </c>
      <c r="M37" s="32">
        <f t="shared" si="11"/>
        <v>0</v>
      </c>
      <c r="N37" s="32">
        <f t="shared" si="8"/>
        <v>378088</v>
      </c>
      <c r="O37" s="45">
        <f t="shared" si="1"/>
        <v>261.83379501385042</v>
      </c>
      <c r="P37" s="9"/>
    </row>
    <row r="38" spans="1:119">
      <c r="A38" s="12"/>
      <c r="B38" s="25">
        <v>381</v>
      </c>
      <c r="C38" s="20" t="s">
        <v>46</v>
      </c>
      <c r="D38" s="46">
        <v>260116</v>
      </c>
      <c r="E38" s="46">
        <v>0</v>
      </c>
      <c r="F38" s="46">
        <v>0</v>
      </c>
      <c r="G38" s="46">
        <v>0</v>
      </c>
      <c r="H38" s="46">
        <v>0</v>
      </c>
      <c r="I38" s="46">
        <v>28500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288616</v>
      </c>
      <c r="O38" s="47">
        <f t="shared" si="1"/>
        <v>199.87257617728531</v>
      </c>
      <c r="P38" s="9"/>
    </row>
    <row r="39" spans="1:119" ht="15.75" thickBot="1">
      <c r="A39" s="12"/>
      <c r="B39" s="25">
        <v>384</v>
      </c>
      <c r="C39" s="20" t="s">
        <v>65</v>
      </c>
      <c r="D39" s="46">
        <v>89472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89472</v>
      </c>
      <c r="O39" s="47">
        <f t="shared" si="1"/>
        <v>61.961218836565095</v>
      </c>
      <c r="P39" s="9"/>
    </row>
    <row r="40" spans="1:119" ht="16.5" thickBot="1">
      <c r="A40" s="14" t="s">
        <v>38</v>
      </c>
      <c r="B40" s="23"/>
      <c r="C40" s="22"/>
      <c r="D40" s="15">
        <f t="shared" ref="D40:M40" si="12">SUM(D5,D15,D17,D27,D31,D33,D37)</f>
        <v>4175971</v>
      </c>
      <c r="E40" s="15">
        <f t="shared" si="12"/>
        <v>0</v>
      </c>
      <c r="F40" s="15">
        <f t="shared" si="12"/>
        <v>10505</v>
      </c>
      <c r="G40" s="15">
        <f t="shared" si="12"/>
        <v>0</v>
      </c>
      <c r="H40" s="15">
        <f t="shared" si="12"/>
        <v>0</v>
      </c>
      <c r="I40" s="15">
        <f t="shared" si="12"/>
        <v>1102922</v>
      </c>
      <c r="J40" s="15">
        <f t="shared" si="12"/>
        <v>0</v>
      </c>
      <c r="K40" s="15">
        <f t="shared" si="12"/>
        <v>0</v>
      </c>
      <c r="L40" s="15">
        <f t="shared" si="12"/>
        <v>0</v>
      </c>
      <c r="M40" s="15">
        <f t="shared" si="12"/>
        <v>0</v>
      </c>
      <c r="N40" s="15">
        <f t="shared" si="8"/>
        <v>5289398</v>
      </c>
      <c r="O40" s="38">
        <f t="shared" si="1"/>
        <v>3663.0180055401661</v>
      </c>
      <c r="P40" s="6"/>
      <c r="Q40" s="2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</row>
    <row r="41" spans="1:119">
      <c r="A41" s="16"/>
      <c r="B41" s="18"/>
      <c r="C41" s="18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9"/>
    </row>
    <row r="42" spans="1:119">
      <c r="A42" s="40"/>
      <c r="B42" s="41"/>
      <c r="C42" s="41"/>
      <c r="D42" s="42"/>
      <c r="E42" s="42"/>
      <c r="F42" s="42"/>
      <c r="G42" s="42"/>
      <c r="H42" s="42"/>
      <c r="I42" s="42"/>
      <c r="J42" s="42"/>
      <c r="K42" s="42"/>
      <c r="L42" s="48" t="s">
        <v>74</v>
      </c>
      <c r="M42" s="48"/>
      <c r="N42" s="48"/>
      <c r="O42" s="43">
        <v>1444</v>
      </c>
    </row>
    <row r="43" spans="1:119">
      <c r="A43" s="49"/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1"/>
    </row>
    <row r="44" spans="1:119" ht="15.75" customHeight="1" thickBot="1">
      <c r="A44" s="52" t="s">
        <v>63</v>
      </c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4"/>
    </row>
  </sheetData>
  <mergeCells count="10">
    <mergeCell ref="L42:N42"/>
    <mergeCell ref="A43:O43"/>
    <mergeCell ref="A44:O4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64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48</v>
      </c>
      <c r="B3" s="62"/>
      <c r="C3" s="63"/>
      <c r="D3" s="67" t="s">
        <v>28</v>
      </c>
      <c r="E3" s="68"/>
      <c r="F3" s="68"/>
      <c r="G3" s="68"/>
      <c r="H3" s="69"/>
      <c r="I3" s="67" t="s">
        <v>29</v>
      </c>
      <c r="J3" s="69"/>
      <c r="K3" s="67" t="s">
        <v>31</v>
      </c>
      <c r="L3" s="69"/>
      <c r="M3" s="36"/>
      <c r="N3" s="37"/>
      <c r="O3" s="70" t="s">
        <v>53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49</v>
      </c>
      <c r="F4" s="34" t="s">
        <v>50</v>
      </c>
      <c r="G4" s="34" t="s">
        <v>51</v>
      </c>
      <c r="H4" s="34" t="s">
        <v>5</v>
      </c>
      <c r="I4" s="34" t="s">
        <v>6</v>
      </c>
      <c r="J4" s="35" t="s">
        <v>52</v>
      </c>
      <c r="K4" s="35" t="s">
        <v>7</v>
      </c>
      <c r="L4" s="35" t="s">
        <v>8</v>
      </c>
      <c r="M4" s="35" t="s">
        <v>9</v>
      </c>
      <c r="N4" s="35" t="s">
        <v>30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267404</v>
      </c>
      <c r="E5" s="27">
        <f t="shared" si="0"/>
        <v>10405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277809</v>
      </c>
      <c r="O5" s="33">
        <f t="shared" ref="O5:O41" si="1">(N5/O$43)</f>
        <v>190.28013698630136</v>
      </c>
      <c r="P5" s="6"/>
    </row>
    <row r="6" spans="1:133">
      <c r="A6" s="12"/>
      <c r="B6" s="25">
        <v>311</v>
      </c>
      <c r="C6" s="20" t="s">
        <v>2</v>
      </c>
      <c r="D6" s="46">
        <v>63419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63419</v>
      </c>
      <c r="O6" s="47">
        <f t="shared" si="1"/>
        <v>43.43767123287671</v>
      </c>
      <c r="P6" s="9"/>
    </row>
    <row r="7" spans="1:133">
      <c r="A7" s="12"/>
      <c r="B7" s="25">
        <v>312.41000000000003</v>
      </c>
      <c r="C7" s="20" t="s">
        <v>11</v>
      </c>
      <c r="D7" s="46">
        <v>26136</v>
      </c>
      <c r="E7" s="46">
        <v>10405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36541</v>
      </c>
      <c r="O7" s="47">
        <f t="shared" si="1"/>
        <v>25.028082191780822</v>
      </c>
      <c r="P7" s="9"/>
    </row>
    <row r="8" spans="1:133">
      <c r="A8" s="12"/>
      <c r="B8" s="25">
        <v>312.60000000000002</v>
      </c>
      <c r="C8" s="20" t="s">
        <v>12</v>
      </c>
      <c r="D8" s="46">
        <v>81919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81919</v>
      </c>
      <c r="O8" s="47">
        <f t="shared" si="1"/>
        <v>56.108904109589041</v>
      </c>
      <c r="P8" s="9"/>
    </row>
    <row r="9" spans="1:133">
      <c r="A9" s="12"/>
      <c r="B9" s="25">
        <v>314.10000000000002</v>
      </c>
      <c r="C9" s="20" t="s">
        <v>13</v>
      </c>
      <c r="D9" s="46">
        <v>39299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39299</v>
      </c>
      <c r="O9" s="47">
        <f t="shared" si="1"/>
        <v>26.917123287671235</v>
      </c>
      <c r="P9" s="9"/>
    </row>
    <row r="10" spans="1:133">
      <c r="A10" s="12"/>
      <c r="B10" s="25">
        <v>314.8</v>
      </c>
      <c r="C10" s="20" t="s">
        <v>57</v>
      </c>
      <c r="D10" s="46">
        <v>24870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24870</v>
      </c>
      <c r="O10" s="47">
        <f t="shared" si="1"/>
        <v>17.034246575342465</v>
      </c>
      <c r="P10" s="9"/>
    </row>
    <row r="11" spans="1:133">
      <c r="A11" s="12"/>
      <c r="B11" s="25">
        <v>315</v>
      </c>
      <c r="C11" s="20" t="s">
        <v>15</v>
      </c>
      <c r="D11" s="46">
        <v>26662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26662</v>
      </c>
      <c r="O11" s="47">
        <f t="shared" si="1"/>
        <v>18.261643835616439</v>
      </c>
      <c r="P11" s="9"/>
    </row>
    <row r="12" spans="1:133">
      <c r="A12" s="12"/>
      <c r="B12" s="25">
        <v>316</v>
      </c>
      <c r="C12" s="20" t="s">
        <v>16</v>
      </c>
      <c r="D12" s="46">
        <v>5099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5099</v>
      </c>
      <c r="O12" s="47">
        <f t="shared" si="1"/>
        <v>3.4924657534246575</v>
      </c>
      <c r="P12" s="9"/>
    </row>
    <row r="13" spans="1:133" ht="15.75">
      <c r="A13" s="29" t="s">
        <v>17</v>
      </c>
      <c r="B13" s="30"/>
      <c r="C13" s="31"/>
      <c r="D13" s="32">
        <f t="shared" ref="D13:M13" si="3">SUM(D14:D14)</f>
        <v>36744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18" si="4">SUM(D13:M13)</f>
        <v>36744</v>
      </c>
      <c r="O13" s="45">
        <f t="shared" si="1"/>
        <v>25.167123287671235</v>
      </c>
      <c r="P13" s="10"/>
    </row>
    <row r="14" spans="1:133">
      <c r="A14" s="12"/>
      <c r="B14" s="25">
        <v>322</v>
      </c>
      <c r="C14" s="20" t="s">
        <v>0</v>
      </c>
      <c r="D14" s="46">
        <v>36744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36744</v>
      </c>
      <c r="O14" s="47">
        <f t="shared" si="1"/>
        <v>25.167123287671235</v>
      </c>
      <c r="P14" s="9"/>
    </row>
    <row r="15" spans="1:133" ht="15.75">
      <c r="A15" s="29" t="s">
        <v>18</v>
      </c>
      <c r="B15" s="30"/>
      <c r="C15" s="31"/>
      <c r="D15" s="32">
        <f t="shared" ref="D15:M15" si="5">SUM(D16:D25)</f>
        <v>296546</v>
      </c>
      <c r="E15" s="32">
        <f t="shared" si="5"/>
        <v>0</v>
      </c>
      <c r="F15" s="32">
        <f t="shared" si="5"/>
        <v>0</v>
      </c>
      <c r="G15" s="32">
        <f t="shared" si="5"/>
        <v>0</v>
      </c>
      <c r="H15" s="32">
        <f t="shared" si="5"/>
        <v>0</v>
      </c>
      <c r="I15" s="32">
        <f t="shared" si="5"/>
        <v>69305</v>
      </c>
      <c r="J15" s="32">
        <f t="shared" si="5"/>
        <v>0</v>
      </c>
      <c r="K15" s="32">
        <f t="shared" si="5"/>
        <v>0</v>
      </c>
      <c r="L15" s="32">
        <f t="shared" si="5"/>
        <v>0</v>
      </c>
      <c r="M15" s="32">
        <f t="shared" si="5"/>
        <v>0</v>
      </c>
      <c r="N15" s="44">
        <f t="shared" si="4"/>
        <v>365851</v>
      </c>
      <c r="O15" s="45">
        <f t="shared" si="1"/>
        <v>250.58287671232875</v>
      </c>
      <c r="P15" s="10"/>
    </row>
    <row r="16" spans="1:133">
      <c r="A16" s="12"/>
      <c r="B16" s="25">
        <v>334.2</v>
      </c>
      <c r="C16" s="20" t="s">
        <v>19</v>
      </c>
      <c r="D16" s="46">
        <v>1000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1000</v>
      </c>
      <c r="O16" s="47">
        <f t="shared" si="1"/>
        <v>0.68493150684931503</v>
      </c>
      <c r="P16" s="9"/>
    </row>
    <row r="17" spans="1:16">
      <c r="A17" s="12"/>
      <c r="B17" s="25">
        <v>334.31</v>
      </c>
      <c r="C17" s="20" t="s">
        <v>20</v>
      </c>
      <c r="D17" s="46">
        <v>10603</v>
      </c>
      <c r="E17" s="46">
        <v>0</v>
      </c>
      <c r="F17" s="46">
        <v>0</v>
      </c>
      <c r="G17" s="46">
        <v>0</v>
      </c>
      <c r="H17" s="46">
        <v>0</v>
      </c>
      <c r="I17" s="46">
        <v>2200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12803</v>
      </c>
      <c r="O17" s="47">
        <f t="shared" si="1"/>
        <v>8.7691780821917806</v>
      </c>
      <c r="P17" s="9"/>
    </row>
    <row r="18" spans="1:16">
      <c r="A18" s="12"/>
      <c r="B18" s="25">
        <v>334.35</v>
      </c>
      <c r="C18" s="20" t="s">
        <v>21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67105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67105</v>
      </c>
      <c r="O18" s="47">
        <f t="shared" si="1"/>
        <v>45.962328767123289</v>
      </c>
      <c r="P18" s="9"/>
    </row>
    <row r="19" spans="1:16">
      <c r="A19" s="12"/>
      <c r="B19" s="25">
        <v>334.49</v>
      </c>
      <c r="C19" s="20" t="s">
        <v>22</v>
      </c>
      <c r="D19" s="46">
        <v>12502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24" si="6">SUM(D19:M19)</f>
        <v>12502</v>
      </c>
      <c r="O19" s="47">
        <f t="shared" si="1"/>
        <v>8.5630136986301366</v>
      </c>
      <c r="P19" s="9"/>
    </row>
    <row r="20" spans="1:16">
      <c r="A20" s="12"/>
      <c r="B20" s="25">
        <v>334.7</v>
      </c>
      <c r="C20" s="20" t="s">
        <v>23</v>
      </c>
      <c r="D20" s="46">
        <v>7616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6"/>
        <v>7616</v>
      </c>
      <c r="O20" s="47">
        <f t="shared" si="1"/>
        <v>5.2164383561643834</v>
      </c>
      <c r="P20" s="9"/>
    </row>
    <row r="21" spans="1:16">
      <c r="A21" s="12"/>
      <c r="B21" s="25">
        <v>335.12</v>
      </c>
      <c r="C21" s="20" t="s">
        <v>24</v>
      </c>
      <c r="D21" s="46">
        <v>211525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6"/>
        <v>211525</v>
      </c>
      <c r="O21" s="47">
        <f t="shared" si="1"/>
        <v>144.88013698630138</v>
      </c>
      <c r="P21" s="9"/>
    </row>
    <row r="22" spans="1:16">
      <c r="A22" s="12"/>
      <c r="B22" s="25">
        <v>335.14</v>
      </c>
      <c r="C22" s="20" t="s">
        <v>25</v>
      </c>
      <c r="D22" s="46">
        <v>360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360</v>
      </c>
      <c r="O22" s="47">
        <f t="shared" si="1"/>
        <v>0.24657534246575341</v>
      </c>
      <c r="P22" s="9"/>
    </row>
    <row r="23" spans="1:16">
      <c r="A23" s="12"/>
      <c r="B23" s="25">
        <v>335.15</v>
      </c>
      <c r="C23" s="20" t="s">
        <v>26</v>
      </c>
      <c r="D23" s="46">
        <v>175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175</v>
      </c>
      <c r="O23" s="47">
        <f t="shared" si="1"/>
        <v>0.11986301369863013</v>
      </c>
      <c r="P23" s="9"/>
    </row>
    <row r="24" spans="1:16">
      <c r="A24" s="12"/>
      <c r="B24" s="25">
        <v>335.19</v>
      </c>
      <c r="C24" s="20" t="s">
        <v>35</v>
      </c>
      <c r="D24" s="46">
        <v>44683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44683</v>
      </c>
      <c r="O24" s="47">
        <f t="shared" si="1"/>
        <v>30.604794520547944</v>
      </c>
      <c r="P24" s="9"/>
    </row>
    <row r="25" spans="1:16">
      <c r="A25" s="12"/>
      <c r="B25" s="25">
        <v>337.2</v>
      </c>
      <c r="C25" s="20" t="s">
        <v>27</v>
      </c>
      <c r="D25" s="46">
        <v>8082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41" si="7">SUM(D25:M25)</f>
        <v>8082</v>
      </c>
      <c r="O25" s="47">
        <f t="shared" si="1"/>
        <v>5.5356164383561648</v>
      </c>
      <c r="P25" s="9"/>
    </row>
    <row r="26" spans="1:16" ht="15.75">
      <c r="A26" s="29" t="s">
        <v>32</v>
      </c>
      <c r="B26" s="30"/>
      <c r="C26" s="31"/>
      <c r="D26" s="32">
        <f t="shared" ref="D26:M26" si="8">SUM(D27:D29)</f>
        <v>0</v>
      </c>
      <c r="E26" s="32">
        <f t="shared" si="8"/>
        <v>0</v>
      </c>
      <c r="F26" s="32">
        <f t="shared" si="8"/>
        <v>0</v>
      </c>
      <c r="G26" s="32">
        <f t="shared" si="8"/>
        <v>0</v>
      </c>
      <c r="H26" s="32">
        <f t="shared" si="8"/>
        <v>0</v>
      </c>
      <c r="I26" s="32">
        <f t="shared" si="8"/>
        <v>1049748</v>
      </c>
      <c r="J26" s="32">
        <f t="shared" si="8"/>
        <v>0</v>
      </c>
      <c r="K26" s="32">
        <f t="shared" si="8"/>
        <v>0</v>
      </c>
      <c r="L26" s="32">
        <f t="shared" si="8"/>
        <v>0</v>
      </c>
      <c r="M26" s="32">
        <f t="shared" si="8"/>
        <v>0</v>
      </c>
      <c r="N26" s="32">
        <f t="shared" si="7"/>
        <v>1049748</v>
      </c>
      <c r="O26" s="45">
        <f t="shared" si="1"/>
        <v>719.00547945205483</v>
      </c>
      <c r="P26" s="10"/>
    </row>
    <row r="27" spans="1:16">
      <c r="A27" s="12"/>
      <c r="B27" s="25">
        <v>343.3</v>
      </c>
      <c r="C27" s="20" t="s">
        <v>36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475889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475889</v>
      </c>
      <c r="O27" s="47">
        <f t="shared" si="1"/>
        <v>325.95136986301372</v>
      </c>
      <c r="P27" s="9"/>
    </row>
    <row r="28" spans="1:16">
      <c r="A28" s="12"/>
      <c r="B28" s="25">
        <v>343.4</v>
      </c>
      <c r="C28" s="20" t="s">
        <v>37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141743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141743</v>
      </c>
      <c r="O28" s="47">
        <f t="shared" si="1"/>
        <v>97.084246575342462</v>
      </c>
      <c r="P28" s="9"/>
    </row>
    <row r="29" spans="1:16">
      <c r="A29" s="12"/>
      <c r="B29" s="25">
        <v>343.5</v>
      </c>
      <c r="C29" s="20" t="s">
        <v>59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432116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432116</v>
      </c>
      <c r="O29" s="47">
        <f t="shared" si="1"/>
        <v>295.96986301369861</v>
      </c>
      <c r="P29" s="9"/>
    </row>
    <row r="30" spans="1:16" ht="15.75">
      <c r="A30" s="29" t="s">
        <v>33</v>
      </c>
      <c r="B30" s="30"/>
      <c r="C30" s="31"/>
      <c r="D30" s="32">
        <f t="shared" ref="D30:M30" si="9">SUM(D31:D31)</f>
        <v>21974</v>
      </c>
      <c r="E30" s="32">
        <f t="shared" si="9"/>
        <v>0</v>
      </c>
      <c r="F30" s="32">
        <f t="shared" si="9"/>
        <v>0</v>
      </c>
      <c r="G30" s="32">
        <f t="shared" si="9"/>
        <v>0</v>
      </c>
      <c r="H30" s="32">
        <f t="shared" si="9"/>
        <v>0</v>
      </c>
      <c r="I30" s="32">
        <f t="shared" si="9"/>
        <v>0</v>
      </c>
      <c r="J30" s="32">
        <f t="shared" si="9"/>
        <v>0</v>
      </c>
      <c r="K30" s="32">
        <f t="shared" si="9"/>
        <v>0</v>
      </c>
      <c r="L30" s="32">
        <f t="shared" si="9"/>
        <v>0</v>
      </c>
      <c r="M30" s="32">
        <f t="shared" si="9"/>
        <v>0</v>
      </c>
      <c r="N30" s="32">
        <f t="shared" si="7"/>
        <v>21974</v>
      </c>
      <c r="O30" s="45">
        <f t="shared" si="1"/>
        <v>15.050684931506849</v>
      </c>
      <c r="P30" s="10"/>
    </row>
    <row r="31" spans="1:16">
      <c r="A31" s="13"/>
      <c r="B31" s="39">
        <v>351.5</v>
      </c>
      <c r="C31" s="21" t="s">
        <v>61</v>
      </c>
      <c r="D31" s="46">
        <v>21974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21974</v>
      </c>
      <c r="O31" s="47">
        <f t="shared" si="1"/>
        <v>15.050684931506849</v>
      </c>
      <c r="P31" s="9"/>
    </row>
    <row r="32" spans="1:16" ht="15.75">
      <c r="A32" s="29" t="s">
        <v>3</v>
      </c>
      <c r="B32" s="30"/>
      <c r="C32" s="31"/>
      <c r="D32" s="32">
        <f t="shared" ref="D32:M32" si="10">SUM(D33:D36)</f>
        <v>47629</v>
      </c>
      <c r="E32" s="32">
        <f t="shared" si="10"/>
        <v>0</v>
      </c>
      <c r="F32" s="32">
        <f t="shared" si="10"/>
        <v>0</v>
      </c>
      <c r="G32" s="32">
        <f t="shared" si="10"/>
        <v>120000</v>
      </c>
      <c r="H32" s="32">
        <f t="shared" si="10"/>
        <v>0</v>
      </c>
      <c r="I32" s="32">
        <f t="shared" si="10"/>
        <v>0</v>
      </c>
      <c r="J32" s="32">
        <f t="shared" si="10"/>
        <v>0</v>
      </c>
      <c r="K32" s="32">
        <f t="shared" si="10"/>
        <v>0</v>
      </c>
      <c r="L32" s="32">
        <f t="shared" si="10"/>
        <v>0</v>
      </c>
      <c r="M32" s="32">
        <f t="shared" si="10"/>
        <v>0</v>
      </c>
      <c r="N32" s="32">
        <f t="shared" si="7"/>
        <v>167629</v>
      </c>
      <c r="O32" s="45">
        <f t="shared" si="1"/>
        <v>114.81438356164384</v>
      </c>
      <c r="P32" s="10"/>
    </row>
    <row r="33" spans="1:119">
      <c r="A33" s="12"/>
      <c r="B33" s="25">
        <v>361.1</v>
      </c>
      <c r="C33" s="20" t="s">
        <v>42</v>
      </c>
      <c r="D33" s="46">
        <v>4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4</v>
      </c>
      <c r="O33" s="47">
        <f t="shared" si="1"/>
        <v>2.7397260273972603E-3</v>
      </c>
      <c r="P33" s="9"/>
    </row>
    <row r="34" spans="1:119">
      <c r="A34" s="12"/>
      <c r="B34" s="25">
        <v>362</v>
      </c>
      <c r="C34" s="20" t="s">
        <v>43</v>
      </c>
      <c r="D34" s="46">
        <v>11993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11993</v>
      </c>
      <c r="O34" s="47">
        <f t="shared" si="1"/>
        <v>8.2143835616438352</v>
      </c>
      <c r="P34" s="9"/>
    </row>
    <row r="35" spans="1:119">
      <c r="A35" s="12"/>
      <c r="B35" s="25">
        <v>366</v>
      </c>
      <c r="C35" s="20" t="s">
        <v>44</v>
      </c>
      <c r="D35" s="46">
        <v>12950</v>
      </c>
      <c r="E35" s="46">
        <v>0</v>
      </c>
      <c r="F35" s="46">
        <v>0</v>
      </c>
      <c r="G35" s="46">
        <v>120000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132950</v>
      </c>
      <c r="O35" s="47">
        <f t="shared" si="1"/>
        <v>91.061643835616437</v>
      </c>
      <c r="P35" s="9"/>
    </row>
    <row r="36" spans="1:119">
      <c r="A36" s="12"/>
      <c r="B36" s="25">
        <v>369.9</v>
      </c>
      <c r="C36" s="20" t="s">
        <v>45</v>
      </c>
      <c r="D36" s="46">
        <v>22682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22682</v>
      </c>
      <c r="O36" s="47">
        <f t="shared" si="1"/>
        <v>15.535616438356165</v>
      </c>
      <c r="P36" s="9"/>
    </row>
    <row r="37" spans="1:119" ht="15.75">
      <c r="A37" s="29" t="s">
        <v>34</v>
      </c>
      <c r="B37" s="30"/>
      <c r="C37" s="31"/>
      <c r="D37" s="32">
        <f t="shared" ref="D37:M37" si="11">SUM(D38:D40)</f>
        <v>331400</v>
      </c>
      <c r="E37" s="32">
        <f t="shared" si="11"/>
        <v>68500</v>
      </c>
      <c r="F37" s="32">
        <f t="shared" si="11"/>
        <v>0</v>
      </c>
      <c r="G37" s="32">
        <f t="shared" si="11"/>
        <v>0</v>
      </c>
      <c r="H37" s="32">
        <f t="shared" si="11"/>
        <v>0</v>
      </c>
      <c r="I37" s="32">
        <f t="shared" si="11"/>
        <v>15150</v>
      </c>
      <c r="J37" s="32">
        <f t="shared" si="11"/>
        <v>0</v>
      </c>
      <c r="K37" s="32">
        <f t="shared" si="11"/>
        <v>0</v>
      </c>
      <c r="L37" s="32">
        <f t="shared" si="11"/>
        <v>0</v>
      </c>
      <c r="M37" s="32">
        <f t="shared" si="11"/>
        <v>0</v>
      </c>
      <c r="N37" s="32">
        <f t="shared" si="7"/>
        <v>415050</v>
      </c>
      <c r="O37" s="45">
        <f t="shared" si="1"/>
        <v>284.28082191780823</v>
      </c>
      <c r="P37" s="9"/>
    </row>
    <row r="38" spans="1:119">
      <c r="A38" s="12"/>
      <c r="B38" s="25">
        <v>381</v>
      </c>
      <c r="C38" s="20" t="s">
        <v>46</v>
      </c>
      <c r="D38" s="46">
        <v>331333</v>
      </c>
      <c r="E38" s="46">
        <v>0</v>
      </c>
      <c r="F38" s="46">
        <v>0</v>
      </c>
      <c r="G38" s="46">
        <v>0</v>
      </c>
      <c r="H38" s="46">
        <v>0</v>
      </c>
      <c r="I38" s="46">
        <v>15150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346483</v>
      </c>
      <c r="O38" s="47">
        <f t="shared" si="1"/>
        <v>237.31712328767122</v>
      </c>
      <c r="P38" s="9"/>
    </row>
    <row r="39" spans="1:119">
      <c r="A39" s="12"/>
      <c r="B39" s="25">
        <v>384</v>
      </c>
      <c r="C39" s="20" t="s">
        <v>65</v>
      </c>
      <c r="D39" s="46">
        <v>0</v>
      </c>
      <c r="E39" s="46">
        <v>68500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68500</v>
      </c>
      <c r="O39" s="47">
        <f t="shared" si="1"/>
        <v>46.917808219178085</v>
      </c>
      <c r="P39" s="9"/>
    </row>
    <row r="40" spans="1:119" ht="15.75" thickBot="1">
      <c r="A40" s="12"/>
      <c r="B40" s="25">
        <v>389.1</v>
      </c>
      <c r="C40" s="20" t="s">
        <v>47</v>
      </c>
      <c r="D40" s="46">
        <v>67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67</v>
      </c>
      <c r="O40" s="47">
        <f t="shared" si="1"/>
        <v>4.5890410958904108E-2</v>
      </c>
      <c r="P40" s="9"/>
    </row>
    <row r="41" spans="1:119" ht="16.5" thickBot="1">
      <c r="A41" s="14" t="s">
        <v>38</v>
      </c>
      <c r="B41" s="23"/>
      <c r="C41" s="22"/>
      <c r="D41" s="15">
        <f t="shared" ref="D41:M41" si="12">SUM(D5,D13,D15,D26,D30,D32,D37)</f>
        <v>1001697</v>
      </c>
      <c r="E41" s="15">
        <f t="shared" si="12"/>
        <v>78905</v>
      </c>
      <c r="F41" s="15">
        <f t="shared" si="12"/>
        <v>0</v>
      </c>
      <c r="G41" s="15">
        <f t="shared" si="12"/>
        <v>120000</v>
      </c>
      <c r="H41" s="15">
        <f t="shared" si="12"/>
        <v>0</v>
      </c>
      <c r="I41" s="15">
        <f t="shared" si="12"/>
        <v>1134203</v>
      </c>
      <c r="J41" s="15">
        <f t="shared" si="12"/>
        <v>0</v>
      </c>
      <c r="K41" s="15">
        <f t="shared" si="12"/>
        <v>0</v>
      </c>
      <c r="L41" s="15">
        <f t="shared" si="12"/>
        <v>0</v>
      </c>
      <c r="M41" s="15">
        <f t="shared" si="12"/>
        <v>0</v>
      </c>
      <c r="N41" s="15">
        <f t="shared" si="7"/>
        <v>2334805</v>
      </c>
      <c r="O41" s="38">
        <f t="shared" si="1"/>
        <v>1599.1815068493152</v>
      </c>
      <c r="P41" s="6"/>
      <c r="Q41" s="2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</row>
    <row r="42" spans="1:119">
      <c r="A42" s="16"/>
      <c r="B42" s="18"/>
      <c r="C42" s="18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9"/>
    </row>
    <row r="43" spans="1:119">
      <c r="A43" s="40"/>
      <c r="B43" s="41"/>
      <c r="C43" s="41"/>
      <c r="D43" s="42"/>
      <c r="E43" s="42"/>
      <c r="F43" s="42"/>
      <c r="G43" s="42"/>
      <c r="H43" s="42"/>
      <c r="I43" s="42"/>
      <c r="J43" s="42"/>
      <c r="K43" s="42"/>
      <c r="L43" s="48" t="s">
        <v>66</v>
      </c>
      <c r="M43" s="48"/>
      <c r="N43" s="48"/>
      <c r="O43" s="43">
        <v>1460</v>
      </c>
    </row>
    <row r="44" spans="1:119">
      <c r="A44" s="49"/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1"/>
    </row>
    <row r="45" spans="1:119" ht="15.75" customHeight="1" thickBot="1">
      <c r="A45" s="52" t="s">
        <v>63</v>
      </c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4"/>
    </row>
  </sheetData>
  <mergeCells count="10">
    <mergeCell ref="L43:N43"/>
    <mergeCell ref="A44:O44"/>
    <mergeCell ref="A45:O4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56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48</v>
      </c>
      <c r="B3" s="62"/>
      <c r="C3" s="63"/>
      <c r="D3" s="67" t="s">
        <v>28</v>
      </c>
      <c r="E3" s="68"/>
      <c r="F3" s="68"/>
      <c r="G3" s="68"/>
      <c r="H3" s="69"/>
      <c r="I3" s="67" t="s">
        <v>29</v>
      </c>
      <c r="J3" s="69"/>
      <c r="K3" s="67" t="s">
        <v>31</v>
      </c>
      <c r="L3" s="69"/>
      <c r="M3" s="36"/>
      <c r="N3" s="37"/>
      <c r="O3" s="70" t="s">
        <v>53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49</v>
      </c>
      <c r="F4" s="34" t="s">
        <v>50</v>
      </c>
      <c r="G4" s="34" t="s">
        <v>51</v>
      </c>
      <c r="H4" s="34" t="s">
        <v>5</v>
      </c>
      <c r="I4" s="34" t="s">
        <v>6</v>
      </c>
      <c r="J4" s="35" t="s">
        <v>52</v>
      </c>
      <c r="K4" s="35" t="s">
        <v>7</v>
      </c>
      <c r="L4" s="35" t="s">
        <v>8</v>
      </c>
      <c r="M4" s="35" t="s">
        <v>9</v>
      </c>
      <c r="N4" s="35" t="s">
        <v>30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176123</v>
      </c>
      <c r="E5" s="27">
        <f t="shared" si="0"/>
        <v>119752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24705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320580</v>
      </c>
      <c r="O5" s="33">
        <f t="shared" ref="O5:O39" si="1">(N5/O$41)</f>
        <v>219.57534246575344</v>
      </c>
      <c r="P5" s="6"/>
    </row>
    <row r="6" spans="1:133">
      <c r="A6" s="12"/>
      <c r="B6" s="25">
        <v>311</v>
      </c>
      <c r="C6" s="20" t="s">
        <v>2</v>
      </c>
      <c r="D6" s="46">
        <v>61783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61783</v>
      </c>
      <c r="O6" s="47">
        <f t="shared" si="1"/>
        <v>42.31712328767123</v>
      </c>
      <c r="P6" s="9"/>
    </row>
    <row r="7" spans="1:133">
      <c r="A7" s="12"/>
      <c r="B7" s="25">
        <v>312.41000000000003</v>
      </c>
      <c r="C7" s="20" t="s">
        <v>11</v>
      </c>
      <c r="D7" s="46">
        <v>0</v>
      </c>
      <c r="E7" s="46">
        <v>39485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39485</v>
      </c>
      <c r="O7" s="47">
        <f t="shared" si="1"/>
        <v>27.044520547945204</v>
      </c>
      <c r="P7" s="9"/>
    </row>
    <row r="8" spans="1:133">
      <c r="A8" s="12"/>
      <c r="B8" s="25">
        <v>312.60000000000002</v>
      </c>
      <c r="C8" s="20" t="s">
        <v>12</v>
      </c>
      <c r="D8" s="46">
        <v>0</v>
      </c>
      <c r="E8" s="46">
        <v>80267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80267</v>
      </c>
      <c r="O8" s="47">
        <f t="shared" si="1"/>
        <v>54.977397260273975</v>
      </c>
      <c r="P8" s="9"/>
    </row>
    <row r="9" spans="1:133">
      <c r="A9" s="12"/>
      <c r="B9" s="25">
        <v>314.10000000000002</v>
      </c>
      <c r="C9" s="20" t="s">
        <v>13</v>
      </c>
      <c r="D9" s="46">
        <v>49117</v>
      </c>
      <c r="E9" s="46">
        <v>0</v>
      </c>
      <c r="F9" s="46">
        <v>0</v>
      </c>
      <c r="G9" s="46">
        <v>0</v>
      </c>
      <c r="H9" s="46">
        <v>0</v>
      </c>
      <c r="I9" s="46">
        <v>24705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73822</v>
      </c>
      <c r="O9" s="47">
        <f t="shared" si="1"/>
        <v>50.563013698630137</v>
      </c>
      <c r="P9" s="9"/>
    </row>
    <row r="10" spans="1:133">
      <c r="A10" s="12"/>
      <c r="B10" s="25">
        <v>314.8</v>
      </c>
      <c r="C10" s="20" t="s">
        <v>57</v>
      </c>
      <c r="D10" s="46">
        <v>28351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28351</v>
      </c>
      <c r="O10" s="47">
        <f t="shared" si="1"/>
        <v>19.418493150684931</v>
      </c>
      <c r="P10" s="9"/>
    </row>
    <row r="11" spans="1:133">
      <c r="A11" s="12"/>
      <c r="B11" s="25">
        <v>315</v>
      </c>
      <c r="C11" s="20" t="s">
        <v>15</v>
      </c>
      <c r="D11" s="46">
        <v>32872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32872</v>
      </c>
      <c r="O11" s="47">
        <f t="shared" si="1"/>
        <v>22.515068493150686</v>
      </c>
      <c r="P11" s="9"/>
    </row>
    <row r="12" spans="1:133">
      <c r="A12" s="12"/>
      <c r="B12" s="25">
        <v>316</v>
      </c>
      <c r="C12" s="20" t="s">
        <v>16</v>
      </c>
      <c r="D12" s="46">
        <v>4000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4000</v>
      </c>
      <c r="O12" s="47">
        <f t="shared" si="1"/>
        <v>2.7397260273972601</v>
      </c>
      <c r="P12" s="9"/>
    </row>
    <row r="13" spans="1:133" ht="15.75">
      <c r="A13" s="29" t="s">
        <v>17</v>
      </c>
      <c r="B13" s="30"/>
      <c r="C13" s="31"/>
      <c r="D13" s="32">
        <f t="shared" ref="D13:M13" si="3">SUM(D14:D14)</f>
        <v>27966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18" si="4">SUM(D13:M13)</f>
        <v>27966</v>
      </c>
      <c r="O13" s="45">
        <f t="shared" si="1"/>
        <v>19.154794520547945</v>
      </c>
      <c r="P13" s="10"/>
    </row>
    <row r="14" spans="1:133">
      <c r="A14" s="12"/>
      <c r="B14" s="25">
        <v>322</v>
      </c>
      <c r="C14" s="20" t="s">
        <v>0</v>
      </c>
      <c r="D14" s="46">
        <v>27966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27966</v>
      </c>
      <c r="O14" s="47">
        <f t="shared" si="1"/>
        <v>19.154794520547945</v>
      </c>
      <c r="P14" s="9"/>
    </row>
    <row r="15" spans="1:133" ht="15.75">
      <c r="A15" s="29" t="s">
        <v>18</v>
      </c>
      <c r="B15" s="30"/>
      <c r="C15" s="31"/>
      <c r="D15" s="32">
        <f t="shared" ref="D15:M15" si="5">SUM(D16:D25)</f>
        <v>255361</v>
      </c>
      <c r="E15" s="32">
        <f t="shared" si="5"/>
        <v>581130</v>
      </c>
      <c r="F15" s="32">
        <f t="shared" si="5"/>
        <v>0</v>
      </c>
      <c r="G15" s="32">
        <f t="shared" si="5"/>
        <v>0</v>
      </c>
      <c r="H15" s="32">
        <f t="shared" si="5"/>
        <v>0</v>
      </c>
      <c r="I15" s="32">
        <f t="shared" si="5"/>
        <v>46349</v>
      </c>
      <c r="J15" s="32">
        <f t="shared" si="5"/>
        <v>0</v>
      </c>
      <c r="K15" s="32">
        <f t="shared" si="5"/>
        <v>0</v>
      </c>
      <c r="L15" s="32">
        <f t="shared" si="5"/>
        <v>0</v>
      </c>
      <c r="M15" s="32">
        <f t="shared" si="5"/>
        <v>0</v>
      </c>
      <c r="N15" s="44">
        <f t="shared" si="4"/>
        <v>882840</v>
      </c>
      <c r="O15" s="45">
        <f t="shared" si="1"/>
        <v>604.68493150684935</v>
      </c>
      <c r="P15" s="10"/>
    </row>
    <row r="16" spans="1:133">
      <c r="A16" s="12"/>
      <c r="B16" s="25">
        <v>331.2</v>
      </c>
      <c r="C16" s="20" t="s">
        <v>58</v>
      </c>
      <c r="D16" s="46">
        <v>0</v>
      </c>
      <c r="E16" s="46">
        <v>26892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26892</v>
      </c>
      <c r="O16" s="47">
        <f t="shared" si="1"/>
        <v>18.419178082191781</v>
      </c>
      <c r="P16" s="9"/>
    </row>
    <row r="17" spans="1:16">
      <c r="A17" s="12"/>
      <c r="B17" s="25">
        <v>334.31</v>
      </c>
      <c r="C17" s="20" t="s">
        <v>20</v>
      </c>
      <c r="D17" s="46">
        <v>0</v>
      </c>
      <c r="E17" s="46">
        <v>319682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319682</v>
      </c>
      <c r="O17" s="47">
        <f t="shared" si="1"/>
        <v>218.96027397260275</v>
      </c>
      <c r="P17" s="9"/>
    </row>
    <row r="18" spans="1:16">
      <c r="A18" s="12"/>
      <c r="B18" s="25">
        <v>334.35</v>
      </c>
      <c r="C18" s="20" t="s">
        <v>21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46349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46349</v>
      </c>
      <c r="O18" s="47">
        <f t="shared" si="1"/>
        <v>31.745890410958904</v>
      </c>
      <c r="P18" s="9"/>
    </row>
    <row r="19" spans="1:16">
      <c r="A19" s="12"/>
      <c r="B19" s="25">
        <v>334.49</v>
      </c>
      <c r="C19" s="20" t="s">
        <v>22</v>
      </c>
      <c r="D19" s="46">
        <v>0</v>
      </c>
      <c r="E19" s="46">
        <v>12502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24" si="6">SUM(D19:M19)</f>
        <v>12502</v>
      </c>
      <c r="O19" s="47">
        <f t="shared" si="1"/>
        <v>8.5630136986301366</v>
      </c>
      <c r="P19" s="9"/>
    </row>
    <row r="20" spans="1:16">
      <c r="A20" s="12"/>
      <c r="B20" s="25">
        <v>334.7</v>
      </c>
      <c r="C20" s="20" t="s">
        <v>23</v>
      </c>
      <c r="D20" s="46">
        <v>0</v>
      </c>
      <c r="E20" s="46">
        <v>191643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6"/>
        <v>191643</v>
      </c>
      <c r="O20" s="47">
        <f t="shared" si="1"/>
        <v>131.26232876712328</v>
      </c>
      <c r="P20" s="9"/>
    </row>
    <row r="21" spans="1:16">
      <c r="A21" s="12"/>
      <c r="B21" s="25">
        <v>335.12</v>
      </c>
      <c r="C21" s="20" t="s">
        <v>24</v>
      </c>
      <c r="D21" s="46">
        <v>211677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6"/>
        <v>211677</v>
      </c>
      <c r="O21" s="47">
        <f t="shared" si="1"/>
        <v>144.98424657534247</v>
      </c>
      <c r="P21" s="9"/>
    </row>
    <row r="22" spans="1:16">
      <c r="A22" s="12"/>
      <c r="B22" s="25">
        <v>335.14</v>
      </c>
      <c r="C22" s="20" t="s">
        <v>25</v>
      </c>
      <c r="D22" s="46">
        <v>435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435</v>
      </c>
      <c r="O22" s="47">
        <f t="shared" si="1"/>
        <v>0.29794520547945208</v>
      </c>
      <c r="P22" s="9"/>
    </row>
    <row r="23" spans="1:16">
      <c r="A23" s="12"/>
      <c r="B23" s="25">
        <v>335.15</v>
      </c>
      <c r="C23" s="20" t="s">
        <v>26</v>
      </c>
      <c r="D23" s="46">
        <v>147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147</v>
      </c>
      <c r="O23" s="47">
        <f t="shared" si="1"/>
        <v>0.10068493150684932</v>
      </c>
      <c r="P23" s="9"/>
    </row>
    <row r="24" spans="1:16">
      <c r="A24" s="12"/>
      <c r="B24" s="25">
        <v>335.19</v>
      </c>
      <c r="C24" s="20" t="s">
        <v>35</v>
      </c>
      <c r="D24" s="46">
        <v>43102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43102</v>
      </c>
      <c r="O24" s="47">
        <f t="shared" si="1"/>
        <v>29.521917808219179</v>
      </c>
      <c r="P24" s="9"/>
    </row>
    <row r="25" spans="1:16">
      <c r="A25" s="12"/>
      <c r="B25" s="25">
        <v>337.2</v>
      </c>
      <c r="C25" s="20" t="s">
        <v>27</v>
      </c>
      <c r="D25" s="46">
        <v>0</v>
      </c>
      <c r="E25" s="46">
        <v>30411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9" si="7">SUM(D25:M25)</f>
        <v>30411</v>
      </c>
      <c r="O25" s="47">
        <f t="shared" si="1"/>
        <v>20.829452054794519</v>
      </c>
      <c r="P25" s="9"/>
    </row>
    <row r="26" spans="1:16" ht="15.75">
      <c r="A26" s="29" t="s">
        <v>32</v>
      </c>
      <c r="B26" s="30"/>
      <c r="C26" s="31"/>
      <c r="D26" s="32">
        <f t="shared" ref="D26:M26" si="8">SUM(D27:D30)</f>
        <v>10561</v>
      </c>
      <c r="E26" s="32">
        <f t="shared" si="8"/>
        <v>0</v>
      </c>
      <c r="F26" s="32">
        <f t="shared" si="8"/>
        <v>0</v>
      </c>
      <c r="G26" s="32">
        <f t="shared" si="8"/>
        <v>0</v>
      </c>
      <c r="H26" s="32">
        <f t="shared" si="8"/>
        <v>0</v>
      </c>
      <c r="I26" s="32">
        <f t="shared" si="8"/>
        <v>1112660</v>
      </c>
      <c r="J26" s="32">
        <f t="shared" si="8"/>
        <v>0</v>
      </c>
      <c r="K26" s="32">
        <f t="shared" si="8"/>
        <v>0</v>
      </c>
      <c r="L26" s="32">
        <f t="shared" si="8"/>
        <v>0</v>
      </c>
      <c r="M26" s="32">
        <f t="shared" si="8"/>
        <v>0</v>
      </c>
      <c r="N26" s="32">
        <f t="shared" si="7"/>
        <v>1123221</v>
      </c>
      <c r="O26" s="45">
        <f t="shared" si="1"/>
        <v>769.3294520547945</v>
      </c>
      <c r="P26" s="10"/>
    </row>
    <row r="27" spans="1:16">
      <c r="A27" s="12"/>
      <c r="B27" s="25">
        <v>343.3</v>
      </c>
      <c r="C27" s="20" t="s">
        <v>36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544710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544710</v>
      </c>
      <c r="O27" s="47">
        <f t="shared" si="1"/>
        <v>373.08904109589042</v>
      </c>
      <c r="P27" s="9"/>
    </row>
    <row r="28" spans="1:16">
      <c r="A28" s="12"/>
      <c r="B28" s="25">
        <v>343.4</v>
      </c>
      <c r="C28" s="20" t="s">
        <v>37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143236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143236</v>
      </c>
      <c r="O28" s="47">
        <f t="shared" si="1"/>
        <v>98.106849315068487</v>
      </c>
      <c r="P28" s="9"/>
    </row>
    <row r="29" spans="1:16">
      <c r="A29" s="12"/>
      <c r="B29" s="25">
        <v>343.5</v>
      </c>
      <c r="C29" s="20" t="s">
        <v>59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424714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424714</v>
      </c>
      <c r="O29" s="47">
        <f t="shared" si="1"/>
        <v>290.89999999999998</v>
      </c>
      <c r="P29" s="9"/>
    </row>
    <row r="30" spans="1:16">
      <c r="A30" s="12"/>
      <c r="B30" s="25">
        <v>347.4</v>
      </c>
      <c r="C30" s="20" t="s">
        <v>60</v>
      </c>
      <c r="D30" s="46">
        <v>10561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10561</v>
      </c>
      <c r="O30" s="47">
        <f t="shared" si="1"/>
        <v>7.2335616438356167</v>
      </c>
      <c r="P30" s="9"/>
    </row>
    <row r="31" spans="1:16" ht="15.75">
      <c r="A31" s="29" t="s">
        <v>33</v>
      </c>
      <c r="B31" s="30"/>
      <c r="C31" s="31"/>
      <c r="D31" s="32">
        <f t="shared" ref="D31:M31" si="9">SUM(D32:D32)</f>
        <v>0</v>
      </c>
      <c r="E31" s="32">
        <f t="shared" si="9"/>
        <v>18547</v>
      </c>
      <c r="F31" s="32">
        <f t="shared" si="9"/>
        <v>0</v>
      </c>
      <c r="G31" s="32">
        <f t="shared" si="9"/>
        <v>0</v>
      </c>
      <c r="H31" s="32">
        <f t="shared" si="9"/>
        <v>0</v>
      </c>
      <c r="I31" s="32">
        <f t="shared" si="9"/>
        <v>0</v>
      </c>
      <c r="J31" s="32">
        <f t="shared" si="9"/>
        <v>0</v>
      </c>
      <c r="K31" s="32">
        <f t="shared" si="9"/>
        <v>0</v>
      </c>
      <c r="L31" s="32">
        <f t="shared" si="9"/>
        <v>0</v>
      </c>
      <c r="M31" s="32">
        <f t="shared" si="9"/>
        <v>0</v>
      </c>
      <c r="N31" s="32">
        <f t="shared" si="7"/>
        <v>18547</v>
      </c>
      <c r="O31" s="45">
        <f t="shared" si="1"/>
        <v>12.703424657534246</v>
      </c>
      <c r="P31" s="10"/>
    </row>
    <row r="32" spans="1:16">
      <c r="A32" s="13"/>
      <c r="B32" s="39">
        <v>351.5</v>
      </c>
      <c r="C32" s="21" t="s">
        <v>61</v>
      </c>
      <c r="D32" s="46">
        <v>0</v>
      </c>
      <c r="E32" s="46">
        <v>18547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18547</v>
      </c>
      <c r="O32" s="47">
        <f t="shared" si="1"/>
        <v>12.703424657534246</v>
      </c>
      <c r="P32" s="9"/>
    </row>
    <row r="33" spans="1:119" ht="15.75">
      <c r="A33" s="29" t="s">
        <v>3</v>
      </c>
      <c r="B33" s="30"/>
      <c r="C33" s="31"/>
      <c r="D33" s="32">
        <f t="shared" ref="D33:M33" si="10">SUM(D34:D36)</f>
        <v>56302</v>
      </c>
      <c r="E33" s="32">
        <f t="shared" si="10"/>
        <v>20190</v>
      </c>
      <c r="F33" s="32">
        <f t="shared" si="10"/>
        <v>0</v>
      </c>
      <c r="G33" s="32">
        <f t="shared" si="10"/>
        <v>0</v>
      </c>
      <c r="H33" s="32">
        <f t="shared" si="10"/>
        <v>0</v>
      </c>
      <c r="I33" s="32">
        <f t="shared" si="10"/>
        <v>0</v>
      </c>
      <c r="J33" s="32">
        <f t="shared" si="10"/>
        <v>0</v>
      </c>
      <c r="K33" s="32">
        <f t="shared" si="10"/>
        <v>0</v>
      </c>
      <c r="L33" s="32">
        <f t="shared" si="10"/>
        <v>0</v>
      </c>
      <c r="M33" s="32">
        <f t="shared" si="10"/>
        <v>0</v>
      </c>
      <c r="N33" s="32">
        <f t="shared" si="7"/>
        <v>76492</v>
      </c>
      <c r="O33" s="45">
        <f t="shared" si="1"/>
        <v>52.391780821917806</v>
      </c>
      <c r="P33" s="10"/>
    </row>
    <row r="34" spans="1:119">
      <c r="A34" s="12"/>
      <c r="B34" s="25">
        <v>361.1</v>
      </c>
      <c r="C34" s="20" t="s">
        <v>42</v>
      </c>
      <c r="D34" s="46">
        <v>101</v>
      </c>
      <c r="E34" s="46">
        <v>90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191</v>
      </c>
      <c r="O34" s="47">
        <f t="shared" si="1"/>
        <v>0.13082191780821917</v>
      </c>
      <c r="P34" s="9"/>
    </row>
    <row r="35" spans="1:119">
      <c r="A35" s="12"/>
      <c r="B35" s="25">
        <v>362</v>
      </c>
      <c r="C35" s="20" t="s">
        <v>43</v>
      </c>
      <c r="D35" s="46">
        <v>10308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10308</v>
      </c>
      <c r="O35" s="47">
        <f t="shared" si="1"/>
        <v>7.0602739726027401</v>
      </c>
      <c r="P35" s="9"/>
    </row>
    <row r="36" spans="1:119">
      <c r="A36" s="12"/>
      <c r="B36" s="25">
        <v>369.9</v>
      </c>
      <c r="C36" s="20" t="s">
        <v>45</v>
      </c>
      <c r="D36" s="46">
        <v>45893</v>
      </c>
      <c r="E36" s="46">
        <v>20100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65993</v>
      </c>
      <c r="O36" s="47">
        <f t="shared" si="1"/>
        <v>45.200684931506849</v>
      </c>
      <c r="P36" s="9"/>
    </row>
    <row r="37" spans="1:119" ht="15.75">
      <c r="A37" s="29" t="s">
        <v>34</v>
      </c>
      <c r="B37" s="30"/>
      <c r="C37" s="31"/>
      <c r="D37" s="32">
        <f t="shared" ref="D37:M37" si="11">SUM(D38:D38)</f>
        <v>63142</v>
      </c>
      <c r="E37" s="32">
        <f t="shared" si="11"/>
        <v>54977</v>
      </c>
      <c r="F37" s="32">
        <f t="shared" si="11"/>
        <v>0</v>
      </c>
      <c r="G37" s="32">
        <f t="shared" si="11"/>
        <v>0</v>
      </c>
      <c r="H37" s="32">
        <f t="shared" si="11"/>
        <v>0</v>
      </c>
      <c r="I37" s="32">
        <f t="shared" si="11"/>
        <v>38749</v>
      </c>
      <c r="J37" s="32">
        <f t="shared" si="11"/>
        <v>0</v>
      </c>
      <c r="K37" s="32">
        <f t="shared" si="11"/>
        <v>0</v>
      </c>
      <c r="L37" s="32">
        <f t="shared" si="11"/>
        <v>0</v>
      </c>
      <c r="M37" s="32">
        <f t="shared" si="11"/>
        <v>0</v>
      </c>
      <c r="N37" s="32">
        <f t="shared" si="7"/>
        <v>156868</v>
      </c>
      <c r="O37" s="45">
        <f t="shared" si="1"/>
        <v>107.44383561643835</v>
      </c>
      <c r="P37" s="9"/>
    </row>
    <row r="38" spans="1:119" ht="15.75" thickBot="1">
      <c r="A38" s="12"/>
      <c r="B38" s="25">
        <v>381</v>
      </c>
      <c r="C38" s="20" t="s">
        <v>46</v>
      </c>
      <c r="D38" s="46">
        <v>63142</v>
      </c>
      <c r="E38" s="46">
        <v>54977</v>
      </c>
      <c r="F38" s="46">
        <v>0</v>
      </c>
      <c r="G38" s="46">
        <v>0</v>
      </c>
      <c r="H38" s="46">
        <v>0</v>
      </c>
      <c r="I38" s="46">
        <v>38749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156868</v>
      </c>
      <c r="O38" s="47">
        <f t="shared" si="1"/>
        <v>107.44383561643835</v>
      </c>
      <c r="P38" s="9"/>
    </row>
    <row r="39" spans="1:119" ht="16.5" thickBot="1">
      <c r="A39" s="14" t="s">
        <v>38</v>
      </c>
      <c r="B39" s="23"/>
      <c r="C39" s="22"/>
      <c r="D39" s="15">
        <f t="shared" ref="D39:M39" si="12">SUM(D5,D13,D15,D26,D31,D33,D37)</f>
        <v>589455</v>
      </c>
      <c r="E39" s="15">
        <f t="shared" si="12"/>
        <v>794596</v>
      </c>
      <c r="F39" s="15">
        <f t="shared" si="12"/>
        <v>0</v>
      </c>
      <c r="G39" s="15">
        <f t="shared" si="12"/>
        <v>0</v>
      </c>
      <c r="H39" s="15">
        <f t="shared" si="12"/>
        <v>0</v>
      </c>
      <c r="I39" s="15">
        <f t="shared" si="12"/>
        <v>1222463</v>
      </c>
      <c r="J39" s="15">
        <f t="shared" si="12"/>
        <v>0</v>
      </c>
      <c r="K39" s="15">
        <f t="shared" si="12"/>
        <v>0</v>
      </c>
      <c r="L39" s="15">
        <f t="shared" si="12"/>
        <v>0</v>
      </c>
      <c r="M39" s="15">
        <f t="shared" si="12"/>
        <v>0</v>
      </c>
      <c r="N39" s="15">
        <f t="shared" si="7"/>
        <v>2606514</v>
      </c>
      <c r="O39" s="38">
        <f t="shared" si="1"/>
        <v>1785.2835616438356</v>
      </c>
      <c r="P39" s="6"/>
      <c r="Q39" s="2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</row>
    <row r="40" spans="1:119">
      <c r="A40" s="16"/>
      <c r="B40" s="18"/>
      <c r="C40" s="18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9"/>
    </row>
    <row r="41" spans="1:119">
      <c r="A41" s="40"/>
      <c r="B41" s="41"/>
      <c r="C41" s="41"/>
      <c r="D41" s="42"/>
      <c r="E41" s="42"/>
      <c r="F41" s="42"/>
      <c r="G41" s="42"/>
      <c r="H41" s="42"/>
      <c r="I41" s="42"/>
      <c r="J41" s="42"/>
      <c r="K41" s="42"/>
      <c r="L41" s="48" t="s">
        <v>62</v>
      </c>
      <c r="M41" s="48"/>
      <c r="N41" s="48"/>
      <c r="O41" s="43">
        <v>1460</v>
      </c>
    </row>
    <row r="42" spans="1:119">
      <c r="A42" s="49"/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1"/>
    </row>
    <row r="43" spans="1:119" ht="15.75" thickBot="1">
      <c r="A43" s="52" t="s">
        <v>63</v>
      </c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4"/>
    </row>
  </sheetData>
  <mergeCells count="10">
    <mergeCell ref="A43:O43"/>
    <mergeCell ref="L41:N41"/>
    <mergeCell ref="A42:O4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5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39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48</v>
      </c>
      <c r="B3" s="62"/>
      <c r="C3" s="63"/>
      <c r="D3" s="67" t="s">
        <v>28</v>
      </c>
      <c r="E3" s="68"/>
      <c r="F3" s="68"/>
      <c r="G3" s="68"/>
      <c r="H3" s="69"/>
      <c r="I3" s="67" t="s">
        <v>29</v>
      </c>
      <c r="J3" s="69"/>
      <c r="K3" s="67" t="s">
        <v>31</v>
      </c>
      <c r="L3" s="69"/>
      <c r="M3" s="36"/>
      <c r="N3" s="37"/>
      <c r="O3" s="70" t="s">
        <v>53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49</v>
      </c>
      <c r="F4" s="34" t="s">
        <v>50</v>
      </c>
      <c r="G4" s="34" t="s">
        <v>51</v>
      </c>
      <c r="H4" s="34" t="s">
        <v>5</v>
      </c>
      <c r="I4" s="34" t="s">
        <v>6</v>
      </c>
      <c r="J4" s="35" t="s">
        <v>52</v>
      </c>
      <c r="K4" s="35" t="s">
        <v>7</v>
      </c>
      <c r="L4" s="35" t="s">
        <v>8</v>
      </c>
      <c r="M4" s="35" t="s">
        <v>9</v>
      </c>
      <c r="N4" s="35" t="s">
        <v>30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303282</v>
      </c>
      <c r="E5" s="27">
        <f t="shared" si="0"/>
        <v>5115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308397</v>
      </c>
      <c r="O5" s="33">
        <f t="shared" ref="O5:O41" si="1">(N5/O$43)</f>
        <v>180.45465184318314</v>
      </c>
      <c r="P5" s="6"/>
    </row>
    <row r="6" spans="1:133">
      <c r="A6" s="12"/>
      <c r="B6" s="25">
        <v>311</v>
      </c>
      <c r="C6" s="20" t="s">
        <v>2</v>
      </c>
      <c r="D6" s="46">
        <v>57170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57170</v>
      </c>
      <c r="O6" s="47">
        <f t="shared" si="1"/>
        <v>33.45231129315389</v>
      </c>
      <c r="P6" s="9"/>
    </row>
    <row r="7" spans="1:133">
      <c r="A7" s="12"/>
      <c r="B7" s="25">
        <v>312.10000000000002</v>
      </c>
      <c r="C7" s="20" t="s">
        <v>10</v>
      </c>
      <c r="D7" s="46">
        <v>38978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38978</v>
      </c>
      <c r="O7" s="47">
        <f t="shared" si="1"/>
        <v>22.80748976009362</v>
      </c>
      <c r="P7" s="9"/>
    </row>
    <row r="8" spans="1:133">
      <c r="A8" s="12"/>
      <c r="B8" s="25">
        <v>312.41000000000003</v>
      </c>
      <c r="C8" s="20" t="s">
        <v>11</v>
      </c>
      <c r="D8" s="46">
        <v>0</v>
      </c>
      <c r="E8" s="46">
        <v>5115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5115</v>
      </c>
      <c r="O8" s="47">
        <f t="shared" si="1"/>
        <v>2.9929783499122293</v>
      </c>
      <c r="P8" s="9"/>
    </row>
    <row r="9" spans="1:133">
      <c r="A9" s="12"/>
      <c r="B9" s="25">
        <v>312.60000000000002</v>
      </c>
      <c r="C9" s="20" t="s">
        <v>12</v>
      </c>
      <c r="D9" s="46">
        <v>87542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87542</v>
      </c>
      <c r="O9" s="47">
        <f t="shared" si="1"/>
        <v>51.224107665301347</v>
      </c>
      <c r="P9" s="9"/>
    </row>
    <row r="10" spans="1:133">
      <c r="A10" s="12"/>
      <c r="B10" s="25">
        <v>314.10000000000002</v>
      </c>
      <c r="C10" s="20" t="s">
        <v>13</v>
      </c>
      <c r="D10" s="46">
        <v>45040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45040</v>
      </c>
      <c r="O10" s="47">
        <f t="shared" si="1"/>
        <v>26.354593329432415</v>
      </c>
      <c r="P10" s="9"/>
    </row>
    <row r="11" spans="1:133">
      <c r="A11" s="12"/>
      <c r="B11" s="25">
        <v>314.39999999999998</v>
      </c>
      <c r="C11" s="20" t="s">
        <v>14</v>
      </c>
      <c r="D11" s="46">
        <v>27368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27368</v>
      </c>
      <c r="O11" s="47">
        <f t="shared" si="1"/>
        <v>16.01404330017554</v>
      </c>
      <c r="P11" s="9"/>
    </row>
    <row r="12" spans="1:133">
      <c r="A12" s="12"/>
      <c r="B12" s="25">
        <v>315</v>
      </c>
      <c r="C12" s="20" t="s">
        <v>15</v>
      </c>
      <c r="D12" s="46">
        <v>43024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43024</v>
      </c>
      <c r="O12" s="47">
        <f t="shared" si="1"/>
        <v>25.174956114686953</v>
      </c>
      <c r="P12" s="9"/>
    </row>
    <row r="13" spans="1:133">
      <c r="A13" s="12"/>
      <c r="B13" s="25">
        <v>316</v>
      </c>
      <c r="C13" s="20" t="s">
        <v>16</v>
      </c>
      <c r="D13" s="46">
        <v>4160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4160</v>
      </c>
      <c r="O13" s="47">
        <f t="shared" si="1"/>
        <v>2.4341720304271504</v>
      </c>
      <c r="P13" s="9"/>
    </row>
    <row r="14" spans="1:133" ht="15.75">
      <c r="A14" s="29" t="s">
        <v>17</v>
      </c>
      <c r="B14" s="30"/>
      <c r="C14" s="31"/>
      <c r="D14" s="32">
        <f t="shared" ref="D14:M14" si="3">SUM(D15:D15)</f>
        <v>68777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>SUM(D14:M14)</f>
        <v>68777</v>
      </c>
      <c r="O14" s="45">
        <f t="shared" si="1"/>
        <v>40.244002340550033</v>
      </c>
      <c r="P14" s="10"/>
    </row>
    <row r="15" spans="1:133">
      <c r="A15" s="12"/>
      <c r="B15" s="25">
        <v>322</v>
      </c>
      <c r="C15" s="20" t="s">
        <v>0</v>
      </c>
      <c r="D15" s="46">
        <v>68777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68777</v>
      </c>
      <c r="O15" s="47">
        <f t="shared" si="1"/>
        <v>40.244002340550033</v>
      </c>
      <c r="P15" s="9"/>
    </row>
    <row r="16" spans="1:133" ht="15.75">
      <c r="A16" s="29" t="s">
        <v>18</v>
      </c>
      <c r="B16" s="30"/>
      <c r="C16" s="31"/>
      <c r="D16" s="32">
        <f t="shared" ref="D16:M16" si="4">SUM(D17:D26)</f>
        <v>262488</v>
      </c>
      <c r="E16" s="32">
        <f t="shared" si="4"/>
        <v>766687</v>
      </c>
      <c r="F16" s="32">
        <f t="shared" si="4"/>
        <v>0</v>
      </c>
      <c r="G16" s="32">
        <f t="shared" si="4"/>
        <v>0</v>
      </c>
      <c r="H16" s="32">
        <f t="shared" si="4"/>
        <v>0</v>
      </c>
      <c r="I16" s="32">
        <f t="shared" si="4"/>
        <v>394829</v>
      </c>
      <c r="J16" s="32">
        <f t="shared" si="4"/>
        <v>0</v>
      </c>
      <c r="K16" s="32">
        <f t="shared" si="4"/>
        <v>0</v>
      </c>
      <c r="L16" s="32">
        <f t="shared" si="4"/>
        <v>0</v>
      </c>
      <c r="M16" s="32">
        <f t="shared" si="4"/>
        <v>0</v>
      </c>
      <c r="N16" s="44">
        <f>SUM(D16:M16)</f>
        <v>1424004</v>
      </c>
      <c r="O16" s="45">
        <f t="shared" si="1"/>
        <v>833.23815096547685</v>
      </c>
      <c r="P16" s="10"/>
    </row>
    <row r="17" spans="1:16">
      <c r="A17" s="12"/>
      <c r="B17" s="25">
        <v>334.2</v>
      </c>
      <c r="C17" s="20" t="s">
        <v>19</v>
      </c>
      <c r="D17" s="46">
        <v>0</v>
      </c>
      <c r="E17" s="46">
        <v>11891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ref="N17:N25" si="5">SUM(D17:M17)</f>
        <v>11891</v>
      </c>
      <c r="O17" s="47">
        <f t="shared" si="1"/>
        <v>6.957870099473376</v>
      </c>
      <c r="P17" s="9"/>
    </row>
    <row r="18" spans="1:16">
      <c r="A18" s="12"/>
      <c r="B18" s="25">
        <v>334.31</v>
      </c>
      <c r="C18" s="20" t="s">
        <v>20</v>
      </c>
      <c r="D18" s="46">
        <v>0</v>
      </c>
      <c r="E18" s="46">
        <v>410936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5"/>
        <v>410936</v>
      </c>
      <c r="O18" s="47">
        <f t="shared" si="1"/>
        <v>240.45406670567584</v>
      </c>
      <c r="P18" s="9"/>
    </row>
    <row r="19" spans="1:16">
      <c r="A19" s="12"/>
      <c r="B19" s="25">
        <v>334.35</v>
      </c>
      <c r="C19" s="20" t="s">
        <v>21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394829</v>
      </c>
      <c r="J19" s="46">
        <v>0</v>
      </c>
      <c r="K19" s="46">
        <v>0</v>
      </c>
      <c r="L19" s="46">
        <v>0</v>
      </c>
      <c r="M19" s="46">
        <v>0</v>
      </c>
      <c r="N19" s="46">
        <f t="shared" si="5"/>
        <v>394829</v>
      </c>
      <c r="O19" s="47">
        <f t="shared" si="1"/>
        <v>231.02925687536572</v>
      </c>
      <c r="P19" s="9"/>
    </row>
    <row r="20" spans="1:16">
      <c r="A20" s="12"/>
      <c r="B20" s="25">
        <v>334.49</v>
      </c>
      <c r="C20" s="20" t="s">
        <v>22</v>
      </c>
      <c r="D20" s="46">
        <v>0</v>
      </c>
      <c r="E20" s="46">
        <v>12502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12502</v>
      </c>
      <c r="O20" s="47">
        <f t="shared" si="1"/>
        <v>7.3153891164423639</v>
      </c>
      <c r="P20" s="9"/>
    </row>
    <row r="21" spans="1:16">
      <c r="A21" s="12"/>
      <c r="B21" s="25">
        <v>334.7</v>
      </c>
      <c r="C21" s="20" t="s">
        <v>23</v>
      </c>
      <c r="D21" s="46">
        <v>0</v>
      </c>
      <c r="E21" s="46">
        <v>313432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313432</v>
      </c>
      <c r="O21" s="47">
        <f t="shared" si="1"/>
        <v>183.40081919251023</v>
      </c>
      <c r="P21" s="9"/>
    </row>
    <row r="22" spans="1:16">
      <c r="A22" s="12"/>
      <c r="B22" s="25">
        <v>335.12</v>
      </c>
      <c r="C22" s="20" t="s">
        <v>24</v>
      </c>
      <c r="D22" s="46">
        <v>211805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211805</v>
      </c>
      <c r="O22" s="47">
        <f t="shared" si="1"/>
        <v>123.93504973668813</v>
      </c>
      <c r="P22" s="9"/>
    </row>
    <row r="23" spans="1:16">
      <c r="A23" s="12"/>
      <c r="B23" s="25">
        <v>335.14</v>
      </c>
      <c r="C23" s="20" t="s">
        <v>25</v>
      </c>
      <c r="D23" s="46">
        <v>452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452</v>
      </c>
      <c r="O23" s="47">
        <f t="shared" si="1"/>
        <v>0.26448215330602692</v>
      </c>
      <c r="P23" s="9"/>
    </row>
    <row r="24" spans="1:16">
      <c r="A24" s="12"/>
      <c r="B24" s="25">
        <v>335.15</v>
      </c>
      <c r="C24" s="20" t="s">
        <v>26</v>
      </c>
      <c r="D24" s="46">
        <v>113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113</v>
      </c>
      <c r="O24" s="47">
        <f t="shared" si="1"/>
        <v>6.6120538326506731E-2</v>
      </c>
      <c r="P24" s="9"/>
    </row>
    <row r="25" spans="1:16">
      <c r="A25" s="12"/>
      <c r="B25" s="25">
        <v>335.19</v>
      </c>
      <c r="C25" s="20" t="s">
        <v>35</v>
      </c>
      <c r="D25" s="46">
        <v>50118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50118</v>
      </c>
      <c r="O25" s="47">
        <f t="shared" si="1"/>
        <v>29.325921591574019</v>
      </c>
      <c r="P25" s="9"/>
    </row>
    <row r="26" spans="1:16">
      <c r="A26" s="12"/>
      <c r="B26" s="25">
        <v>337.2</v>
      </c>
      <c r="C26" s="20" t="s">
        <v>27</v>
      </c>
      <c r="D26" s="46">
        <v>0</v>
      </c>
      <c r="E26" s="46">
        <v>17926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41" si="6">SUM(D26:M26)</f>
        <v>17926</v>
      </c>
      <c r="O26" s="47">
        <f t="shared" si="1"/>
        <v>10.489174956114686</v>
      </c>
      <c r="P26" s="9"/>
    </row>
    <row r="27" spans="1:16" ht="15.75">
      <c r="A27" s="29" t="s">
        <v>32</v>
      </c>
      <c r="B27" s="30"/>
      <c r="C27" s="31"/>
      <c r="D27" s="32">
        <f t="shared" ref="D27:M27" si="7">SUM(D28:D29)</f>
        <v>0</v>
      </c>
      <c r="E27" s="32">
        <f t="shared" si="7"/>
        <v>0</v>
      </c>
      <c r="F27" s="32">
        <f t="shared" si="7"/>
        <v>0</v>
      </c>
      <c r="G27" s="32">
        <f t="shared" si="7"/>
        <v>0</v>
      </c>
      <c r="H27" s="32">
        <f t="shared" si="7"/>
        <v>0</v>
      </c>
      <c r="I27" s="32">
        <f t="shared" si="7"/>
        <v>736277</v>
      </c>
      <c r="J27" s="32">
        <f t="shared" si="7"/>
        <v>0</v>
      </c>
      <c r="K27" s="32">
        <f t="shared" si="7"/>
        <v>0</v>
      </c>
      <c r="L27" s="32">
        <f t="shared" si="7"/>
        <v>0</v>
      </c>
      <c r="M27" s="32">
        <f t="shared" si="7"/>
        <v>0</v>
      </c>
      <c r="N27" s="32">
        <f t="shared" si="6"/>
        <v>736277</v>
      </c>
      <c r="O27" s="45">
        <f t="shared" si="1"/>
        <v>430.82328847279109</v>
      </c>
      <c r="P27" s="10"/>
    </row>
    <row r="28" spans="1:16">
      <c r="A28" s="12"/>
      <c r="B28" s="25">
        <v>343.3</v>
      </c>
      <c r="C28" s="20" t="s">
        <v>36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604003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604003</v>
      </c>
      <c r="O28" s="47">
        <f t="shared" si="1"/>
        <v>353.4248098303101</v>
      </c>
      <c r="P28" s="9"/>
    </row>
    <row r="29" spans="1:16">
      <c r="A29" s="12"/>
      <c r="B29" s="25">
        <v>343.4</v>
      </c>
      <c r="C29" s="20" t="s">
        <v>37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132274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132274</v>
      </c>
      <c r="O29" s="47">
        <f t="shared" si="1"/>
        <v>77.398478642480981</v>
      </c>
      <c r="P29" s="9"/>
    </row>
    <row r="30" spans="1:16" ht="15.75">
      <c r="A30" s="29" t="s">
        <v>33</v>
      </c>
      <c r="B30" s="30"/>
      <c r="C30" s="31"/>
      <c r="D30" s="32">
        <f t="shared" ref="D30:M30" si="8">SUM(D31:D32)</f>
        <v>-2346</v>
      </c>
      <c r="E30" s="32">
        <f t="shared" si="8"/>
        <v>13886</v>
      </c>
      <c r="F30" s="32">
        <f t="shared" si="8"/>
        <v>0</v>
      </c>
      <c r="G30" s="32">
        <f t="shared" si="8"/>
        <v>0</v>
      </c>
      <c r="H30" s="32">
        <f t="shared" si="8"/>
        <v>0</v>
      </c>
      <c r="I30" s="32">
        <f t="shared" si="8"/>
        <v>0</v>
      </c>
      <c r="J30" s="32">
        <f t="shared" si="8"/>
        <v>0</v>
      </c>
      <c r="K30" s="32">
        <f t="shared" si="8"/>
        <v>0</v>
      </c>
      <c r="L30" s="32">
        <f t="shared" si="8"/>
        <v>0</v>
      </c>
      <c r="M30" s="32">
        <f t="shared" si="8"/>
        <v>0</v>
      </c>
      <c r="N30" s="32">
        <f t="shared" si="6"/>
        <v>11540</v>
      </c>
      <c r="O30" s="45">
        <f t="shared" si="1"/>
        <v>6.7524868344060858</v>
      </c>
      <c r="P30" s="10"/>
    </row>
    <row r="31" spans="1:16">
      <c r="A31" s="13"/>
      <c r="B31" s="39">
        <v>351.9</v>
      </c>
      <c r="C31" s="21" t="s">
        <v>41</v>
      </c>
      <c r="D31" s="46">
        <v>-2346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-2346</v>
      </c>
      <c r="O31" s="47">
        <f t="shared" si="1"/>
        <v>-1.3727325921591573</v>
      </c>
      <c r="P31" s="9"/>
    </row>
    <row r="32" spans="1:16">
      <c r="A32" s="13"/>
      <c r="B32" s="39">
        <v>354</v>
      </c>
      <c r="C32" s="21" t="s">
        <v>40</v>
      </c>
      <c r="D32" s="46">
        <v>0</v>
      </c>
      <c r="E32" s="46">
        <v>13886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13886</v>
      </c>
      <c r="O32" s="47">
        <f t="shared" si="1"/>
        <v>8.1252194265652431</v>
      </c>
      <c r="P32" s="9"/>
    </row>
    <row r="33" spans="1:119" ht="15.75">
      <c r="A33" s="29" t="s">
        <v>3</v>
      </c>
      <c r="B33" s="30"/>
      <c r="C33" s="31"/>
      <c r="D33" s="32">
        <f t="shared" ref="D33:M33" si="9">SUM(D34:D37)</f>
        <v>50870</v>
      </c>
      <c r="E33" s="32">
        <f t="shared" si="9"/>
        <v>0</v>
      </c>
      <c r="F33" s="32">
        <f t="shared" si="9"/>
        <v>0</v>
      </c>
      <c r="G33" s="32">
        <f t="shared" si="9"/>
        <v>0</v>
      </c>
      <c r="H33" s="32">
        <f t="shared" si="9"/>
        <v>0</v>
      </c>
      <c r="I33" s="32">
        <f t="shared" si="9"/>
        <v>0</v>
      </c>
      <c r="J33" s="32">
        <f t="shared" si="9"/>
        <v>0</v>
      </c>
      <c r="K33" s="32">
        <f t="shared" si="9"/>
        <v>0</v>
      </c>
      <c r="L33" s="32">
        <f t="shared" si="9"/>
        <v>0</v>
      </c>
      <c r="M33" s="32">
        <f t="shared" si="9"/>
        <v>0</v>
      </c>
      <c r="N33" s="32">
        <f t="shared" si="6"/>
        <v>50870</v>
      </c>
      <c r="O33" s="45">
        <f t="shared" si="1"/>
        <v>29.765944997074314</v>
      </c>
      <c r="P33" s="10"/>
    </row>
    <row r="34" spans="1:119">
      <c r="A34" s="12"/>
      <c r="B34" s="25">
        <v>361.1</v>
      </c>
      <c r="C34" s="20" t="s">
        <v>42</v>
      </c>
      <c r="D34" s="46">
        <v>27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27</v>
      </c>
      <c r="O34" s="47">
        <f t="shared" si="1"/>
        <v>1.579871269748391E-2</v>
      </c>
      <c r="P34" s="9"/>
    </row>
    <row r="35" spans="1:119">
      <c r="A35" s="12"/>
      <c r="B35" s="25">
        <v>362</v>
      </c>
      <c r="C35" s="20" t="s">
        <v>43</v>
      </c>
      <c r="D35" s="46">
        <v>11200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11200</v>
      </c>
      <c r="O35" s="47">
        <f t="shared" si="1"/>
        <v>6.5535400819192509</v>
      </c>
      <c r="P35" s="9"/>
    </row>
    <row r="36" spans="1:119">
      <c r="A36" s="12"/>
      <c r="B36" s="25">
        <v>366</v>
      </c>
      <c r="C36" s="20" t="s">
        <v>44</v>
      </c>
      <c r="D36" s="46">
        <v>13460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13460</v>
      </c>
      <c r="O36" s="47">
        <f t="shared" si="1"/>
        <v>7.8759508484493859</v>
      </c>
      <c r="P36" s="9"/>
    </row>
    <row r="37" spans="1:119">
      <c r="A37" s="12"/>
      <c r="B37" s="25">
        <v>369.9</v>
      </c>
      <c r="C37" s="20" t="s">
        <v>45</v>
      </c>
      <c r="D37" s="46">
        <v>26183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26183</v>
      </c>
      <c r="O37" s="47">
        <f t="shared" si="1"/>
        <v>15.320655354008192</v>
      </c>
      <c r="P37" s="9"/>
    </row>
    <row r="38" spans="1:119" ht="15.75">
      <c r="A38" s="29" t="s">
        <v>34</v>
      </c>
      <c r="B38" s="30"/>
      <c r="C38" s="31"/>
      <c r="D38" s="32">
        <f t="shared" ref="D38:M38" si="10">SUM(D39:D40)</f>
        <v>349134</v>
      </c>
      <c r="E38" s="32">
        <f t="shared" si="10"/>
        <v>99</v>
      </c>
      <c r="F38" s="32">
        <f t="shared" si="10"/>
        <v>0</v>
      </c>
      <c r="G38" s="32">
        <f t="shared" si="10"/>
        <v>0</v>
      </c>
      <c r="H38" s="32">
        <f t="shared" si="10"/>
        <v>0</v>
      </c>
      <c r="I38" s="32">
        <f t="shared" si="10"/>
        <v>48000</v>
      </c>
      <c r="J38" s="32">
        <f t="shared" si="10"/>
        <v>0</v>
      </c>
      <c r="K38" s="32">
        <f t="shared" si="10"/>
        <v>0</v>
      </c>
      <c r="L38" s="32">
        <f t="shared" si="10"/>
        <v>0</v>
      </c>
      <c r="M38" s="32">
        <f t="shared" si="10"/>
        <v>0</v>
      </c>
      <c r="N38" s="32">
        <f t="shared" si="6"/>
        <v>397233</v>
      </c>
      <c r="O38" s="45">
        <f t="shared" si="1"/>
        <v>232.43592744294909</v>
      </c>
      <c r="P38" s="9"/>
    </row>
    <row r="39" spans="1:119">
      <c r="A39" s="12"/>
      <c r="B39" s="25">
        <v>381</v>
      </c>
      <c r="C39" s="20" t="s">
        <v>46</v>
      </c>
      <c r="D39" s="46">
        <v>349134</v>
      </c>
      <c r="E39" s="46">
        <v>0</v>
      </c>
      <c r="F39" s="46">
        <v>0</v>
      </c>
      <c r="G39" s="46">
        <v>0</v>
      </c>
      <c r="H39" s="46">
        <v>0</v>
      </c>
      <c r="I39" s="46">
        <v>48000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6"/>
        <v>397134</v>
      </c>
      <c r="O39" s="47">
        <f t="shared" si="1"/>
        <v>232.37799882972499</v>
      </c>
      <c r="P39" s="9"/>
    </row>
    <row r="40" spans="1:119" ht="15.75" thickBot="1">
      <c r="A40" s="12"/>
      <c r="B40" s="25">
        <v>389.1</v>
      </c>
      <c r="C40" s="20" t="s">
        <v>47</v>
      </c>
      <c r="D40" s="46">
        <v>0</v>
      </c>
      <c r="E40" s="46">
        <v>99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6"/>
        <v>99</v>
      </c>
      <c r="O40" s="47">
        <f t="shared" si="1"/>
        <v>5.7928613224107667E-2</v>
      </c>
      <c r="P40" s="9"/>
    </row>
    <row r="41" spans="1:119" ht="16.5" thickBot="1">
      <c r="A41" s="14" t="s">
        <v>38</v>
      </c>
      <c r="B41" s="23"/>
      <c r="C41" s="22"/>
      <c r="D41" s="15">
        <f t="shared" ref="D41:M41" si="11">SUM(D5,D14,D16,D27,D30,D33,D38)</f>
        <v>1032205</v>
      </c>
      <c r="E41" s="15">
        <f t="shared" si="11"/>
        <v>785787</v>
      </c>
      <c r="F41" s="15">
        <f t="shared" si="11"/>
        <v>0</v>
      </c>
      <c r="G41" s="15">
        <f t="shared" si="11"/>
        <v>0</v>
      </c>
      <c r="H41" s="15">
        <f t="shared" si="11"/>
        <v>0</v>
      </c>
      <c r="I41" s="15">
        <f t="shared" si="11"/>
        <v>1179106</v>
      </c>
      <c r="J41" s="15">
        <f t="shared" si="11"/>
        <v>0</v>
      </c>
      <c r="K41" s="15">
        <f t="shared" si="11"/>
        <v>0</v>
      </c>
      <c r="L41" s="15">
        <f t="shared" si="11"/>
        <v>0</v>
      </c>
      <c r="M41" s="15">
        <f t="shared" si="11"/>
        <v>0</v>
      </c>
      <c r="N41" s="15">
        <f t="shared" si="6"/>
        <v>2997098</v>
      </c>
      <c r="O41" s="38">
        <f t="shared" si="1"/>
        <v>1753.7144528964307</v>
      </c>
      <c r="P41" s="6"/>
      <c r="Q41" s="2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</row>
    <row r="42" spans="1:119">
      <c r="A42" s="16"/>
      <c r="B42" s="18"/>
      <c r="C42" s="18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9"/>
    </row>
    <row r="43" spans="1:119">
      <c r="A43" s="40"/>
      <c r="B43" s="41"/>
      <c r="C43" s="41"/>
      <c r="D43" s="42"/>
      <c r="E43" s="42"/>
      <c r="F43" s="42"/>
      <c r="G43" s="42"/>
      <c r="H43" s="42"/>
      <c r="I43" s="42"/>
      <c r="J43" s="42"/>
      <c r="K43" s="42"/>
      <c r="L43" s="48" t="s">
        <v>54</v>
      </c>
      <c r="M43" s="48"/>
      <c r="N43" s="48"/>
      <c r="O43" s="43">
        <v>1709</v>
      </c>
    </row>
    <row r="44" spans="1:119">
      <c r="A44" s="49"/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1"/>
    </row>
    <row r="45" spans="1:119" ht="15.75" thickBot="1">
      <c r="A45" s="52" t="s">
        <v>63</v>
      </c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4"/>
    </row>
  </sheetData>
  <mergeCells count="10">
    <mergeCell ref="A45:O45"/>
    <mergeCell ref="A44:O44"/>
    <mergeCell ref="L43:N43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75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48</v>
      </c>
      <c r="B3" s="62"/>
      <c r="C3" s="63"/>
      <c r="D3" s="67" t="s">
        <v>28</v>
      </c>
      <c r="E3" s="68"/>
      <c r="F3" s="68"/>
      <c r="G3" s="68"/>
      <c r="H3" s="69"/>
      <c r="I3" s="67" t="s">
        <v>29</v>
      </c>
      <c r="J3" s="69"/>
      <c r="K3" s="67" t="s">
        <v>31</v>
      </c>
      <c r="L3" s="69"/>
      <c r="M3" s="36"/>
      <c r="N3" s="37"/>
      <c r="O3" s="70" t="s">
        <v>53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49</v>
      </c>
      <c r="F4" s="34" t="s">
        <v>50</v>
      </c>
      <c r="G4" s="34" t="s">
        <v>51</v>
      </c>
      <c r="H4" s="34" t="s">
        <v>5</v>
      </c>
      <c r="I4" s="34" t="s">
        <v>6</v>
      </c>
      <c r="J4" s="35" t="s">
        <v>52</v>
      </c>
      <c r="K4" s="35" t="s">
        <v>7</v>
      </c>
      <c r="L4" s="35" t="s">
        <v>8</v>
      </c>
      <c r="M4" s="35" t="s">
        <v>9</v>
      </c>
      <c r="N4" s="35" t="s">
        <v>30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367846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367846</v>
      </c>
      <c r="O5" s="33">
        <f t="shared" ref="O5:O36" si="1">(N5/O$38)</f>
        <v>219.60955223880597</v>
      </c>
      <c r="P5" s="6"/>
    </row>
    <row r="6" spans="1:133">
      <c r="A6" s="12"/>
      <c r="B6" s="25">
        <v>311</v>
      </c>
      <c r="C6" s="20" t="s">
        <v>2</v>
      </c>
      <c r="D6" s="46">
        <v>48204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48204</v>
      </c>
      <c r="O6" s="47">
        <f t="shared" si="1"/>
        <v>28.778507462686566</v>
      </c>
      <c r="P6" s="9"/>
    </row>
    <row r="7" spans="1:133">
      <c r="A7" s="12"/>
      <c r="B7" s="25">
        <v>312.10000000000002</v>
      </c>
      <c r="C7" s="20" t="s">
        <v>10</v>
      </c>
      <c r="D7" s="46">
        <v>46033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46033</v>
      </c>
      <c r="O7" s="47">
        <f t="shared" si="1"/>
        <v>27.482388059701492</v>
      </c>
      <c r="P7" s="9"/>
    </row>
    <row r="8" spans="1:133">
      <c r="A8" s="12"/>
      <c r="B8" s="25">
        <v>312.41000000000003</v>
      </c>
      <c r="C8" s="20" t="s">
        <v>11</v>
      </c>
      <c r="D8" s="46">
        <v>1633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1633</v>
      </c>
      <c r="O8" s="47">
        <f t="shared" si="1"/>
        <v>0.97492537313432837</v>
      </c>
      <c r="P8" s="9"/>
    </row>
    <row r="9" spans="1:133">
      <c r="A9" s="12"/>
      <c r="B9" s="25">
        <v>312.60000000000002</v>
      </c>
      <c r="C9" s="20" t="s">
        <v>12</v>
      </c>
      <c r="D9" s="46">
        <v>102083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102083</v>
      </c>
      <c r="O9" s="47">
        <f t="shared" si="1"/>
        <v>60.945074626865669</v>
      </c>
      <c r="P9" s="9"/>
    </row>
    <row r="10" spans="1:133">
      <c r="A10" s="12"/>
      <c r="B10" s="25">
        <v>314.10000000000002</v>
      </c>
      <c r="C10" s="20" t="s">
        <v>13</v>
      </c>
      <c r="D10" s="46">
        <v>56992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56992</v>
      </c>
      <c r="O10" s="47">
        <f t="shared" si="1"/>
        <v>34.025074626865674</v>
      </c>
      <c r="P10" s="9"/>
    </row>
    <row r="11" spans="1:133">
      <c r="A11" s="12"/>
      <c r="B11" s="25">
        <v>314.8</v>
      </c>
      <c r="C11" s="20" t="s">
        <v>57</v>
      </c>
      <c r="D11" s="46">
        <v>72594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72594</v>
      </c>
      <c r="O11" s="47">
        <f t="shared" si="1"/>
        <v>43.339701492537316</v>
      </c>
      <c r="P11" s="9"/>
    </row>
    <row r="12" spans="1:133">
      <c r="A12" s="12"/>
      <c r="B12" s="25">
        <v>315</v>
      </c>
      <c r="C12" s="20" t="s">
        <v>15</v>
      </c>
      <c r="D12" s="46">
        <v>40307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40307</v>
      </c>
      <c r="O12" s="47">
        <f t="shared" si="1"/>
        <v>24.063880597014926</v>
      </c>
      <c r="P12" s="9"/>
    </row>
    <row r="13" spans="1:133" ht="15.75">
      <c r="A13" s="29" t="s">
        <v>76</v>
      </c>
      <c r="B13" s="30"/>
      <c r="C13" s="31"/>
      <c r="D13" s="32">
        <f t="shared" ref="D13:M13" si="3">SUM(D14:D14)</f>
        <v>27732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>SUM(D13:M13)</f>
        <v>27732</v>
      </c>
      <c r="O13" s="45">
        <f t="shared" si="1"/>
        <v>16.55641791044776</v>
      </c>
      <c r="P13" s="10"/>
    </row>
    <row r="14" spans="1:133">
      <c r="A14" s="12"/>
      <c r="B14" s="25">
        <v>322</v>
      </c>
      <c r="C14" s="20" t="s">
        <v>0</v>
      </c>
      <c r="D14" s="46">
        <v>27732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27732</v>
      </c>
      <c r="O14" s="47">
        <f t="shared" si="1"/>
        <v>16.55641791044776</v>
      </c>
      <c r="P14" s="9"/>
    </row>
    <row r="15" spans="1:133" ht="15.75">
      <c r="A15" s="29" t="s">
        <v>18</v>
      </c>
      <c r="B15" s="30"/>
      <c r="C15" s="31"/>
      <c r="D15" s="32">
        <f t="shared" ref="D15:M15" si="4">SUM(D16:D23)</f>
        <v>383331</v>
      </c>
      <c r="E15" s="32">
        <f t="shared" si="4"/>
        <v>478283</v>
      </c>
      <c r="F15" s="32">
        <f t="shared" si="4"/>
        <v>0</v>
      </c>
      <c r="G15" s="32">
        <f t="shared" si="4"/>
        <v>0</v>
      </c>
      <c r="H15" s="32">
        <f t="shared" si="4"/>
        <v>0</v>
      </c>
      <c r="I15" s="32">
        <f t="shared" si="4"/>
        <v>0</v>
      </c>
      <c r="J15" s="32">
        <f t="shared" si="4"/>
        <v>0</v>
      </c>
      <c r="K15" s="32">
        <f t="shared" si="4"/>
        <v>0</v>
      </c>
      <c r="L15" s="32">
        <f t="shared" si="4"/>
        <v>0</v>
      </c>
      <c r="M15" s="32">
        <f t="shared" si="4"/>
        <v>0</v>
      </c>
      <c r="N15" s="44">
        <f>SUM(D15:M15)</f>
        <v>861614</v>
      </c>
      <c r="O15" s="45">
        <f t="shared" si="1"/>
        <v>514.39641791044778</v>
      </c>
      <c r="P15" s="10"/>
    </row>
    <row r="16" spans="1:133">
      <c r="A16" s="12"/>
      <c r="B16" s="25">
        <v>334.31</v>
      </c>
      <c r="C16" s="20" t="s">
        <v>20</v>
      </c>
      <c r="D16" s="46">
        <v>0</v>
      </c>
      <c r="E16" s="46">
        <v>363828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2" si="5">SUM(D16:M16)</f>
        <v>363828</v>
      </c>
      <c r="O16" s="47">
        <f t="shared" si="1"/>
        <v>217.21074626865672</v>
      </c>
      <c r="P16" s="9"/>
    </row>
    <row r="17" spans="1:16">
      <c r="A17" s="12"/>
      <c r="B17" s="25">
        <v>334.49</v>
      </c>
      <c r="C17" s="20" t="s">
        <v>22</v>
      </c>
      <c r="D17" s="46">
        <v>0</v>
      </c>
      <c r="E17" s="46">
        <v>9660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5"/>
        <v>9660</v>
      </c>
      <c r="O17" s="47">
        <f t="shared" si="1"/>
        <v>5.7671641791044772</v>
      </c>
      <c r="P17" s="9"/>
    </row>
    <row r="18" spans="1:16">
      <c r="A18" s="12"/>
      <c r="B18" s="25">
        <v>334.7</v>
      </c>
      <c r="C18" s="20" t="s">
        <v>23</v>
      </c>
      <c r="D18" s="46">
        <v>0</v>
      </c>
      <c r="E18" s="46">
        <v>104795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5"/>
        <v>104795</v>
      </c>
      <c r="O18" s="47">
        <f t="shared" si="1"/>
        <v>62.56417910447761</v>
      </c>
      <c r="P18" s="9"/>
    </row>
    <row r="19" spans="1:16">
      <c r="A19" s="12"/>
      <c r="B19" s="25">
        <v>335.12</v>
      </c>
      <c r="C19" s="20" t="s">
        <v>24</v>
      </c>
      <c r="D19" s="46">
        <v>212074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5"/>
        <v>212074</v>
      </c>
      <c r="O19" s="47">
        <f t="shared" si="1"/>
        <v>126.61134328358209</v>
      </c>
      <c r="P19" s="9"/>
    </row>
    <row r="20" spans="1:16">
      <c r="A20" s="12"/>
      <c r="B20" s="25">
        <v>335.14</v>
      </c>
      <c r="C20" s="20" t="s">
        <v>25</v>
      </c>
      <c r="D20" s="46">
        <v>341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341</v>
      </c>
      <c r="O20" s="47">
        <f t="shared" si="1"/>
        <v>0.2035820895522388</v>
      </c>
      <c r="P20" s="9"/>
    </row>
    <row r="21" spans="1:16">
      <c r="A21" s="12"/>
      <c r="B21" s="25">
        <v>335.15</v>
      </c>
      <c r="C21" s="20" t="s">
        <v>26</v>
      </c>
      <c r="D21" s="46">
        <v>141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141</v>
      </c>
      <c r="O21" s="47">
        <f t="shared" si="1"/>
        <v>8.4179104477611941E-2</v>
      </c>
      <c r="P21" s="9"/>
    </row>
    <row r="22" spans="1:16">
      <c r="A22" s="12"/>
      <c r="B22" s="25">
        <v>335.19</v>
      </c>
      <c r="C22" s="20" t="s">
        <v>35</v>
      </c>
      <c r="D22" s="46">
        <v>55893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55893</v>
      </c>
      <c r="O22" s="47">
        <f t="shared" si="1"/>
        <v>33.368955223880597</v>
      </c>
      <c r="P22" s="9"/>
    </row>
    <row r="23" spans="1:16">
      <c r="A23" s="12"/>
      <c r="B23" s="25">
        <v>337.2</v>
      </c>
      <c r="C23" s="20" t="s">
        <v>27</v>
      </c>
      <c r="D23" s="46">
        <v>114882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36" si="6">SUM(D23:M23)</f>
        <v>114882</v>
      </c>
      <c r="O23" s="47">
        <f t="shared" si="1"/>
        <v>68.586268656716413</v>
      </c>
      <c r="P23" s="9"/>
    </row>
    <row r="24" spans="1:16" ht="15.75">
      <c r="A24" s="29" t="s">
        <v>32</v>
      </c>
      <c r="B24" s="30"/>
      <c r="C24" s="31"/>
      <c r="D24" s="32">
        <f t="shared" ref="D24:M24" si="7">SUM(D25:D28)</f>
        <v>1349</v>
      </c>
      <c r="E24" s="32">
        <f t="shared" si="7"/>
        <v>0</v>
      </c>
      <c r="F24" s="32">
        <f t="shared" si="7"/>
        <v>0</v>
      </c>
      <c r="G24" s="32">
        <f t="shared" si="7"/>
        <v>0</v>
      </c>
      <c r="H24" s="32">
        <f t="shared" si="7"/>
        <v>0</v>
      </c>
      <c r="I24" s="32">
        <f t="shared" si="7"/>
        <v>1072994</v>
      </c>
      <c r="J24" s="32">
        <f t="shared" si="7"/>
        <v>0</v>
      </c>
      <c r="K24" s="32">
        <f t="shared" si="7"/>
        <v>0</v>
      </c>
      <c r="L24" s="32">
        <f t="shared" si="7"/>
        <v>0</v>
      </c>
      <c r="M24" s="32">
        <f t="shared" si="7"/>
        <v>0</v>
      </c>
      <c r="N24" s="32">
        <f t="shared" si="6"/>
        <v>1074343</v>
      </c>
      <c r="O24" s="45">
        <f t="shared" si="1"/>
        <v>641.39880597014928</v>
      </c>
      <c r="P24" s="10"/>
    </row>
    <row r="25" spans="1:16">
      <c r="A25" s="12"/>
      <c r="B25" s="25">
        <v>343.3</v>
      </c>
      <c r="C25" s="20" t="s">
        <v>36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488471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488471</v>
      </c>
      <c r="O25" s="47">
        <f t="shared" si="1"/>
        <v>291.62447761194028</v>
      </c>
      <c r="P25" s="9"/>
    </row>
    <row r="26" spans="1:16">
      <c r="A26" s="12"/>
      <c r="B26" s="25">
        <v>343.4</v>
      </c>
      <c r="C26" s="20" t="s">
        <v>37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136158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136158</v>
      </c>
      <c r="O26" s="47">
        <f t="shared" si="1"/>
        <v>81.288358208955231</v>
      </c>
      <c r="P26" s="9"/>
    </row>
    <row r="27" spans="1:16">
      <c r="A27" s="12"/>
      <c r="B27" s="25">
        <v>343.5</v>
      </c>
      <c r="C27" s="20" t="s">
        <v>59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448365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448365</v>
      </c>
      <c r="O27" s="47">
        <f t="shared" si="1"/>
        <v>267.68059701492535</v>
      </c>
      <c r="P27" s="9"/>
    </row>
    <row r="28" spans="1:16">
      <c r="A28" s="12"/>
      <c r="B28" s="25">
        <v>347.4</v>
      </c>
      <c r="C28" s="20" t="s">
        <v>60</v>
      </c>
      <c r="D28" s="46">
        <v>1349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1349</v>
      </c>
      <c r="O28" s="47">
        <f t="shared" si="1"/>
        <v>0.80537313432835822</v>
      </c>
      <c r="P28" s="9"/>
    </row>
    <row r="29" spans="1:16" ht="15.75">
      <c r="A29" s="29" t="s">
        <v>3</v>
      </c>
      <c r="B29" s="30"/>
      <c r="C29" s="31"/>
      <c r="D29" s="32">
        <f t="shared" ref="D29:M29" si="8">SUM(D30:D32)</f>
        <v>295401</v>
      </c>
      <c r="E29" s="32">
        <f t="shared" si="8"/>
        <v>0</v>
      </c>
      <c r="F29" s="32">
        <f t="shared" si="8"/>
        <v>0</v>
      </c>
      <c r="G29" s="32">
        <f t="shared" si="8"/>
        <v>0</v>
      </c>
      <c r="H29" s="32">
        <f t="shared" si="8"/>
        <v>0</v>
      </c>
      <c r="I29" s="32">
        <f t="shared" si="8"/>
        <v>0</v>
      </c>
      <c r="J29" s="32">
        <f t="shared" si="8"/>
        <v>0</v>
      </c>
      <c r="K29" s="32">
        <f t="shared" si="8"/>
        <v>0</v>
      </c>
      <c r="L29" s="32">
        <f t="shared" si="8"/>
        <v>0</v>
      </c>
      <c r="M29" s="32">
        <f t="shared" si="8"/>
        <v>0</v>
      </c>
      <c r="N29" s="32">
        <f t="shared" si="6"/>
        <v>295401</v>
      </c>
      <c r="O29" s="45">
        <f t="shared" si="1"/>
        <v>176.35880597014926</v>
      </c>
      <c r="P29" s="10"/>
    </row>
    <row r="30" spans="1:16">
      <c r="A30" s="12"/>
      <c r="B30" s="25">
        <v>362</v>
      </c>
      <c r="C30" s="20" t="s">
        <v>43</v>
      </c>
      <c r="D30" s="46">
        <v>11000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11000</v>
      </c>
      <c r="O30" s="47">
        <f t="shared" si="1"/>
        <v>6.5671641791044779</v>
      </c>
      <c r="P30" s="9"/>
    </row>
    <row r="31" spans="1:16">
      <c r="A31" s="12"/>
      <c r="B31" s="25">
        <v>363.25</v>
      </c>
      <c r="C31" s="20" t="s">
        <v>80</v>
      </c>
      <c r="D31" s="46">
        <v>272158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272158</v>
      </c>
      <c r="O31" s="47">
        <f t="shared" si="1"/>
        <v>162.48238805970149</v>
      </c>
      <c r="P31" s="9"/>
    </row>
    <row r="32" spans="1:16">
      <c r="A32" s="12"/>
      <c r="B32" s="25">
        <v>369.9</v>
      </c>
      <c r="C32" s="20" t="s">
        <v>45</v>
      </c>
      <c r="D32" s="46">
        <v>12243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12243</v>
      </c>
      <c r="O32" s="47">
        <f t="shared" si="1"/>
        <v>7.3092537313432837</v>
      </c>
      <c r="P32" s="9"/>
    </row>
    <row r="33" spans="1:119" ht="15.75">
      <c r="A33" s="29" t="s">
        <v>34</v>
      </c>
      <c r="B33" s="30"/>
      <c r="C33" s="31"/>
      <c r="D33" s="32">
        <f t="shared" ref="D33:M33" si="9">SUM(D34:D35)</f>
        <v>283037</v>
      </c>
      <c r="E33" s="32">
        <f t="shared" si="9"/>
        <v>123210</v>
      </c>
      <c r="F33" s="32">
        <f t="shared" si="9"/>
        <v>0</v>
      </c>
      <c r="G33" s="32">
        <f t="shared" si="9"/>
        <v>0</v>
      </c>
      <c r="H33" s="32">
        <f t="shared" si="9"/>
        <v>0</v>
      </c>
      <c r="I33" s="32">
        <f t="shared" si="9"/>
        <v>79747</v>
      </c>
      <c r="J33" s="32">
        <f t="shared" si="9"/>
        <v>0</v>
      </c>
      <c r="K33" s="32">
        <f t="shared" si="9"/>
        <v>0</v>
      </c>
      <c r="L33" s="32">
        <f t="shared" si="9"/>
        <v>0</v>
      </c>
      <c r="M33" s="32">
        <f t="shared" si="9"/>
        <v>0</v>
      </c>
      <c r="N33" s="32">
        <f t="shared" si="6"/>
        <v>485994</v>
      </c>
      <c r="O33" s="45">
        <f t="shared" si="1"/>
        <v>290.14567164179107</v>
      </c>
      <c r="P33" s="9"/>
    </row>
    <row r="34" spans="1:119">
      <c r="A34" s="12"/>
      <c r="B34" s="25">
        <v>381</v>
      </c>
      <c r="C34" s="20" t="s">
        <v>46</v>
      </c>
      <c r="D34" s="46">
        <v>279795</v>
      </c>
      <c r="E34" s="46">
        <v>123210</v>
      </c>
      <c r="F34" s="46">
        <v>0</v>
      </c>
      <c r="G34" s="46">
        <v>0</v>
      </c>
      <c r="H34" s="46">
        <v>0</v>
      </c>
      <c r="I34" s="46">
        <v>79747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482752</v>
      </c>
      <c r="O34" s="47">
        <f t="shared" si="1"/>
        <v>288.21014925373134</v>
      </c>
      <c r="P34" s="9"/>
    </row>
    <row r="35" spans="1:119" ht="15.75" thickBot="1">
      <c r="A35" s="12"/>
      <c r="B35" s="25">
        <v>389.1</v>
      </c>
      <c r="C35" s="20" t="s">
        <v>47</v>
      </c>
      <c r="D35" s="46">
        <v>3242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3242</v>
      </c>
      <c r="O35" s="47">
        <f t="shared" si="1"/>
        <v>1.9355223880597014</v>
      </c>
      <c r="P35" s="9"/>
    </row>
    <row r="36" spans="1:119" ht="16.5" thickBot="1">
      <c r="A36" s="14" t="s">
        <v>38</v>
      </c>
      <c r="B36" s="23"/>
      <c r="C36" s="22"/>
      <c r="D36" s="15">
        <f>SUM(D5,D13,D15,D24,D29,D33)</f>
        <v>1358696</v>
      </c>
      <c r="E36" s="15">
        <f t="shared" ref="E36:M36" si="10">SUM(E5,E13,E15,E24,E29,E33)</f>
        <v>601493</v>
      </c>
      <c r="F36" s="15">
        <f t="shared" si="10"/>
        <v>0</v>
      </c>
      <c r="G36" s="15">
        <f t="shared" si="10"/>
        <v>0</v>
      </c>
      <c r="H36" s="15">
        <f t="shared" si="10"/>
        <v>0</v>
      </c>
      <c r="I36" s="15">
        <f t="shared" si="10"/>
        <v>1152741</v>
      </c>
      <c r="J36" s="15">
        <f t="shared" si="10"/>
        <v>0</v>
      </c>
      <c r="K36" s="15">
        <f t="shared" si="10"/>
        <v>0</v>
      </c>
      <c r="L36" s="15">
        <f t="shared" si="10"/>
        <v>0</v>
      </c>
      <c r="M36" s="15">
        <f t="shared" si="10"/>
        <v>0</v>
      </c>
      <c r="N36" s="15">
        <f t="shared" si="6"/>
        <v>3112930</v>
      </c>
      <c r="O36" s="38">
        <f t="shared" si="1"/>
        <v>1858.465671641791</v>
      </c>
      <c r="P36" s="6"/>
      <c r="Q36" s="2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</row>
    <row r="37" spans="1:119">
      <c r="A37" s="16"/>
      <c r="B37" s="18"/>
      <c r="C37" s="18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9"/>
    </row>
    <row r="38" spans="1:119">
      <c r="A38" s="40"/>
      <c r="B38" s="41"/>
      <c r="C38" s="41"/>
      <c r="D38" s="42"/>
      <c r="E38" s="42"/>
      <c r="F38" s="42"/>
      <c r="G38" s="42"/>
      <c r="H38" s="42"/>
      <c r="I38" s="42"/>
      <c r="J38" s="42"/>
      <c r="K38" s="42"/>
      <c r="L38" s="48" t="s">
        <v>81</v>
      </c>
      <c r="M38" s="48"/>
      <c r="N38" s="48"/>
      <c r="O38" s="43">
        <v>1675</v>
      </c>
    </row>
    <row r="39" spans="1:119">
      <c r="A39" s="49"/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1"/>
    </row>
    <row r="40" spans="1:119" ht="15.75" customHeight="1" thickBot="1">
      <c r="A40" s="52" t="s">
        <v>63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4"/>
    </row>
  </sheetData>
  <mergeCells count="10">
    <mergeCell ref="L38:N38"/>
    <mergeCell ref="A39:O39"/>
    <mergeCell ref="A40:O4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42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55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116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48</v>
      </c>
      <c r="B3" s="62"/>
      <c r="C3" s="63"/>
      <c r="D3" s="67" t="s">
        <v>28</v>
      </c>
      <c r="E3" s="68"/>
      <c r="F3" s="68"/>
      <c r="G3" s="68"/>
      <c r="H3" s="69"/>
      <c r="I3" s="67" t="s">
        <v>29</v>
      </c>
      <c r="J3" s="69"/>
      <c r="K3" s="67" t="s">
        <v>31</v>
      </c>
      <c r="L3" s="68"/>
      <c r="M3" s="69"/>
      <c r="N3" s="36"/>
      <c r="O3" s="37"/>
      <c r="P3" s="70" t="s">
        <v>117</v>
      </c>
      <c r="Q3" s="11"/>
      <c r="R3"/>
    </row>
    <row r="4" spans="1:134" ht="32.25" customHeight="1" thickBot="1">
      <c r="A4" s="64"/>
      <c r="B4" s="65"/>
      <c r="C4" s="66"/>
      <c r="D4" s="34" t="s">
        <v>4</v>
      </c>
      <c r="E4" s="34" t="s">
        <v>49</v>
      </c>
      <c r="F4" s="34" t="s">
        <v>50</v>
      </c>
      <c r="G4" s="34" t="s">
        <v>51</v>
      </c>
      <c r="H4" s="34" t="s">
        <v>5</v>
      </c>
      <c r="I4" s="34" t="s">
        <v>6</v>
      </c>
      <c r="J4" s="35" t="s">
        <v>52</v>
      </c>
      <c r="K4" s="35" t="s">
        <v>7</v>
      </c>
      <c r="L4" s="35" t="s">
        <v>8</v>
      </c>
      <c r="M4" s="35" t="s">
        <v>118</v>
      </c>
      <c r="N4" s="35" t="s">
        <v>9</v>
      </c>
      <c r="O4" s="35" t="s">
        <v>119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120</v>
      </c>
      <c r="B5" s="26"/>
      <c r="C5" s="26"/>
      <c r="D5" s="27">
        <f t="shared" ref="D5:N5" si="0">SUM(D6:D12)</f>
        <v>293583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293583</v>
      </c>
      <c r="P5" s="33">
        <f t="shared" ref="P5:P38" si="1">(O5/P$40)</f>
        <v>215.07912087912089</v>
      </c>
      <c r="Q5" s="6"/>
    </row>
    <row r="6" spans="1:134">
      <c r="A6" s="12"/>
      <c r="B6" s="25">
        <v>311</v>
      </c>
      <c r="C6" s="20" t="s">
        <v>2</v>
      </c>
      <c r="D6" s="46">
        <v>122848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122848</v>
      </c>
      <c r="P6" s="47">
        <f t="shared" si="1"/>
        <v>89.998534798534791</v>
      </c>
      <c r="Q6" s="9"/>
    </row>
    <row r="7" spans="1:134">
      <c r="A7" s="12"/>
      <c r="B7" s="25">
        <v>312.41000000000003</v>
      </c>
      <c r="C7" s="20" t="s">
        <v>121</v>
      </c>
      <c r="D7" s="46">
        <v>36431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2" si="2">SUM(D7:N7)</f>
        <v>36431</v>
      </c>
      <c r="P7" s="47">
        <f t="shared" si="1"/>
        <v>26.68937728937729</v>
      </c>
      <c r="Q7" s="9"/>
    </row>
    <row r="8" spans="1:134">
      <c r="A8" s="12"/>
      <c r="B8" s="25">
        <v>314.10000000000002</v>
      </c>
      <c r="C8" s="20" t="s">
        <v>13</v>
      </c>
      <c r="D8" s="46">
        <v>80200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80200</v>
      </c>
      <c r="P8" s="47">
        <f t="shared" si="1"/>
        <v>58.754578754578752</v>
      </c>
      <c r="Q8" s="9"/>
    </row>
    <row r="9" spans="1:134">
      <c r="A9" s="12"/>
      <c r="B9" s="25">
        <v>314.39999999999998</v>
      </c>
      <c r="C9" s="20" t="s">
        <v>14</v>
      </c>
      <c r="D9" s="46">
        <v>2269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2269</v>
      </c>
      <c r="P9" s="47">
        <f t="shared" si="1"/>
        <v>1.6622710622710624</v>
      </c>
      <c r="Q9" s="9"/>
    </row>
    <row r="10" spans="1:134">
      <c r="A10" s="12"/>
      <c r="B10" s="25">
        <v>315.10000000000002</v>
      </c>
      <c r="C10" s="20" t="s">
        <v>122</v>
      </c>
      <c r="D10" s="46">
        <v>17673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17673</v>
      </c>
      <c r="P10" s="47">
        <f t="shared" si="1"/>
        <v>12.947252747252747</v>
      </c>
      <c r="Q10" s="9"/>
    </row>
    <row r="11" spans="1:134">
      <c r="A11" s="12"/>
      <c r="B11" s="25">
        <v>316</v>
      </c>
      <c r="C11" s="20" t="s">
        <v>103</v>
      </c>
      <c r="D11" s="46">
        <v>2650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2650</v>
      </c>
      <c r="P11" s="47">
        <f t="shared" si="1"/>
        <v>1.9413919413919414</v>
      </c>
      <c r="Q11" s="9"/>
    </row>
    <row r="12" spans="1:134">
      <c r="A12" s="12"/>
      <c r="B12" s="25">
        <v>319.2</v>
      </c>
      <c r="C12" s="20" t="s">
        <v>123</v>
      </c>
      <c r="D12" s="46">
        <v>31512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31512</v>
      </c>
      <c r="P12" s="47">
        <f t="shared" si="1"/>
        <v>23.085714285714285</v>
      </c>
      <c r="Q12" s="9"/>
    </row>
    <row r="13" spans="1:134" ht="15.75">
      <c r="A13" s="29" t="s">
        <v>17</v>
      </c>
      <c r="B13" s="30"/>
      <c r="C13" s="31"/>
      <c r="D13" s="32">
        <f t="shared" ref="D13:N13" si="3">SUM(D14:D14)</f>
        <v>24730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32">
        <f t="shared" si="3"/>
        <v>0</v>
      </c>
      <c r="O13" s="44">
        <f>SUM(D13:N13)</f>
        <v>24730</v>
      </c>
      <c r="P13" s="45">
        <f t="shared" si="1"/>
        <v>18.117216117216117</v>
      </c>
      <c r="Q13" s="10"/>
    </row>
    <row r="14" spans="1:134">
      <c r="A14" s="12"/>
      <c r="B14" s="25">
        <v>322</v>
      </c>
      <c r="C14" s="20" t="s">
        <v>124</v>
      </c>
      <c r="D14" s="46">
        <v>24730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>SUM(D14:N14)</f>
        <v>24730</v>
      </c>
      <c r="P14" s="47">
        <f t="shared" si="1"/>
        <v>18.117216117216117</v>
      </c>
      <c r="Q14" s="9"/>
    </row>
    <row r="15" spans="1:134" ht="15.75">
      <c r="A15" s="29" t="s">
        <v>125</v>
      </c>
      <c r="B15" s="30"/>
      <c r="C15" s="31"/>
      <c r="D15" s="32">
        <f t="shared" ref="D15:N15" si="4">SUM(D16:D24)</f>
        <v>998839</v>
      </c>
      <c r="E15" s="32">
        <f t="shared" si="4"/>
        <v>0</v>
      </c>
      <c r="F15" s="32">
        <f t="shared" si="4"/>
        <v>0</v>
      </c>
      <c r="G15" s="32">
        <f t="shared" si="4"/>
        <v>0</v>
      </c>
      <c r="H15" s="32">
        <f t="shared" si="4"/>
        <v>0</v>
      </c>
      <c r="I15" s="32">
        <f t="shared" si="4"/>
        <v>106572</v>
      </c>
      <c r="J15" s="32">
        <f t="shared" si="4"/>
        <v>0</v>
      </c>
      <c r="K15" s="32">
        <f t="shared" si="4"/>
        <v>0</v>
      </c>
      <c r="L15" s="32">
        <f t="shared" si="4"/>
        <v>0</v>
      </c>
      <c r="M15" s="32">
        <f t="shared" si="4"/>
        <v>0</v>
      </c>
      <c r="N15" s="32">
        <f t="shared" si="4"/>
        <v>0</v>
      </c>
      <c r="O15" s="44">
        <f>SUM(D15:N15)</f>
        <v>1105411</v>
      </c>
      <c r="P15" s="45">
        <f t="shared" si="1"/>
        <v>809.82490842490847</v>
      </c>
      <c r="Q15" s="10"/>
    </row>
    <row r="16" spans="1:134">
      <c r="A16" s="12"/>
      <c r="B16" s="25">
        <v>334.31</v>
      </c>
      <c r="C16" s="20" t="s">
        <v>20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61608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ref="O16:O21" si="5">SUM(D16:N16)</f>
        <v>61608</v>
      </c>
      <c r="P16" s="47">
        <f t="shared" si="1"/>
        <v>45.134065934065937</v>
      </c>
      <c r="Q16" s="9"/>
    </row>
    <row r="17" spans="1:17">
      <c r="A17" s="12"/>
      <c r="B17" s="25">
        <v>334.49</v>
      </c>
      <c r="C17" s="20" t="s">
        <v>22</v>
      </c>
      <c r="D17" s="46">
        <v>581622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5"/>
        <v>581622</v>
      </c>
      <c r="P17" s="47">
        <f t="shared" si="1"/>
        <v>426.09670329670331</v>
      </c>
      <c r="Q17" s="9"/>
    </row>
    <row r="18" spans="1:17">
      <c r="A18" s="12"/>
      <c r="B18" s="25">
        <v>335.125</v>
      </c>
      <c r="C18" s="20" t="s">
        <v>126</v>
      </c>
      <c r="D18" s="46">
        <v>334722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5"/>
        <v>334722</v>
      </c>
      <c r="P18" s="47">
        <f t="shared" si="1"/>
        <v>245.21758241758241</v>
      </c>
      <c r="Q18" s="9"/>
    </row>
    <row r="19" spans="1:17">
      <c r="A19" s="12"/>
      <c r="B19" s="25">
        <v>335.14</v>
      </c>
      <c r="C19" s="20" t="s">
        <v>84</v>
      </c>
      <c r="D19" s="46">
        <v>195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5"/>
        <v>195</v>
      </c>
      <c r="P19" s="47">
        <f t="shared" si="1"/>
        <v>0.14285714285714285</v>
      </c>
      <c r="Q19" s="9"/>
    </row>
    <row r="20" spans="1:17">
      <c r="A20" s="12"/>
      <c r="B20" s="25">
        <v>335.15</v>
      </c>
      <c r="C20" s="20" t="s">
        <v>85</v>
      </c>
      <c r="D20" s="46">
        <v>348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5"/>
        <v>348</v>
      </c>
      <c r="P20" s="47">
        <f t="shared" si="1"/>
        <v>0.25494505494505493</v>
      </c>
      <c r="Q20" s="9"/>
    </row>
    <row r="21" spans="1:17">
      <c r="A21" s="12"/>
      <c r="B21" s="25">
        <v>335.18</v>
      </c>
      <c r="C21" s="20" t="s">
        <v>127</v>
      </c>
      <c r="D21" s="46">
        <v>36151</v>
      </c>
      <c r="E21" s="46">
        <v>0</v>
      </c>
      <c r="F21" s="46">
        <v>0</v>
      </c>
      <c r="G21" s="46">
        <v>0</v>
      </c>
      <c r="H21" s="46">
        <v>0</v>
      </c>
      <c r="I21" s="46">
        <v>44964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5"/>
        <v>81115</v>
      </c>
      <c r="P21" s="47">
        <f t="shared" si="1"/>
        <v>59.424908424908423</v>
      </c>
      <c r="Q21" s="9"/>
    </row>
    <row r="22" spans="1:17">
      <c r="A22" s="12"/>
      <c r="B22" s="25">
        <v>335.48</v>
      </c>
      <c r="C22" s="20" t="s">
        <v>73</v>
      </c>
      <c r="D22" s="46">
        <v>4051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ref="O22:O24" si="6">SUM(D22:N22)</f>
        <v>4051</v>
      </c>
      <c r="P22" s="47">
        <f t="shared" si="1"/>
        <v>2.9677655677655679</v>
      </c>
      <c r="Q22" s="9"/>
    </row>
    <row r="23" spans="1:17">
      <c r="A23" s="12"/>
      <c r="B23" s="25">
        <v>337.2</v>
      </c>
      <c r="C23" s="20" t="s">
        <v>27</v>
      </c>
      <c r="D23" s="46">
        <v>32055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6"/>
        <v>32055</v>
      </c>
      <c r="P23" s="47">
        <f t="shared" si="1"/>
        <v>23.483516483516482</v>
      </c>
      <c r="Q23" s="9"/>
    </row>
    <row r="24" spans="1:17">
      <c r="A24" s="12"/>
      <c r="B24" s="25">
        <v>337.6</v>
      </c>
      <c r="C24" s="20" t="s">
        <v>104</v>
      </c>
      <c r="D24" s="46">
        <v>9695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9695</v>
      </c>
      <c r="P24" s="47">
        <f t="shared" si="1"/>
        <v>7.1025641025641022</v>
      </c>
      <c r="Q24" s="9"/>
    </row>
    <row r="25" spans="1:17" ht="15.75">
      <c r="A25" s="29" t="s">
        <v>32</v>
      </c>
      <c r="B25" s="30"/>
      <c r="C25" s="31"/>
      <c r="D25" s="32">
        <f t="shared" ref="D25:N25" si="7">SUM(D26:D27)</f>
        <v>0</v>
      </c>
      <c r="E25" s="32">
        <f t="shared" si="7"/>
        <v>0</v>
      </c>
      <c r="F25" s="32">
        <f t="shared" si="7"/>
        <v>0</v>
      </c>
      <c r="G25" s="32">
        <f t="shared" si="7"/>
        <v>0</v>
      </c>
      <c r="H25" s="32">
        <f t="shared" si="7"/>
        <v>0</v>
      </c>
      <c r="I25" s="32">
        <f t="shared" si="7"/>
        <v>1097598</v>
      </c>
      <c r="J25" s="32">
        <f t="shared" si="7"/>
        <v>0</v>
      </c>
      <c r="K25" s="32">
        <f t="shared" si="7"/>
        <v>0</v>
      </c>
      <c r="L25" s="32">
        <f t="shared" si="7"/>
        <v>0</v>
      </c>
      <c r="M25" s="32">
        <f t="shared" si="7"/>
        <v>0</v>
      </c>
      <c r="N25" s="32">
        <f t="shared" si="7"/>
        <v>0</v>
      </c>
      <c r="O25" s="32">
        <f>SUM(D25:N25)</f>
        <v>1097598</v>
      </c>
      <c r="P25" s="45">
        <f t="shared" si="1"/>
        <v>804.10109890109891</v>
      </c>
      <c r="Q25" s="10"/>
    </row>
    <row r="26" spans="1:17">
      <c r="A26" s="12"/>
      <c r="B26" s="25">
        <v>343.4</v>
      </c>
      <c r="C26" s="20" t="s">
        <v>37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171218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ref="O26:O27" si="8">SUM(D26:N26)</f>
        <v>171218</v>
      </c>
      <c r="P26" s="47">
        <f t="shared" si="1"/>
        <v>125.43443223443224</v>
      </c>
      <c r="Q26" s="9"/>
    </row>
    <row r="27" spans="1:17">
      <c r="A27" s="12"/>
      <c r="B27" s="25">
        <v>343.6</v>
      </c>
      <c r="C27" s="20" t="s">
        <v>79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926380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8"/>
        <v>926380</v>
      </c>
      <c r="P27" s="47">
        <f t="shared" si="1"/>
        <v>678.66666666666663</v>
      </c>
      <c r="Q27" s="9"/>
    </row>
    <row r="28" spans="1:17" ht="15.75">
      <c r="A28" s="29" t="s">
        <v>33</v>
      </c>
      <c r="B28" s="30"/>
      <c r="C28" s="31"/>
      <c r="D28" s="32">
        <f t="shared" ref="D28:N28" si="9">SUM(D29:D29)</f>
        <v>1515</v>
      </c>
      <c r="E28" s="32">
        <f t="shared" si="9"/>
        <v>0</v>
      </c>
      <c r="F28" s="32">
        <f t="shared" si="9"/>
        <v>0</v>
      </c>
      <c r="G28" s="32">
        <f t="shared" si="9"/>
        <v>0</v>
      </c>
      <c r="H28" s="32">
        <f t="shared" si="9"/>
        <v>0</v>
      </c>
      <c r="I28" s="32">
        <f t="shared" si="9"/>
        <v>0</v>
      </c>
      <c r="J28" s="32">
        <f t="shared" si="9"/>
        <v>0</v>
      </c>
      <c r="K28" s="32">
        <f t="shared" si="9"/>
        <v>0</v>
      </c>
      <c r="L28" s="32">
        <f t="shared" si="9"/>
        <v>0</v>
      </c>
      <c r="M28" s="32">
        <f t="shared" si="9"/>
        <v>0</v>
      </c>
      <c r="N28" s="32">
        <f t="shared" si="9"/>
        <v>0</v>
      </c>
      <c r="O28" s="32">
        <f>SUM(D28:N28)</f>
        <v>1515</v>
      </c>
      <c r="P28" s="45">
        <f t="shared" si="1"/>
        <v>1.1098901098901099</v>
      </c>
      <c r="Q28" s="10"/>
    </row>
    <row r="29" spans="1:17">
      <c r="A29" s="13"/>
      <c r="B29" s="39">
        <v>351.1</v>
      </c>
      <c r="C29" s="21" t="s">
        <v>109</v>
      </c>
      <c r="D29" s="46">
        <v>1515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>SUM(D29:N29)</f>
        <v>1515</v>
      </c>
      <c r="P29" s="47">
        <f t="shared" si="1"/>
        <v>1.1098901098901099</v>
      </c>
      <c r="Q29" s="9"/>
    </row>
    <row r="30" spans="1:17" ht="15.75">
      <c r="A30" s="29" t="s">
        <v>3</v>
      </c>
      <c r="B30" s="30"/>
      <c r="C30" s="31"/>
      <c r="D30" s="32">
        <f t="shared" ref="D30:N30" si="10">SUM(D31:D34)</f>
        <v>322671</v>
      </c>
      <c r="E30" s="32">
        <f t="shared" si="10"/>
        <v>0</v>
      </c>
      <c r="F30" s="32">
        <f t="shared" si="10"/>
        <v>0</v>
      </c>
      <c r="G30" s="32">
        <f t="shared" si="10"/>
        <v>0</v>
      </c>
      <c r="H30" s="32">
        <f t="shared" si="10"/>
        <v>0</v>
      </c>
      <c r="I30" s="32">
        <f t="shared" si="10"/>
        <v>127067</v>
      </c>
      <c r="J30" s="32">
        <f t="shared" si="10"/>
        <v>0</v>
      </c>
      <c r="K30" s="32">
        <f t="shared" si="10"/>
        <v>0</v>
      </c>
      <c r="L30" s="32">
        <f t="shared" si="10"/>
        <v>0</v>
      </c>
      <c r="M30" s="32">
        <f t="shared" si="10"/>
        <v>0</v>
      </c>
      <c r="N30" s="32">
        <f t="shared" si="10"/>
        <v>0</v>
      </c>
      <c r="O30" s="32">
        <f>SUM(D30:N30)</f>
        <v>449738</v>
      </c>
      <c r="P30" s="45">
        <f t="shared" si="1"/>
        <v>329.47838827838825</v>
      </c>
      <c r="Q30" s="10"/>
    </row>
    <row r="31" spans="1:17">
      <c r="A31" s="12"/>
      <c r="B31" s="25">
        <v>361.1</v>
      </c>
      <c r="C31" s="20" t="s">
        <v>42</v>
      </c>
      <c r="D31" s="46">
        <v>81</v>
      </c>
      <c r="E31" s="46">
        <v>0</v>
      </c>
      <c r="F31" s="46">
        <v>0</v>
      </c>
      <c r="G31" s="46">
        <v>0</v>
      </c>
      <c r="H31" s="46">
        <v>0</v>
      </c>
      <c r="I31" s="46">
        <v>107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>SUM(D31:N31)</f>
        <v>188</v>
      </c>
      <c r="P31" s="47">
        <f t="shared" si="1"/>
        <v>0.13772893772893774</v>
      </c>
      <c r="Q31" s="9"/>
    </row>
    <row r="32" spans="1:17">
      <c r="A32" s="12"/>
      <c r="B32" s="25">
        <v>362</v>
      </c>
      <c r="C32" s="20" t="s">
        <v>43</v>
      </c>
      <c r="D32" s="46">
        <v>12437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ref="O32:O34" si="11">SUM(D32:N32)</f>
        <v>12437</v>
      </c>
      <c r="P32" s="47">
        <f t="shared" si="1"/>
        <v>9.111355311355311</v>
      </c>
      <c r="Q32" s="9"/>
    </row>
    <row r="33" spans="1:120">
      <c r="A33" s="12"/>
      <c r="B33" s="25">
        <v>366</v>
      </c>
      <c r="C33" s="20" t="s">
        <v>44</v>
      </c>
      <c r="D33" s="46">
        <v>200000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11"/>
        <v>200000</v>
      </c>
      <c r="P33" s="47">
        <f t="shared" si="1"/>
        <v>146.52014652014651</v>
      </c>
      <c r="Q33" s="9"/>
    </row>
    <row r="34" spans="1:120">
      <c r="A34" s="12"/>
      <c r="B34" s="25">
        <v>369.9</v>
      </c>
      <c r="C34" s="20" t="s">
        <v>45</v>
      </c>
      <c r="D34" s="46">
        <v>110153</v>
      </c>
      <c r="E34" s="46">
        <v>0</v>
      </c>
      <c r="F34" s="46">
        <v>0</v>
      </c>
      <c r="G34" s="46">
        <v>0</v>
      </c>
      <c r="H34" s="46">
        <v>0</v>
      </c>
      <c r="I34" s="46">
        <v>126960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11"/>
        <v>237113</v>
      </c>
      <c r="P34" s="47">
        <f t="shared" si="1"/>
        <v>173.70915750915751</v>
      </c>
      <c r="Q34" s="9"/>
    </row>
    <row r="35" spans="1:120" ht="15.75">
      <c r="A35" s="29" t="s">
        <v>34</v>
      </c>
      <c r="B35" s="30"/>
      <c r="C35" s="31"/>
      <c r="D35" s="32">
        <f t="shared" ref="D35:N35" si="12">SUM(D36:D37)</f>
        <v>672340</v>
      </c>
      <c r="E35" s="32">
        <f t="shared" si="12"/>
        <v>0</v>
      </c>
      <c r="F35" s="32">
        <f t="shared" si="12"/>
        <v>0</v>
      </c>
      <c r="G35" s="32">
        <f t="shared" si="12"/>
        <v>0</v>
      </c>
      <c r="H35" s="32">
        <f t="shared" si="12"/>
        <v>0</v>
      </c>
      <c r="I35" s="32">
        <f t="shared" si="12"/>
        <v>1655</v>
      </c>
      <c r="J35" s="32">
        <f t="shared" si="12"/>
        <v>0</v>
      </c>
      <c r="K35" s="32">
        <f t="shared" si="12"/>
        <v>0</v>
      </c>
      <c r="L35" s="32">
        <f t="shared" si="12"/>
        <v>0</v>
      </c>
      <c r="M35" s="32">
        <f t="shared" si="12"/>
        <v>0</v>
      </c>
      <c r="N35" s="32">
        <f t="shared" si="12"/>
        <v>0</v>
      </c>
      <c r="O35" s="32">
        <f>SUM(D35:N35)</f>
        <v>673995</v>
      </c>
      <c r="P35" s="45">
        <f t="shared" si="1"/>
        <v>493.76923076923077</v>
      </c>
      <c r="Q35" s="9"/>
    </row>
    <row r="36" spans="1:120">
      <c r="A36" s="12"/>
      <c r="B36" s="25">
        <v>381</v>
      </c>
      <c r="C36" s="20" t="s">
        <v>46</v>
      </c>
      <c r="D36" s="46">
        <v>585174</v>
      </c>
      <c r="E36" s="46">
        <v>0</v>
      </c>
      <c r="F36" s="46">
        <v>0</v>
      </c>
      <c r="G36" s="46">
        <v>0</v>
      </c>
      <c r="H36" s="46">
        <v>0</v>
      </c>
      <c r="I36" s="46">
        <v>1655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>SUM(D36:N36)</f>
        <v>586829</v>
      </c>
      <c r="P36" s="47">
        <f t="shared" si="1"/>
        <v>429.91135531135529</v>
      </c>
      <c r="Q36" s="9"/>
    </row>
    <row r="37" spans="1:120" ht="15.75" thickBot="1">
      <c r="A37" s="12"/>
      <c r="B37" s="25">
        <v>384</v>
      </c>
      <c r="C37" s="20" t="s">
        <v>65</v>
      </c>
      <c r="D37" s="46">
        <v>87166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ref="O37" si="13">SUM(D37:N37)</f>
        <v>87166</v>
      </c>
      <c r="P37" s="47">
        <f t="shared" si="1"/>
        <v>63.857875457875458</v>
      </c>
      <c r="Q37" s="9"/>
    </row>
    <row r="38" spans="1:120" ht="16.5" thickBot="1">
      <c r="A38" s="14" t="s">
        <v>38</v>
      </c>
      <c r="B38" s="23"/>
      <c r="C38" s="22"/>
      <c r="D38" s="15">
        <f t="shared" ref="D38:N38" si="14">SUM(D5,D13,D15,D25,D28,D30,D35)</f>
        <v>2313678</v>
      </c>
      <c r="E38" s="15">
        <f t="shared" si="14"/>
        <v>0</v>
      </c>
      <c r="F38" s="15">
        <f t="shared" si="14"/>
        <v>0</v>
      </c>
      <c r="G38" s="15">
        <f t="shared" si="14"/>
        <v>0</v>
      </c>
      <c r="H38" s="15">
        <f t="shared" si="14"/>
        <v>0</v>
      </c>
      <c r="I38" s="15">
        <f t="shared" si="14"/>
        <v>1332892</v>
      </c>
      <c r="J38" s="15">
        <f t="shared" si="14"/>
        <v>0</v>
      </c>
      <c r="K38" s="15">
        <f t="shared" si="14"/>
        <v>0</v>
      </c>
      <c r="L38" s="15">
        <f t="shared" si="14"/>
        <v>0</v>
      </c>
      <c r="M38" s="15">
        <f t="shared" si="14"/>
        <v>0</v>
      </c>
      <c r="N38" s="15">
        <f t="shared" si="14"/>
        <v>0</v>
      </c>
      <c r="O38" s="15">
        <f>SUM(D38:N38)</f>
        <v>3646570</v>
      </c>
      <c r="P38" s="38">
        <f t="shared" si="1"/>
        <v>2671.4798534798533</v>
      </c>
      <c r="Q38" s="6"/>
      <c r="R38" s="2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</row>
    <row r="39" spans="1:120">
      <c r="A39" s="16"/>
      <c r="B39" s="18"/>
      <c r="C39" s="18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9"/>
    </row>
    <row r="40" spans="1:120">
      <c r="A40" s="40"/>
      <c r="B40" s="41"/>
      <c r="C40" s="41"/>
      <c r="D40" s="42"/>
      <c r="E40" s="42"/>
      <c r="F40" s="42"/>
      <c r="G40" s="42"/>
      <c r="H40" s="42"/>
      <c r="I40" s="42"/>
      <c r="J40" s="42"/>
      <c r="K40" s="42"/>
      <c r="L40" s="42"/>
      <c r="M40" s="48" t="s">
        <v>128</v>
      </c>
      <c r="N40" s="48"/>
      <c r="O40" s="48"/>
      <c r="P40" s="43">
        <v>1365</v>
      </c>
    </row>
    <row r="41" spans="1:120">
      <c r="A41" s="49"/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1"/>
    </row>
    <row r="42" spans="1:120" ht="15.75" customHeight="1" thickBot="1">
      <c r="A42" s="52" t="s">
        <v>63</v>
      </c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4"/>
    </row>
  </sheetData>
  <mergeCells count="10">
    <mergeCell ref="M40:O40"/>
    <mergeCell ref="A41:P41"/>
    <mergeCell ref="A42:P42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113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48</v>
      </c>
      <c r="B3" s="62"/>
      <c r="C3" s="63"/>
      <c r="D3" s="67" t="s">
        <v>28</v>
      </c>
      <c r="E3" s="68"/>
      <c r="F3" s="68"/>
      <c r="G3" s="68"/>
      <c r="H3" s="69"/>
      <c r="I3" s="67" t="s">
        <v>29</v>
      </c>
      <c r="J3" s="69"/>
      <c r="K3" s="67" t="s">
        <v>31</v>
      </c>
      <c r="L3" s="69"/>
      <c r="M3" s="36"/>
      <c r="N3" s="37"/>
      <c r="O3" s="70" t="s">
        <v>53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49</v>
      </c>
      <c r="F4" s="34" t="s">
        <v>50</v>
      </c>
      <c r="G4" s="34" t="s">
        <v>51</v>
      </c>
      <c r="H4" s="34" t="s">
        <v>5</v>
      </c>
      <c r="I4" s="34" t="s">
        <v>6</v>
      </c>
      <c r="J4" s="35" t="s">
        <v>52</v>
      </c>
      <c r="K4" s="35" t="s">
        <v>7</v>
      </c>
      <c r="L4" s="35" t="s">
        <v>8</v>
      </c>
      <c r="M4" s="35" t="s">
        <v>9</v>
      </c>
      <c r="N4" s="35" t="s">
        <v>30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SUM(D6:D9)</f>
        <v>247452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30" si="1">SUM(D5:M5)</f>
        <v>247452</v>
      </c>
      <c r="O5" s="33">
        <f t="shared" ref="O5:O30" si="2">(N5/O$32)</f>
        <v>148.44151169766047</v>
      </c>
      <c r="P5" s="6"/>
    </row>
    <row r="6" spans="1:133">
      <c r="A6" s="12"/>
      <c r="B6" s="25">
        <v>311</v>
      </c>
      <c r="C6" s="20" t="s">
        <v>2</v>
      </c>
      <c r="D6" s="46">
        <v>128913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128913</v>
      </c>
      <c r="O6" s="47">
        <f t="shared" si="2"/>
        <v>77.332333533293337</v>
      </c>
      <c r="P6" s="9"/>
    </row>
    <row r="7" spans="1:133">
      <c r="A7" s="12"/>
      <c r="B7" s="25">
        <v>314.10000000000002</v>
      </c>
      <c r="C7" s="20" t="s">
        <v>13</v>
      </c>
      <c r="D7" s="46">
        <v>114748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114748</v>
      </c>
      <c r="O7" s="47">
        <f t="shared" si="2"/>
        <v>68.835032993401313</v>
      </c>
      <c r="P7" s="9"/>
    </row>
    <row r="8" spans="1:133">
      <c r="A8" s="12"/>
      <c r="B8" s="25">
        <v>314.8</v>
      </c>
      <c r="C8" s="20" t="s">
        <v>57</v>
      </c>
      <c r="D8" s="46">
        <v>1753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1753</v>
      </c>
      <c r="O8" s="47">
        <f t="shared" si="2"/>
        <v>1.0515896820635873</v>
      </c>
      <c r="P8" s="9"/>
    </row>
    <row r="9" spans="1:133">
      <c r="A9" s="12"/>
      <c r="B9" s="25">
        <v>316</v>
      </c>
      <c r="C9" s="20" t="s">
        <v>103</v>
      </c>
      <c r="D9" s="46">
        <v>2038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2038</v>
      </c>
      <c r="O9" s="47">
        <f t="shared" si="2"/>
        <v>1.2225554889022197</v>
      </c>
      <c r="P9" s="9"/>
    </row>
    <row r="10" spans="1:133" ht="15.75">
      <c r="A10" s="29" t="s">
        <v>17</v>
      </c>
      <c r="B10" s="30"/>
      <c r="C10" s="31"/>
      <c r="D10" s="32">
        <f t="shared" ref="D10:M10" si="3">SUM(D11:D11)</f>
        <v>15561</v>
      </c>
      <c r="E10" s="32">
        <f t="shared" si="3"/>
        <v>0</v>
      </c>
      <c r="F10" s="32">
        <f t="shared" si="3"/>
        <v>0</v>
      </c>
      <c r="G10" s="32">
        <f t="shared" si="3"/>
        <v>0</v>
      </c>
      <c r="H10" s="32">
        <f t="shared" si="3"/>
        <v>0</v>
      </c>
      <c r="I10" s="32">
        <f t="shared" si="3"/>
        <v>0</v>
      </c>
      <c r="J10" s="32">
        <f t="shared" si="3"/>
        <v>0</v>
      </c>
      <c r="K10" s="32">
        <f t="shared" si="3"/>
        <v>0</v>
      </c>
      <c r="L10" s="32">
        <f t="shared" si="3"/>
        <v>0</v>
      </c>
      <c r="M10" s="32">
        <f t="shared" si="3"/>
        <v>0</v>
      </c>
      <c r="N10" s="44">
        <f t="shared" si="1"/>
        <v>15561</v>
      </c>
      <c r="O10" s="45">
        <f t="shared" si="2"/>
        <v>9.3347330533893214</v>
      </c>
      <c r="P10" s="10"/>
    </row>
    <row r="11" spans="1:133">
      <c r="A11" s="12"/>
      <c r="B11" s="25">
        <v>322</v>
      </c>
      <c r="C11" s="20" t="s">
        <v>0</v>
      </c>
      <c r="D11" s="46">
        <v>15561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15561</v>
      </c>
      <c r="O11" s="47">
        <f t="shared" si="2"/>
        <v>9.3347330533893214</v>
      </c>
      <c r="P11" s="9"/>
    </row>
    <row r="12" spans="1:133" ht="15.75">
      <c r="A12" s="29" t="s">
        <v>18</v>
      </c>
      <c r="B12" s="30"/>
      <c r="C12" s="31"/>
      <c r="D12" s="32">
        <f t="shared" ref="D12:M12" si="4">SUM(D13:D20)</f>
        <v>577950</v>
      </c>
      <c r="E12" s="32">
        <f t="shared" si="4"/>
        <v>0</v>
      </c>
      <c r="F12" s="32">
        <f t="shared" si="4"/>
        <v>0</v>
      </c>
      <c r="G12" s="32">
        <f t="shared" si="4"/>
        <v>0</v>
      </c>
      <c r="H12" s="32">
        <f t="shared" si="4"/>
        <v>0</v>
      </c>
      <c r="I12" s="32">
        <f t="shared" si="4"/>
        <v>98351</v>
      </c>
      <c r="J12" s="32">
        <f t="shared" si="4"/>
        <v>0</v>
      </c>
      <c r="K12" s="32">
        <f t="shared" si="4"/>
        <v>0</v>
      </c>
      <c r="L12" s="32">
        <f t="shared" si="4"/>
        <v>0</v>
      </c>
      <c r="M12" s="32">
        <f t="shared" si="4"/>
        <v>0</v>
      </c>
      <c r="N12" s="44">
        <f t="shared" si="1"/>
        <v>676301</v>
      </c>
      <c r="O12" s="45">
        <f t="shared" si="2"/>
        <v>405.69946010797838</v>
      </c>
      <c r="P12" s="10"/>
    </row>
    <row r="13" spans="1:133">
      <c r="A13" s="12"/>
      <c r="B13" s="25">
        <v>331.1</v>
      </c>
      <c r="C13" s="20" t="s">
        <v>98</v>
      </c>
      <c r="D13" s="46">
        <v>9600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9600</v>
      </c>
      <c r="O13" s="47">
        <f t="shared" si="2"/>
        <v>5.7588482303539292</v>
      </c>
      <c r="P13" s="9"/>
    </row>
    <row r="14" spans="1:133">
      <c r="A14" s="12"/>
      <c r="B14" s="25">
        <v>332</v>
      </c>
      <c r="C14" s="20" t="s">
        <v>114</v>
      </c>
      <c r="D14" s="46">
        <v>79613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79613</v>
      </c>
      <c r="O14" s="47">
        <f t="shared" si="2"/>
        <v>47.758248350329936</v>
      </c>
      <c r="P14" s="9"/>
    </row>
    <row r="15" spans="1:133">
      <c r="A15" s="12"/>
      <c r="B15" s="25">
        <v>334.2</v>
      </c>
      <c r="C15" s="20" t="s">
        <v>19</v>
      </c>
      <c r="D15" s="46">
        <v>31325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31325</v>
      </c>
      <c r="O15" s="47">
        <f t="shared" si="2"/>
        <v>18.791241751649672</v>
      </c>
      <c r="P15" s="9"/>
    </row>
    <row r="16" spans="1:133">
      <c r="A16" s="12"/>
      <c r="B16" s="25">
        <v>334.31</v>
      </c>
      <c r="C16" s="20" t="s">
        <v>20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13150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13150</v>
      </c>
      <c r="O16" s="47">
        <f t="shared" si="2"/>
        <v>7.8884223155368929</v>
      </c>
      <c r="P16" s="9"/>
    </row>
    <row r="17" spans="1:119">
      <c r="A17" s="12"/>
      <c r="B17" s="25">
        <v>334.35</v>
      </c>
      <c r="C17" s="20" t="s">
        <v>21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31990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31990</v>
      </c>
      <c r="O17" s="47">
        <f t="shared" si="2"/>
        <v>19.190161967606478</v>
      </c>
      <c r="P17" s="9"/>
    </row>
    <row r="18" spans="1:119">
      <c r="A18" s="12"/>
      <c r="B18" s="25">
        <v>334.49</v>
      </c>
      <c r="C18" s="20" t="s">
        <v>22</v>
      </c>
      <c r="D18" s="46">
        <v>13619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13619</v>
      </c>
      <c r="O18" s="47">
        <f t="shared" si="2"/>
        <v>8.1697660467906417</v>
      </c>
      <c r="P18" s="9"/>
    </row>
    <row r="19" spans="1:119">
      <c r="A19" s="12"/>
      <c r="B19" s="25">
        <v>335.12</v>
      </c>
      <c r="C19" s="20" t="s">
        <v>83</v>
      </c>
      <c r="D19" s="46">
        <v>443793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443793</v>
      </c>
      <c r="O19" s="47">
        <f t="shared" si="2"/>
        <v>266.22255548890223</v>
      </c>
      <c r="P19" s="9"/>
    </row>
    <row r="20" spans="1:119">
      <c r="A20" s="12"/>
      <c r="B20" s="25">
        <v>335.35</v>
      </c>
      <c r="C20" s="20" t="s">
        <v>108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53211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53211</v>
      </c>
      <c r="O20" s="47">
        <f t="shared" si="2"/>
        <v>31.920215956808637</v>
      </c>
      <c r="P20" s="9"/>
    </row>
    <row r="21" spans="1:119" ht="15.75">
      <c r="A21" s="29" t="s">
        <v>32</v>
      </c>
      <c r="B21" s="30"/>
      <c r="C21" s="31"/>
      <c r="D21" s="32">
        <f t="shared" ref="D21:M21" si="5">SUM(D22:D23)</f>
        <v>0</v>
      </c>
      <c r="E21" s="32">
        <f t="shared" si="5"/>
        <v>0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1181515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32">
        <f t="shared" si="1"/>
        <v>1181515</v>
      </c>
      <c r="O21" s="45">
        <f t="shared" si="2"/>
        <v>708.76724655068983</v>
      </c>
      <c r="P21" s="10"/>
    </row>
    <row r="22" spans="1:119">
      <c r="A22" s="12"/>
      <c r="B22" s="25">
        <v>343.4</v>
      </c>
      <c r="C22" s="20" t="s">
        <v>37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164459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164459</v>
      </c>
      <c r="O22" s="47">
        <f t="shared" si="2"/>
        <v>98.655668866226748</v>
      </c>
      <c r="P22" s="9"/>
    </row>
    <row r="23" spans="1:119">
      <c r="A23" s="12"/>
      <c r="B23" s="25">
        <v>343.6</v>
      </c>
      <c r="C23" s="20" t="s">
        <v>79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1017056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1017056</v>
      </c>
      <c r="O23" s="47">
        <f t="shared" si="2"/>
        <v>610.1115776844631</v>
      </c>
      <c r="P23" s="9"/>
    </row>
    <row r="24" spans="1:119" ht="15.75">
      <c r="A24" s="29" t="s">
        <v>33</v>
      </c>
      <c r="B24" s="30"/>
      <c r="C24" s="31"/>
      <c r="D24" s="32">
        <f t="shared" ref="D24:M24" si="6">SUM(D25:D25)</f>
        <v>2634</v>
      </c>
      <c r="E24" s="32">
        <f t="shared" si="6"/>
        <v>0</v>
      </c>
      <c r="F24" s="32">
        <f t="shared" si="6"/>
        <v>0</v>
      </c>
      <c r="G24" s="32">
        <f t="shared" si="6"/>
        <v>0</v>
      </c>
      <c r="H24" s="32">
        <f t="shared" si="6"/>
        <v>0</v>
      </c>
      <c r="I24" s="32">
        <f t="shared" si="6"/>
        <v>0</v>
      </c>
      <c r="J24" s="32">
        <f t="shared" si="6"/>
        <v>0</v>
      </c>
      <c r="K24" s="32">
        <f t="shared" si="6"/>
        <v>0</v>
      </c>
      <c r="L24" s="32">
        <f t="shared" si="6"/>
        <v>0</v>
      </c>
      <c r="M24" s="32">
        <f t="shared" si="6"/>
        <v>0</v>
      </c>
      <c r="N24" s="32">
        <f t="shared" si="1"/>
        <v>2634</v>
      </c>
      <c r="O24" s="45">
        <f t="shared" si="2"/>
        <v>1.5800839832033593</v>
      </c>
      <c r="P24" s="10"/>
    </row>
    <row r="25" spans="1:119">
      <c r="A25" s="13"/>
      <c r="B25" s="39">
        <v>354</v>
      </c>
      <c r="C25" s="21" t="s">
        <v>40</v>
      </c>
      <c r="D25" s="46">
        <v>2634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2634</v>
      </c>
      <c r="O25" s="47">
        <f t="shared" si="2"/>
        <v>1.5800839832033593</v>
      </c>
      <c r="P25" s="9"/>
    </row>
    <row r="26" spans="1:119" ht="15.75">
      <c r="A26" s="29" t="s">
        <v>3</v>
      </c>
      <c r="B26" s="30"/>
      <c r="C26" s="31"/>
      <c r="D26" s="32">
        <f t="shared" ref="D26:M26" si="7">SUM(D27:D27)</f>
        <v>270793</v>
      </c>
      <c r="E26" s="32">
        <f t="shared" si="7"/>
        <v>0</v>
      </c>
      <c r="F26" s="32">
        <f t="shared" si="7"/>
        <v>0</v>
      </c>
      <c r="G26" s="32">
        <f t="shared" si="7"/>
        <v>0</v>
      </c>
      <c r="H26" s="32">
        <f t="shared" si="7"/>
        <v>0</v>
      </c>
      <c r="I26" s="32">
        <f t="shared" si="7"/>
        <v>119772</v>
      </c>
      <c r="J26" s="32">
        <f t="shared" si="7"/>
        <v>0</v>
      </c>
      <c r="K26" s="32">
        <f t="shared" si="7"/>
        <v>0</v>
      </c>
      <c r="L26" s="32">
        <f t="shared" si="7"/>
        <v>0</v>
      </c>
      <c r="M26" s="32">
        <f t="shared" si="7"/>
        <v>0</v>
      </c>
      <c r="N26" s="32">
        <f t="shared" si="1"/>
        <v>390565</v>
      </c>
      <c r="O26" s="45">
        <f t="shared" si="2"/>
        <v>234.29214157168568</v>
      </c>
      <c r="P26" s="10"/>
    </row>
    <row r="27" spans="1:119">
      <c r="A27" s="12"/>
      <c r="B27" s="25">
        <v>369.9</v>
      </c>
      <c r="C27" s="20" t="s">
        <v>45</v>
      </c>
      <c r="D27" s="46">
        <v>270793</v>
      </c>
      <c r="E27" s="46">
        <v>0</v>
      </c>
      <c r="F27" s="46">
        <v>0</v>
      </c>
      <c r="G27" s="46">
        <v>0</v>
      </c>
      <c r="H27" s="46">
        <v>0</v>
      </c>
      <c r="I27" s="46">
        <v>119772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390565</v>
      </c>
      <c r="O27" s="47">
        <f t="shared" si="2"/>
        <v>234.29214157168568</v>
      </c>
      <c r="P27" s="9"/>
    </row>
    <row r="28" spans="1:119" ht="15.75">
      <c r="A28" s="29" t="s">
        <v>34</v>
      </c>
      <c r="B28" s="30"/>
      <c r="C28" s="31"/>
      <c r="D28" s="32">
        <f t="shared" ref="D28:M28" si="8">SUM(D29:D29)</f>
        <v>2405131</v>
      </c>
      <c r="E28" s="32">
        <f t="shared" si="8"/>
        <v>0</v>
      </c>
      <c r="F28" s="32">
        <f t="shared" si="8"/>
        <v>0</v>
      </c>
      <c r="G28" s="32">
        <f t="shared" si="8"/>
        <v>0</v>
      </c>
      <c r="H28" s="32">
        <f t="shared" si="8"/>
        <v>0</v>
      </c>
      <c r="I28" s="32">
        <f t="shared" si="8"/>
        <v>55107</v>
      </c>
      <c r="J28" s="32">
        <f t="shared" si="8"/>
        <v>0</v>
      </c>
      <c r="K28" s="32">
        <f t="shared" si="8"/>
        <v>0</v>
      </c>
      <c r="L28" s="32">
        <f t="shared" si="8"/>
        <v>0</v>
      </c>
      <c r="M28" s="32">
        <f t="shared" si="8"/>
        <v>0</v>
      </c>
      <c r="N28" s="32">
        <f t="shared" si="1"/>
        <v>2460238</v>
      </c>
      <c r="O28" s="45">
        <f t="shared" si="2"/>
        <v>1475.8476304739052</v>
      </c>
      <c r="P28" s="9"/>
    </row>
    <row r="29" spans="1:119" ht="15.75" thickBot="1">
      <c r="A29" s="12"/>
      <c r="B29" s="25">
        <v>381</v>
      </c>
      <c r="C29" s="20" t="s">
        <v>46</v>
      </c>
      <c r="D29" s="46">
        <v>2405131</v>
      </c>
      <c r="E29" s="46">
        <v>0</v>
      </c>
      <c r="F29" s="46">
        <v>0</v>
      </c>
      <c r="G29" s="46">
        <v>0</v>
      </c>
      <c r="H29" s="46">
        <v>0</v>
      </c>
      <c r="I29" s="46">
        <v>55107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2460238</v>
      </c>
      <c r="O29" s="47">
        <f t="shared" si="2"/>
        <v>1475.8476304739052</v>
      </c>
      <c r="P29" s="9"/>
    </row>
    <row r="30" spans="1:119" ht="16.5" thickBot="1">
      <c r="A30" s="14" t="s">
        <v>38</v>
      </c>
      <c r="B30" s="23"/>
      <c r="C30" s="22"/>
      <c r="D30" s="15">
        <f t="shared" ref="D30:M30" si="9">SUM(D5,D10,D12,D21,D24,D26,D28)</f>
        <v>3519521</v>
      </c>
      <c r="E30" s="15">
        <f t="shared" si="9"/>
        <v>0</v>
      </c>
      <c r="F30" s="15">
        <f t="shared" si="9"/>
        <v>0</v>
      </c>
      <c r="G30" s="15">
        <f t="shared" si="9"/>
        <v>0</v>
      </c>
      <c r="H30" s="15">
        <f t="shared" si="9"/>
        <v>0</v>
      </c>
      <c r="I30" s="15">
        <f t="shared" si="9"/>
        <v>1454745</v>
      </c>
      <c r="J30" s="15">
        <f t="shared" si="9"/>
        <v>0</v>
      </c>
      <c r="K30" s="15">
        <f t="shared" si="9"/>
        <v>0</v>
      </c>
      <c r="L30" s="15">
        <f t="shared" si="9"/>
        <v>0</v>
      </c>
      <c r="M30" s="15">
        <f t="shared" si="9"/>
        <v>0</v>
      </c>
      <c r="N30" s="15">
        <f t="shared" si="1"/>
        <v>4974266</v>
      </c>
      <c r="O30" s="38">
        <f t="shared" si="2"/>
        <v>2983.9628074385123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6"/>
      <c r="B31" s="18"/>
      <c r="C31" s="18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9"/>
    </row>
    <row r="32" spans="1:119">
      <c r="A32" s="40"/>
      <c r="B32" s="41"/>
      <c r="C32" s="41"/>
      <c r="D32" s="42"/>
      <c r="E32" s="42"/>
      <c r="F32" s="42"/>
      <c r="G32" s="42"/>
      <c r="H32" s="42"/>
      <c r="I32" s="42"/>
      <c r="J32" s="42"/>
      <c r="K32" s="42"/>
      <c r="L32" s="48" t="s">
        <v>115</v>
      </c>
      <c r="M32" s="48"/>
      <c r="N32" s="48"/>
      <c r="O32" s="43">
        <v>1667</v>
      </c>
    </row>
    <row r="33" spans="1:15">
      <c r="A33" s="49"/>
      <c r="B33" s="50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1"/>
    </row>
    <row r="34" spans="1:15" ht="15.75" customHeight="1" thickBot="1">
      <c r="A34" s="52" t="s">
        <v>63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4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107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48</v>
      </c>
      <c r="B3" s="62"/>
      <c r="C3" s="63"/>
      <c r="D3" s="67" t="s">
        <v>28</v>
      </c>
      <c r="E3" s="68"/>
      <c r="F3" s="68"/>
      <c r="G3" s="68"/>
      <c r="H3" s="69"/>
      <c r="I3" s="67" t="s">
        <v>29</v>
      </c>
      <c r="J3" s="69"/>
      <c r="K3" s="67" t="s">
        <v>31</v>
      </c>
      <c r="L3" s="69"/>
      <c r="M3" s="36"/>
      <c r="N3" s="37"/>
      <c r="O3" s="70" t="s">
        <v>53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49</v>
      </c>
      <c r="F4" s="34" t="s">
        <v>50</v>
      </c>
      <c r="G4" s="34" t="s">
        <v>51</v>
      </c>
      <c r="H4" s="34" t="s">
        <v>5</v>
      </c>
      <c r="I4" s="34" t="s">
        <v>6</v>
      </c>
      <c r="J4" s="35" t="s">
        <v>52</v>
      </c>
      <c r="K4" s="35" t="s">
        <v>7</v>
      </c>
      <c r="L4" s="35" t="s">
        <v>8</v>
      </c>
      <c r="M4" s="35" t="s">
        <v>9</v>
      </c>
      <c r="N4" s="35" t="s">
        <v>30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SUM(D6:D9)</f>
        <v>235526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7" si="1">SUM(D5:M5)</f>
        <v>235526</v>
      </c>
      <c r="O5" s="33">
        <f t="shared" ref="O5:O27" si="2">(N5/O$29)</f>
        <v>142.22584541062801</v>
      </c>
      <c r="P5" s="6"/>
    </row>
    <row r="6" spans="1:133">
      <c r="A6" s="12"/>
      <c r="B6" s="25">
        <v>311</v>
      </c>
      <c r="C6" s="20" t="s">
        <v>2</v>
      </c>
      <c r="D6" s="46">
        <v>120220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120220</v>
      </c>
      <c r="O6" s="47">
        <f t="shared" si="2"/>
        <v>72.596618357487927</v>
      </c>
      <c r="P6" s="9"/>
    </row>
    <row r="7" spans="1:133">
      <c r="A7" s="12"/>
      <c r="B7" s="25">
        <v>314.10000000000002</v>
      </c>
      <c r="C7" s="20" t="s">
        <v>13</v>
      </c>
      <c r="D7" s="46">
        <v>109110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109110</v>
      </c>
      <c r="O7" s="47">
        <f t="shared" si="2"/>
        <v>65.887681159420296</v>
      </c>
      <c r="P7" s="9"/>
    </row>
    <row r="8" spans="1:133">
      <c r="A8" s="12"/>
      <c r="B8" s="25">
        <v>314.8</v>
      </c>
      <c r="C8" s="20" t="s">
        <v>57</v>
      </c>
      <c r="D8" s="46">
        <v>2048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2048</v>
      </c>
      <c r="O8" s="47">
        <f t="shared" si="2"/>
        <v>1.2367149758454106</v>
      </c>
      <c r="P8" s="9"/>
    </row>
    <row r="9" spans="1:133">
      <c r="A9" s="12"/>
      <c r="B9" s="25">
        <v>316</v>
      </c>
      <c r="C9" s="20" t="s">
        <v>103</v>
      </c>
      <c r="D9" s="46">
        <v>4148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4148</v>
      </c>
      <c r="O9" s="47">
        <f t="shared" si="2"/>
        <v>2.5048309178743962</v>
      </c>
      <c r="P9" s="9"/>
    </row>
    <row r="10" spans="1:133" ht="15.75">
      <c r="A10" s="29" t="s">
        <v>17</v>
      </c>
      <c r="B10" s="30"/>
      <c r="C10" s="31"/>
      <c r="D10" s="32">
        <f t="shared" ref="D10:M10" si="3">SUM(D11:D11)</f>
        <v>20481</v>
      </c>
      <c r="E10" s="32">
        <f t="shared" si="3"/>
        <v>0</v>
      </c>
      <c r="F10" s="32">
        <f t="shared" si="3"/>
        <v>0</v>
      </c>
      <c r="G10" s="32">
        <f t="shared" si="3"/>
        <v>0</v>
      </c>
      <c r="H10" s="32">
        <f t="shared" si="3"/>
        <v>0</v>
      </c>
      <c r="I10" s="32">
        <f t="shared" si="3"/>
        <v>0</v>
      </c>
      <c r="J10" s="32">
        <f t="shared" si="3"/>
        <v>0</v>
      </c>
      <c r="K10" s="32">
        <f t="shared" si="3"/>
        <v>0</v>
      </c>
      <c r="L10" s="32">
        <f t="shared" si="3"/>
        <v>0</v>
      </c>
      <c r="M10" s="32">
        <f t="shared" si="3"/>
        <v>0</v>
      </c>
      <c r="N10" s="44">
        <f t="shared" si="1"/>
        <v>20481</v>
      </c>
      <c r="O10" s="45">
        <f t="shared" si="2"/>
        <v>12.367753623188406</v>
      </c>
      <c r="P10" s="10"/>
    </row>
    <row r="11" spans="1:133">
      <c r="A11" s="12"/>
      <c r="B11" s="25">
        <v>322</v>
      </c>
      <c r="C11" s="20" t="s">
        <v>0</v>
      </c>
      <c r="D11" s="46">
        <v>20481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20481</v>
      </c>
      <c r="O11" s="47">
        <f t="shared" si="2"/>
        <v>12.367753623188406</v>
      </c>
      <c r="P11" s="9"/>
    </row>
    <row r="12" spans="1:133" ht="15.75">
      <c r="A12" s="29" t="s">
        <v>18</v>
      </c>
      <c r="B12" s="30"/>
      <c r="C12" s="31"/>
      <c r="D12" s="32">
        <f t="shared" ref="D12:M12" si="4">SUM(D13:D14)</f>
        <v>489966</v>
      </c>
      <c r="E12" s="32">
        <f t="shared" si="4"/>
        <v>0</v>
      </c>
      <c r="F12" s="32">
        <f t="shared" si="4"/>
        <v>0</v>
      </c>
      <c r="G12" s="32">
        <f t="shared" si="4"/>
        <v>123219</v>
      </c>
      <c r="H12" s="32">
        <f t="shared" si="4"/>
        <v>0</v>
      </c>
      <c r="I12" s="32">
        <f t="shared" si="4"/>
        <v>0</v>
      </c>
      <c r="J12" s="32">
        <f t="shared" si="4"/>
        <v>0</v>
      </c>
      <c r="K12" s="32">
        <f t="shared" si="4"/>
        <v>0</v>
      </c>
      <c r="L12" s="32">
        <f t="shared" si="4"/>
        <v>0</v>
      </c>
      <c r="M12" s="32">
        <f t="shared" si="4"/>
        <v>0</v>
      </c>
      <c r="N12" s="44">
        <f t="shared" si="1"/>
        <v>613185</v>
      </c>
      <c r="O12" s="45">
        <f t="shared" si="2"/>
        <v>370.28079710144925</v>
      </c>
      <c r="P12" s="10"/>
    </row>
    <row r="13" spans="1:133">
      <c r="A13" s="12"/>
      <c r="B13" s="25">
        <v>334.49</v>
      </c>
      <c r="C13" s="20" t="s">
        <v>22</v>
      </c>
      <c r="D13" s="46">
        <v>26525</v>
      </c>
      <c r="E13" s="46">
        <v>0</v>
      </c>
      <c r="F13" s="46">
        <v>0</v>
      </c>
      <c r="G13" s="46">
        <v>123219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149744</v>
      </c>
      <c r="O13" s="47">
        <f t="shared" si="2"/>
        <v>90.425120772946855</v>
      </c>
      <c r="P13" s="9"/>
    </row>
    <row r="14" spans="1:133">
      <c r="A14" s="12"/>
      <c r="B14" s="25">
        <v>335.12</v>
      </c>
      <c r="C14" s="20" t="s">
        <v>83</v>
      </c>
      <c r="D14" s="46">
        <v>463441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463441</v>
      </c>
      <c r="O14" s="47">
        <f t="shared" si="2"/>
        <v>279.8556763285024</v>
      </c>
      <c r="P14" s="9"/>
    </row>
    <row r="15" spans="1:133" ht="15.75">
      <c r="A15" s="29" t="s">
        <v>32</v>
      </c>
      <c r="B15" s="30"/>
      <c r="C15" s="31"/>
      <c r="D15" s="32">
        <f t="shared" ref="D15:M15" si="5">SUM(D16:D18)</f>
        <v>775</v>
      </c>
      <c r="E15" s="32">
        <f t="shared" si="5"/>
        <v>0</v>
      </c>
      <c r="F15" s="32">
        <f t="shared" si="5"/>
        <v>0</v>
      </c>
      <c r="G15" s="32">
        <f t="shared" si="5"/>
        <v>0</v>
      </c>
      <c r="H15" s="32">
        <f t="shared" si="5"/>
        <v>0</v>
      </c>
      <c r="I15" s="32">
        <f t="shared" si="5"/>
        <v>1161348</v>
      </c>
      <c r="J15" s="32">
        <f t="shared" si="5"/>
        <v>0</v>
      </c>
      <c r="K15" s="32">
        <f t="shared" si="5"/>
        <v>0</v>
      </c>
      <c r="L15" s="32">
        <f t="shared" si="5"/>
        <v>0</v>
      </c>
      <c r="M15" s="32">
        <f t="shared" si="5"/>
        <v>0</v>
      </c>
      <c r="N15" s="32">
        <f t="shared" si="1"/>
        <v>1162123</v>
      </c>
      <c r="O15" s="45">
        <f t="shared" si="2"/>
        <v>701.76509661835746</v>
      </c>
      <c r="P15" s="10"/>
    </row>
    <row r="16" spans="1:133">
      <c r="A16" s="12"/>
      <c r="B16" s="25">
        <v>343.4</v>
      </c>
      <c r="C16" s="20" t="s">
        <v>37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158597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158597</v>
      </c>
      <c r="O16" s="47">
        <f t="shared" si="2"/>
        <v>95.77113526570048</v>
      </c>
      <c r="P16" s="9"/>
    </row>
    <row r="17" spans="1:119">
      <c r="A17" s="12"/>
      <c r="B17" s="25">
        <v>343.6</v>
      </c>
      <c r="C17" s="20" t="s">
        <v>79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1002751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1002751</v>
      </c>
      <c r="O17" s="47">
        <f t="shared" si="2"/>
        <v>605.52596618357484</v>
      </c>
      <c r="P17" s="9"/>
    </row>
    <row r="18" spans="1:119">
      <c r="A18" s="12"/>
      <c r="B18" s="25">
        <v>347.9</v>
      </c>
      <c r="C18" s="20" t="s">
        <v>105</v>
      </c>
      <c r="D18" s="46">
        <v>775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775</v>
      </c>
      <c r="O18" s="47">
        <f t="shared" si="2"/>
        <v>0.46799516908212563</v>
      </c>
      <c r="P18" s="9"/>
    </row>
    <row r="19" spans="1:119" ht="15.75">
      <c r="A19" s="29" t="s">
        <v>33</v>
      </c>
      <c r="B19" s="30"/>
      <c r="C19" s="31"/>
      <c r="D19" s="32">
        <f t="shared" ref="D19:M19" si="6">SUM(D20:D20)</f>
        <v>0</v>
      </c>
      <c r="E19" s="32">
        <f t="shared" si="6"/>
        <v>4100</v>
      </c>
      <c r="F19" s="32">
        <f t="shared" si="6"/>
        <v>0</v>
      </c>
      <c r="G19" s="32">
        <f t="shared" si="6"/>
        <v>0</v>
      </c>
      <c r="H19" s="32">
        <f t="shared" si="6"/>
        <v>0</v>
      </c>
      <c r="I19" s="32">
        <f t="shared" si="6"/>
        <v>0</v>
      </c>
      <c r="J19" s="32">
        <f t="shared" si="6"/>
        <v>0</v>
      </c>
      <c r="K19" s="32">
        <f t="shared" si="6"/>
        <v>0</v>
      </c>
      <c r="L19" s="32">
        <f t="shared" si="6"/>
        <v>0</v>
      </c>
      <c r="M19" s="32">
        <f t="shared" si="6"/>
        <v>0</v>
      </c>
      <c r="N19" s="32">
        <f t="shared" si="1"/>
        <v>4100</v>
      </c>
      <c r="O19" s="45">
        <f t="shared" si="2"/>
        <v>2.4758454106280192</v>
      </c>
      <c r="P19" s="10"/>
    </row>
    <row r="20" spans="1:119">
      <c r="A20" s="13"/>
      <c r="B20" s="39">
        <v>354</v>
      </c>
      <c r="C20" s="21" t="s">
        <v>40</v>
      </c>
      <c r="D20" s="46">
        <v>0</v>
      </c>
      <c r="E20" s="46">
        <v>4100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4100</v>
      </c>
      <c r="O20" s="47">
        <f t="shared" si="2"/>
        <v>2.4758454106280192</v>
      </c>
      <c r="P20" s="9"/>
    </row>
    <row r="21" spans="1:119" ht="15.75">
      <c r="A21" s="29" t="s">
        <v>3</v>
      </c>
      <c r="B21" s="30"/>
      <c r="C21" s="31"/>
      <c r="D21" s="32">
        <f t="shared" ref="D21:M21" si="7">SUM(D22:D24)</f>
        <v>456283</v>
      </c>
      <c r="E21" s="32">
        <f t="shared" si="7"/>
        <v>158</v>
      </c>
      <c r="F21" s="32">
        <f t="shared" si="7"/>
        <v>0</v>
      </c>
      <c r="G21" s="32">
        <f t="shared" si="7"/>
        <v>0</v>
      </c>
      <c r="H21" s="32">
        <f t="shared" si="7"/>
        <v>0</v>
      </c>
      <c r="I21" s="32">
        <f t="shared" si="7"/>
        <v>0</v>
      </c>
      <c r="J21" s="32">
        <f t="shared" si="7"/>
        <v>0</v>
      </c>
      <c r="K21" s="32">
        <f t="shared" si="7"/>
        <v>0</v>
      </c>
      <c r="L21" s="32">
        <f t="shared" si="7"/>
        <v>0</v>
      </c>
      <c r="M21" s="32">
        <f t="shared" si="7"/>
        <v>0</v>
      </c>
      <c r="N21" s="32">
        <f t="shared" si="1"/>
        <v>456441</v>
      </c>
      <c r="O21" s="45">
        <f t="shared" si="2"/>
        <v>275.62862318840581</v>
      </c>
      <c r="P21" s="10"/>
    </row>
    <row r="22" spans="1:119">
      <c r="A22" s="12"/>
      <c r="B22" s="25">
        <v>361.1</v>
      </c>
      <c r="C22" s="20" t="s">
        <v>42</v>
      </c>
      <c r="D22" s="46">
        <v>86</v>
      </c>
      <c r="E22" s="46">
        <v>8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94</v>
      </c>
      <c r="O22" s="47">
        <f t="shared" si="2"/>
        <v>5.6763285024154592E-2</v>
      </c>
      <c r="P22" s="9"/>
    </row>
    <row r="23" spans="1:119">
      <c r="A23" s="12"/>
      <c r="B23" s="25">
        <v>366</v>
      </c>
      <c r="C23" s="20" t="s">
        <v>44</v>
      </c>
      <c r="D23" s="46">
        <v>178000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178000</v>
      </c>
      <c r="O23" s="47">
        <f t="shared" si="2"/>
        <v>107.48792270531401</v>
      </c>
      <c r="P23" s="9"/>
    </row>
    <row r="24" spans="1:119">
      <c r="A24" s="12"/>
      <c r="B24" s="25">
        <v>369.9</v>
      </c>
      <c r="C24" s="20" t="s">
        <v>45</v>
      </c>
      <c r="D24" s="46">
        <v>278197</v>
      </c>
      <c r="E24" s="46">
        <v>150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278347</v>
      </c>
      <c r="O24" s="47">
        <f t="shared" si="2"/>
        <v>168.08393719806764</v>
      </c>
      <c r="P24" s="9"/>
    </row>
    <row r="25" spans="1:119" ht="15.75">
      <c r="A25" s="29" t="s">
        <v>34</v>
      </c>
      <c r="B25" s="30"/>
      <c r="C25" s="31"/>
      <c r="D25" s="32">
        <f t="shared" ref="D25:M25" si="8">SUM(D26:D26)</f>
        <v>4188</v>
      </c>
      <c r="E25" s="32">
        <f t="shared" si="8"/>
        <v>0</v>
      </c>
      <c r="F25" s="32">
        <f t="shared" si="8"/>
        <v>0</v>
      </c>
      <c r="G25" s="32">
        <f t="shared" si="8"/>
        <v>0</v>
      </c>
      <c r="H25" s="32">
        <f t="shared" si="8"/>
        <v>0</v>
      </c>
      <c r="I25" s="32">
        <f t="shared" si="8"/>
        <v>0</v>
      </c>
      <c r="J25" s="32">
        <f t="shared" si="8"/>
        <v>0</v>
      </c>
      <c r="K25" s="32">
        <f t="shared" si="8"/>
        <v>0</v>
      </c>
      <c r="L25" s="32">
        <f t="shared" si="8"/>
        <v>0</v>
      </c>
      <c r="M25" s="32">
        <f t="shared" si="8"/>
        <v>0</v>
      </c>
      <c r="N25" s="32">
        <f t="shared" si="1"/>
        <v>4188</v>
      </c>
      <c r="O25" s="45">
        <f t="shared" si="2"/>
        <v>2.5289855072463769</v>
      </c>
      <c r="P25" s="9"/>
    </row>
    <row r="26" spans="1:119" ht="15.75" thickBot="1">
      <c r="A26" s="12"/>
      <c r="B26" s="25">
        <v>381</v>
      </c>
      <c r="C26" s="20" t="s">
        <v>46</v>
      </c>
      <c r="D26" s="46">
        <v>4188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4188</v>
      </c>
      <c r="O26" s="47">
        <f t="shared" si="2"/>
        <v>2.5289855072463769</v>
      </c>
      <c r="P26" s="9"/>
    </row>
    <row r="27" spans="1:119" ht="16.5" thickBot="1">
      <c r="A27" s="14" t="s">
        <v>38</v>
      </c>
      <c r="B27" s="23"/>
      <c r="C27" s="22"/>
      <c r="D27" s="15">
        <f t="shared" ref="D27:M27" si="9">SUM(D5,D10,D12,D15,D19,D21,D25)</f>
        <v>1207219</v>
      </c>
      <c r="E27" s="15">
        <f t="shared" si="9"/>
        <v>4258</v>
      </c>
      <c r="F27" s="15">
        <f t="shared" si="9"/>
        <v>0</v>
      </c>
      <c r="G27" s="15">
        <f t="shared" si="9"/>
        <v>123219</v>
      </c>
      <c r="H27" s="15">
        <f t="shared" si="9"/>
        <v>0</v>
      </c>
      <c r="I27" s="15">
        <f t="shared" si="9"/>
        <v>1161348</v>
      </c>
      <c r="J27" s="15">
        <f t="shared" si="9"/>
        <v>0</v>
      </c>
      <c r="K27" s="15">
        <f t="shared" si="9"/>
        <v>0</v>
      </c>
      <c r="L27" s="15">
        <f t="shared" si="9"/>
        <v>0</v>
      </c>
      <c r="M27" s="15">
        <f t="shared" si="9"/>
        <v>0</v>
      </c>
      <c r="N27" s="15">
        <f t="shared" si="1"/>
        <v>2496044</v>
      </c>
      <c r="O27" s="38">
        <f t="shared" si="2"/>
        <v>1507.2729468599034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6"/>
      <c r="B28" s="18"/>
      <c r="C28" s="18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9"/>
    </row>
    <row r="29" spans="1:119">
      <c r="A29" s="40"/>
      <c r="B29" s="41"/>
      <c r="C29" s="41"/>
      <c r="D29" s="42"/>
      <c r="E29" s="42"/>
      <c r="F29" s="42"/>
      <c r="G29" s="42"/>
      <c r="H29" s="42"/>
      <c r="I29" s="42"/>
      <c r="J29" s="42"/>
      <c r="K29" s="42"/>
      <c r="L29" s="48" t="s">
        <v>110</v>
      </c>
      <c r="M29" s="48"/>
      <c r="N29" s="48"/>
      <c r="O29" s="43">
        <v>1656</v>
      </c>
    </row>
    <row r="30" spans="1:119">
      <c r="A30" s="49"/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1"/>
    </row>
    <row r="31" spans="1:119" ht="15.75" customHeight="1" thickBot="1">
      <c r="A31" s="52" t="s">
        <v>63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4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111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48</v>
      </c>
      <c r="B3" s="62"/>
      <c r="C3" s="63"/>
      <c r="D3" s="67" t="s">
        <v>28</v>
      </c>
      <c r="E3" s="68"/>
      <c r="F3" s="68"/>
      <c r="G3" s="68"/>
      <c r="H3" s="69"/>
      <c r="I3" s="67" t="s">
        <v>29</v>
      </c>
      <c r="J3" s="69"/>
      <c r="K3" s="67" t="s">
        <v>31</v>
      </c>
      <c r="L3" s="69"/>
      <c r="M3" s="36"/>
      <c r="N3" s="37"/>
      <c r="O3" s="70" t="s">
        <v>53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49</v>
      </c>
      <c r="F4" s="34" t="s">
        <v>50</v>
      </c>
      <c r="G4" s="34" t="s">
        <v>51</v>
      </c>
      <c r="H4" s="34" t="s">
        <v>5</v>
      </c>
      <c r="I4" s="34" t="s">
        <v>6</v>
      </c>
      <c r="J4" s="35" t="s">
        <v>52</v>
      </c>
      <c r="K4" s="35" t="s">
        <v>7</v>
      </c>
      <c r="L4" s="35" t="s">
        <v>8</v>
      </c>
      <c r="M4" s="35" t="s">
        <v>9</v>
      </c>
      <c r="N4" s="35" t="s">
        <v>30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SUM(D6:D9)</f>
        <v>198403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32" si="1">SUM(D5:M5)</f>
        <v>198403</v>
      </c>
      <c r="O5" s="33">
        <f t="shared" ref="O5:O32" si="2">(N5/O$34)</f>
        <v>119.80857487922705</v>
      </c>
      <c r="P5" s="6"/>
    </row>
    <row r="6" spans="1:133">
      <c r="A6" s="12"/>
      <c r="B6" s="25">
        <v>311</v>
      </c>
      <c r="C6" s="20" t="s">
        <v>2</v>
      </c>
      <c r="D6" s="46">
        <v>111790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111790</v>
      </c>
      <c r="O6" s="47">
        <f t="shared" si="2"/>
        <v>67.50603864734299</v>
      </c>
      <c r="P6" s="9"/>
    </row>
    <row r="7" spans="1:133">
      <c r="A7" s="12"/>
      <c r="B7" s="25">
        <v>314.10000000000002</v>
      </c>
      <c r="C7" s="20" t="s">
        <v>13</v>
      </c>
      <c r="D7" s="46">
        <v>81666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81666</v>
      </c>
      <c r="O7" s="47">
        <f t="shared" si="2"/>
        <v>49.315217391304351</v>
      </c>
      <c r="P7" s="9"/>
    </row>
    <row r="8" spans="1:133">
      <c r="A8" s="12"/>
      <c r="B8" s="25">
        <v>314.8</v>
      </c>
      <c r="C8" s="20" t="s">
        <v>57</v>
      </c>
      <c r="D8" s="46">
        <v>2497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2497</v>
      </c>
      <c r="O8" s="47">
        <f t="shared" si="2"/>
        <v>1.5078502415458936</v>
      </c>
      <c r="P8" s="9"/>
    </row>
    <row r="9" spans="1:133">
      <c r="A9" s="12"/>
      <c r="B9" s="25">
        <v>316</v>
      </c>
      <c r="C9" s="20" t="s">
        <v>103</v>
      </c>
      <c r="D9" s="46">
        <v>2450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2450</v>
      </c>
      <c r="O9" s="47">
        <f t="shared" si="2"/>
        <v>1.4794685990338163</v>
      </c>
      <c r="P9" s="9"/>
    </row>
    <row r="10" spans="1:133" ht="15.75">
      <c r="A10" s="29" t="s">
        <v>17</v>
      </c>
      <c r="B10" s="30"/>
      <c r="C10" s="31"/>
      <c r="D10" s="32">
        <f t="shared" ref="D10:M10" si="3">SUM(D11:D11)</f>
        <v>7445</v>
      </c>
      <c r="E10" s="32">
        <f t="shared" si="3"/>
        <v>0</v>
      </c>
      <c r="F10" s="32">
        <f t="shared" si="3"/>
        <v>0</v>
      </c>
      <c r="G10" s="32">
        <f t="shared" si="3"/>
        <v>0</v>
      </c>
      <c r="H10" s="32">
        <f t="shared" si="3"/>
        <v>0</v>
      </c>
      <c r="I10" s="32">
        <f t="shared" si="3"/>
        <v>0</v>
      </c>
      <c r="J10" s="32">
        <f t="shared" si="3"/>
        <v>0</v>
      </c>
      <c r="K10" s="32">
        <f t="shared" si="3"/>
        <v>0</v>
      </c>
      <c r="L10" s="32">
        <f t="shared" si="3"/>
        <v>0</v>
      </c>
      <c r="M10" s="32">
        <f t="shared" si="3"/>
        <v>0</v>
      </c>
      <c r="N10" s="44">
        <f t="shared" si="1"/>
        <v>7445</v>
      </c>
      <c r="O10" s="45">
        <f t="shared" si="2"/>
        <v>4.495772946859903</v>
      </c>
      <c r="P10" s="10"/>
    </row>
    <row r="11" spans="1:133">
      <c r="A11" s="12"/>
      <c r="B11" s="25">
        <v>322</v>
      </c>
      <c r="C11" s="20" t="s">
        <v>0</v>
      </c>
      <c r="D11" s="46">
        <v>7445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7445</v>
      </c>
      <c r="O11" s="47">
        <f t="shared" si="2"/>
        <v>4.495772946859903</v>
      </c>
      <c r="P11" s="9"/>
    </row>
    <row r="12" spans="1:133" ht="15.75">
      <c r="A12" s="29" t="s">
        <v>18</v>
      </c>
      <c r="B12" s="30"/>
      <c r="C12" s="31"/>
      <c r="D12" s="32">
        <f t="shared" ref="D12:M12" si="4">SUM(D13:D18)</f>
        <v>428114</v>
      </c>
      <c r="E12" s="32">
        <f t="shared" si="4"/>
        <v>0</v>
      </c>
      <c r="F12" s="32">
        <f t="shared" si="4"/>
        <v>0</v>
      </c>
      <c r="G12" s="32">
        <f t="shared" si="4"/>
        <v>561045</v>
      </c>
      <c r="H12" s="32">
        <f t="shared" si="4"/>
        <v>0</v>
      </c>
      <c r="I12" s="32">
        <f t="shared" si="4"/>
        <v>0</v>
      </c>
      <c r="J12" s="32">
        <f t="shared" si="4"/>
        <v>0</v>
      </c>
      <c r="K12" s="32">
        <f t="shared" si="4"/>
        <v>0</v>
      </c>
      <c r="L12" s="32">
        <f t="shared" si="4"/>
        <v>0</v>
      </c>
      <c r="M12" s="32">
        <f t="shared" si="4"/>
        <v>0</v>
      </c>
      <c r="N12" s="44">
        <f t="shared" si="1"/>
        <v>989159</v>
      </c>
      <c r="O12" s="45">
        <f t="shared" si="2"/>
        <v>597.3182367149758</v>
      </c>
      <c r="P12" s="10"/>
    </row>
    <row r="13" spans="1:133">
      <c r="A13" s="12"/>
      <c r="B13" s="25">
        <v>334.31</v>
      </c>
      <c r="C13" s="20" t="s">
        <v>20</v>
      </c>
      <c r="D13" s="46">
        <v>0</v>
      </c>
      <c r="E13" s="46">
        <v>0</v>
      </c>
      <c r="F13" s="46">
        <v>0</v>
      </c>
      <c r="G13" s="46">
        <v>153950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153950</v>
      </c>
      <c r="O13" s="47">
        <f t="shared" si="2"/>
        <v>92.964975845410635</v>
      </c>
      <c r="P13" s="9"/>
    </row>
    <row r="14" spans="1:133">
      <c r="A14" s="12"/>
      <c r="B14" s="25">
        <v>334.49</v>
      </c>
      <c r="C14" s="20" t="s">
        <v>22</v>
      </c>
      <c r="D14" s="46">
        <v>0</v>
      </c>
      <c r="E14" s="46">
        <v>0</v>
      </c>
      <c r="F14" s="46">
        <v>0</v>
      </c>
      <c r="G14" s="46">
        <v>309656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309656</v>
      </c>
      <c r="O14" s="47">
        <f t="shared" si="2"/>
        <v>186.9903381642512</v>
      </c>
      <c r="P14" s="9"/>
    </row>
    <row r="15" spans="1:133">
      <c r="A15" s="12"/>
      <c r="B15" s="25">
        <v>334.7</v>
      </c>
      <c r="C15" s="20" t="s">
        <v>23</v>
      </c>
      <c r="D15" s="46">
        <v>0</v>
      </c>
      <c r="E15" s="46">
        <v>0</v>
      </c>
      <c r="F15" s="46">
        <v>0</v>
      </c>
      <c r="G15" s="46">
        <v>97439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97439</v>
      </c>
      <c r="O15" s="47">
        <f t="shared" si="2"/>
        <v>58.839975845410628</v>
      </c>
      <c r="P15" s="9"/>
    </row>
    <row r="16" spans="1:133">
      <c r="A16" s="12"/>
      <c r="B16" s="25">
        <v>335.12</v>
      </c>
      <c r="C16" s="20" t="s">
        <v>83</v>
      </c>
      <c r="D16" s="46">
        <v>386672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386672</v>
      </c>
      <c r="O16" s="47">
        <f t="shared" si="2"/>
        <v>233.49758454106279</v>
      </c>
      <c r="P16" s="9"/>
    </row>
    <row r="17" spans="1:119">
      <c r="A17" s="12"/>
      <c r="B17" s="25">
        <v>337.2</v>
      </c>
      <c r="C17" s="20" t="s">
        <v>27</v>
      </c>
      <c r="D17" s="46">
        <v>31442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31442</v>
      </c>
      <c r="O17" s="47">
        <f t="shared" si="2"/>
        <v>18.986714975845409</v>
      </c>
      <c r="P17" s="9"/>
    </row>
    <row r="18" spans="1:119">
      <c r="A18" s="12"/>
      <c r="B18" s="25">
        <v>337.6</v>
      </c>
      <c r="C18" s="20" t="s">
        <v>104</v>
      </c>
      <c r="D18" s="46">
        <v>10000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10000</v>
      </c>
      <c r="O18" s="47">
        <f t="shared" si="2"/>
        <v>6.0386473429951693</v>
      </c>
      <c r="P18" s="9"/>
    </row>
    <row r="19" spans="1:119" ht="15.75">
      <c r="A19" s="29" t="s">
        <v>32</v>
      </c>
      <c r="B19" s="30"/>
      <c r="C19" s="31"/>
      <c r="D19" s="32">
        <f t="shared" ref="D19:M19" si="5">SUM(D20:D22)</f>
        <v>1000</v>
      </c>
      <c r="E19" s="32">
        <f t="shared" si="5"/>
        <v>0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1456101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32">
        <f t="shared" si="1"/>
        <v>1457101</v>
      </c>
      <c r="O19" s="45">
        <f t="shared" si="2"/>
        <v>879.89190821256034</v>
      </c>
      <c r="P19" s="10"/>
    </row>
    <row r="20" spans="1:119">
      <c r="A20" s="12"/>
      <c r="B20" s="25">
        <v>343.4</v>
      </c>
      <c r="C20" s="20" t="s">
        <v>37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156938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156938</v>
      </c>
      <c r="O20" s="47">
        <f t="shared" si="2"/>
        <v>94.769323671497588</v>
      </c>
      <c r="P20" s="9"/>
    </row>
    <row r="21" spans="1:119">
      <c r="A21" s="12"/>
      <c r="B21" s="25">
        <v>343.6</v>
      </c>
      <c r="C21" s="20" t="s">
        <v>79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1299163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1299163</v>
      </c>
      <c r="O21" s="47">
        <f t="shared" si="2"/>
        <v>784.51871980676333</v>
      </c>
      <c r="P21" s="9"/>
    </row>
    <row r="22" spans="1:119">
      <c r="A22" s="12"/>
      <c r="B22" s="25">
        <v>347.9</v>
      </c>
      <c r="C22" s="20" t="s">
        <v>105</v>
      </c>
      <c r="D22" s="46">
        <v>1000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1000</v>
      </c>
      <c r="O22" s="47">
        <f t="shared" si="2"/>
        <v>0.60386473429951693</v>
      </c>
      <c r="P22" s="9"/>
    </row>
    <row r="23" spans="1:119" ht="15.75">
      <c r="A23" s="29" t="s">
        <v>33</v>
      </c>
      <c r="B23" s="30"/>
      <c r="C23" s="31"/>
      <c r="D23" s="32">
        <f t="shared" ref="D23:M23" si="6">SUM(D24:D24)</f>
        <v>0</v>
      </c>
      <c r="E23" s="32">
        <f t="shared" si="6"/>
        <v>8626</v>
      </c>
      <c r="F23" s="32">
        <f t="shared" si="6"/>
        <v>0</v>
      </c>
      <c r="G23" s="32">
        <f t="shared" si="6"/>
        <v>0</v>
      </c>
      <c r="H23" s="32">
        <f t="shared" si="6"/>
        <v>0</v>
      </c>
      <c r="I23" s="32">
        <f t="shared" si="6"/>
        <v>0</v>
      </c>
      <c r="J23" s="32">
        <f t="shared" si="6"/>
        <v>0</v>
      </c>
      <c r="K23" s="32">
        <f t="shared" si="6"/>
        <v>0</v>
      </c>
      <c r="L23" s="32">
        <f t="shared" si="6"/>
        <v>0</v>
      </c>
      <c r="M23" s="32">
        <f t="shared" si="6"/>
        <v>0</v>
      </c>
      <c r="N23" s="32">
        <f t="shared" si="1"/>
        <v>8626</v>
      </c>
      <c r="O23" s="45">
        <f t="shared" si="2"/>
        <v>5.2089371980676331</v>
      </c>
      <c r="P23" s="10"/>
    </row>
    <row r="24" spans="1:119">
      <c r="A24" s="13"/>
      <c r="B24" s="39">
        <v>354</v>
      </c>
      <c r="C24" s="21" t="s">
        <v>40</v>
      </c>
      <c r="D24" s="46">
        <v>0</v>
      </c>
      <c r="E24" s="46">
        <v>8626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8626</v>
      </c>
      <c r="O24" s="47">
        <f t="shared" si="2"/>
        <v>5.2089371980676331</v>
      </c>
      <c r="P24" s="9"/>
    </row>
    <row r="25" spans="1:119" ht="15.75">
      <c r="A25" s="29" t="s">
        <v>3</v>
      </c>
      <c r="B25" s="30"/>
      <c r="C25" s="31"/>
      <c r="D25" s="32">
        <f t="shared" ref="D25:M25" si="7">SUM(D26:D29)</f>
        <v>240320</v>
      </c>
      <c r="E25" s="32">
        <f t="shared" si="7"/>
        <v>19</v>
      </c>
      <c r="F25" s="32">
        <f t="shared" si="7"/>
        <v>0</v>
      </c>
      <c r="G25" s="32">
        <f t="shared" si="7"/>
        <v>0</v>
      </c>
      <c r="H25" s="32">
        <f t="shared" si="7"/>
        <v>0</v>
      </c>
      <c r="I25" s="32">
        <f t="shared" si="7"/>
        <v>0</v>
      </c>
      <c r="J25" s="32">
        <f t="shared" si="7"/>
        <v>0</v>
      </c>
      <c r="K25" s="32">
        <f t="shared" si="7"/>
        <v>0</v>
      </c>
      <c r="L25" s="32">
        <f t="shared" si="7"/>
        <v>0</v>
      </c>
      <c r="M25" s="32">
        <f t="shared" si="7"/>
        <v>0</v>
      </c>
      <c r="N25" s="32">
        <f t="shared" si="1"/>
        <v>240339</v>
      </c>
      <c r="O25" s="45">
        <f t="shared" si="2"/>
        <v>145.13224637681159</v>
      </c>
      <c r="P25" s="10"/>
    </row>
    <row r="26" spans="1:119">
      <c r="A26" s="12"/>
      <c r="B26" s="25">
        <v>361.1</v>
      </c>
      <c r="C26" s="20" t="s">
        <v>42</v>
      </c>
      <c r="D26" s="46">
        <v>54</v>
      </c>
      <c r="E26" s="46">
        <v>19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73</v>
      </c>
      <c r="O26" s="47">
        <f t="shared" si="2"/>
        <v>4.4082125603864736E-2</v>
      </c>
      <c r="P26" s="9"/>
    </row>
    <row r="27" spans="1:119">
      <c r="A27" s="12"/>
      <c r="B27" s="25">
        <v>362</v>
      </c>
      <c r="C27" s="20" t="s">
        <v>43</v>
      </c>
      <c r="D27" s="46">
        <v>12600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12600</v>
      </c>
      <c r="O27" s="47">
        <f t="shared" si="2"/>
        <v>7.6086956521739131</v>
      </c>
      <c r="P27" s="9"/>
    </row>
    <row r="28" spans="1:119">
      <c r="A28" s="12"/>
      <c r="B28" s="25">
        <v>366</v>
      </c>
      <c r="C28" s="20" t="s">
        <v>44</v>
      </c>
      <c r="D28" s="46">
        <v>200000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200000</v>
      </c>
      <c r="O28" s="47">
        <f t="shared" si="2"/>
        <v>120.77294685990339</v>
      </c>
      <c r="P28" s="9"/>
    </row>
    <row r="29" spans="1:119">
      <c r="A29" s="12"/>
      <c r="B29" s="25">
        <v>369.9</v>
      </c>
      <c r="C29" s="20" t="s">
        <v>45</v>
      </c>
      <c r="D29" s="46">
        <v>27666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27666</v>
      </c>
      <c r="O29" s="47">
        <f t="shared" si="2"/>
        <v>16.706521739130434</v>
      </c>
      <c r="P29" s="9"/>
    </row>
    <row r="30" spans="1:119" ht="15.75">
      <c r="A30" s="29" t="s">
        <v>34</v>
      </c>
      <c r="B30" s="30"/>
      <c r="C30" s="31"/>
      <c r="D30" s="32">
        <f t="shared" ref="D30:M30" si="8">SUM(D31:D31)</f>
        <v>234000</v>
      </c>
      <c r="E30" s="32">
        <f t="shared" si="8"/>
        <v>0</v>
      </c>
      <c r="F30" s="32">
        <f t="shared" si="8"/>
        <v>0</v>
      </c>
      <c r="G30" s="32">
        <f t="shared" si="8"/>
        <v>0</v>
      </c>
      <c r="H30" s="32">
        <f t="shared" si="8"/>
        <v>0</v>
      </c>
      <c r="I30" s="32">
        <f t="shared" si="8"/>
        <v>0</v>
      </c>
      <c r="J30" s="32">
        <f t="shared" si="8"/>
        <v>0</v>
      </c>
      <c r="K30" s="32">
        <f t="shared" si="8"/>
        <v>0</v>
      </c>
      <c r="L30" s="32">
        <f t="shared" si="8"/>
        <v>0</v>
      </c>
      <c r="M30" s="32">
        <f t="shared" si="8"/>
        <v>0</v>
      </c>
      <c r="N30" s="32">
        <f t="shared" si="1"/>
        <v>234000</v>
      </c>
      <c r="O30" s="45">
        <f t="shared" si="2"/>
        <v>141.30434782608697</v>
      </c>
      <c r="P30" s="9"/>
    </row>
    <row r="31" spans="1:119" ht="15.75" thickBot="1">
      <c r="A31" s="12"/>
      <c r="B31" s="25">
        <v>381</v>
      </c>
      <c r="C31" s="20" t="s">
        <v>46</v>
      </c>
      <c r="D31" s="46">
        <v>234000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"/>
        <v>234000</v>
      </c>
      <c r="O31" s="47">
        <f t="shared" si="2"/>
        <v>141.30434782608697</v>
      </c>
      <c r="P31" s="9"/>
    </row>
    <row r="32" spans="1:119" ht="16.5" thickBot="1">
      <c r="A32" s="14" t="s">
        <v>38</v>
      </c>
      <c r="B32" s="23"/>
      <c r="C32" s="22"/>
      <c r="D32" s="15">
        <f t="shared" ref="D32:M32" si="9">SUM(D5,D10,D12,D19,D23,D25,D30)</f>
        <v>1109282</v>
      </c>
      <c r="E32" s="15">
        <f t="shared" si="9"/>
        <v>8645</v>
      </c>
      <c r="F32" s="15">
        <f t="shared" si="9"/>
        <v>0</v>
      </c>
      <c r="G32" s="15">
        <f t="shared" si="9"/>
        <v>561045</v>
      </c>
      <c r="H32" s="15">
        <f t="shared" si="9"/>
        <v>0</v>
      </c>
      <c r="I32" s="15">
        <f t="shared" si="9"/>
        <v>1456101</v>
      </c>
      <c r="J32" s="15">
        <f t="shared" si="9"/>
        <v>0</v>
      </c>
      <c r="K32" s="15">
        <f t="shared" si="9"/>
        <v>0</v>
      </c>
      <c r="L32" s="15">
        <f t="shared" si="9"/>
        <v>0</v>
      </c>
      <c r="M32" s="15">
        <f t="shared" si="9"/>
        <v>0</v>
      </c>
      <c r="N32" s="15">
        <f t="shared" si="1"/>
        <v>3135073</v>
      </c>
      <c r="O32" s="38">
        <f t="shared" si="2"/>
        <v>1893.1600241545893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6"/>
      <c r="B33" s="18"/>
      <c r="C33" s="18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9"/>
    </row>
    <row r="34" spans="1:15">
      <c r="A34" s="40"/>
      <c r="B34" s="41"/>
      <c r="C34" s="41"/>
      <c r="D34" s="42"/>
      <c r="E34" s="42"/>
      <c r="F34" s="42"/>
      <c r="G34" s="42"/>
      <c r="H34" s="42"/>
      <c r="I34" s="42"/>
      <c r="J34" s="42"/>
      <c r="K34" s="42"/>
      <c r="L34" s="48" t="s">
        <v>112</v>
      </c>
      <c r="M34" s="48"/>
      <c r="N34" s="48"/>
      <c r="O34" s="43">
        <v>1656</v>
      </c>
    </row>
    <row r="35" spans="1:15">
      <c r="A35" s="49"/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1"/>
    </row>
    <row r="36" spans="1:15" ht="15.75" customHeight="1" thickBot="1">
      <c r="A36" s="52" t="s">
        <v>63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4"/>
    </row>
  </sheetData>
  <mergeCells count="10">
    <mergeCell ref="L34:N34"/>
    <mergeCell ref="A35:O35"/>
    <mergeCell ref="A36:O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102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48</v>
      </c>
      <c r="B3" s="62"/>
      <c r="C3" s="63"/>
      <c r="D3" s="67" t="s">
        <v>28</v>
      </c>
      <c r="E3" s="68"/>
      <c r="F3" s="68"/>
      <c r="G3" s="68"/>
      <c r="H3" s="69"/>
      <c r="I3" s="67" t="s">
        <v>29</v>
      </c>
      <c r="J3" s="69"/>
      <c r="K3" s="67" t="s">
        <v>31</v>
      </c>
      <c r="L3" s="69"/>
      <c r="M3" s="36"/>
      <c r="N3" s="37"/>
      <c r="O3" s="70" t="s">
        <v>53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49</v>
      </c>
      <c r="F4" s="34" t="s">
        <v>50</v>
      </c>
      <c r="G4" s="34" t="s">
        <v>51</v>
      </c>
      <c r="H4" s="34" t="s">
        <v>5</v>
      </c>
      <c r="I4" s="34" t="s">
        <v>6</v>
      </c>
      <c r="J4" s="35" t="s">
        <v>52</v>
      </c>
      <c r="K4" s="35" t="s">
        <v>7</v>
      </c>
      <c r="L4" s="35" t="s">
        <v>8</v>
      </c>
      <c r="M4" s="35" t="s">
        <v>9</v>
      </c>
      <c r="N4" s="35" t="s">
        <v>30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SUM(D6:D8)</f>
        <v>153620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8" si="1">SUM(D5:M5)</f>
        <v>153620</v>
      </c>
      <c r="O5" s="33">
        <f t="shared" ref="O5:O28" si="2">(N5/O$30)</f>
        <v>90.417892878163627</v>
      </c>
      <c r="P5" s="6"/>
    </row>
    <row r="6" spans="1:133">
      <c r="A6" s="12"/>
      <c r="B6" s="25">
        <v>311</v>
      </c>
      <c r="C6" s="20" t="s">
        <v>2</v>
      </c>
      <c r="D6" s="46">
        <v>101884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101884</v>
      </c>
      <c r="O6" s="47">
        <f t="shared" si="2"/>
        <v>59.967039434961741</v>
      </c>
      <c r="P6" s="9"/>
    </row>
    <row r="7" spans="1:133">
      <c r="A7" s="12"/>
      <c r="B7" s="25">
        <v>314.10000000000002</v>
      </c>
      <c r="C7" s="20" t="s">
        <v>13</v>
      </c>
      <c r="D7" s="46">
        <v>49134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49134</v>
      </c>
      <c r="O7" s="47">
        <f t="shared" si="2"/>
        <v>28.919364331959976</v>
      </c>
      <c r="P7" s="9"/>
    </row>
    <row r="8" spans="1:133">
      <c r="A8" s="12"/>
      <c r="B8" s="25">
        <v>316</v>
      </c>
      <c r="C8" s="20" t="s">
        <v>103</v>
      </c>
      <c r="D8" s="46">
        <v>2602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2602</v>
      </c>
      <c r="O8" s="47">
        <f t="shared" si="2"/>
        <v>1.5314891112419069</v>
      </c>
      <c r="P8" s="9"/>
    </row>
    <row r="9" spans="1:133" ht="15.75">
      <c r="A9" s="29" t="s">
        <v>17</v>
      </c>
      <c r="B9" s="30"/>
      <c r="C9" s="31"/>
      <c r="D9" s="32">
        <f t="shared" ref="D9:M9" si="3">SUM(D10:D10)</f>
        <v>8522</v>
      </c>
      <c r="E9" s="32">
        <f t="shared" si="3"/>
        <v>0</v>
      </c>
      <c r="F9" s="32">
        <f t="shared" si="3"/>
        <v>0</v>
      </c>
      <c r="G9" s="32">
        <f t="shared" si="3"/>
        <v>0</v>
      </c>
      <c r="H9" s="32">
        <f t="shared" si="3"/>
        <v>0</v>
      </c>
      <c r="I9" s="32">
        <f t="shared" si="3"/>
        <v>0</v>
      </c>
      <c r="J9" s="32">
        <f t="shared" si="3"/>
        <v>0</v>
      </c>
      <c r="K9" s="32">
        <f t="shared" si="3"/>
        <v>0</v>
      </c>
      <c r="L9" s="32">
        <f t="shared" si="3"/>
        <v>0</v>
      </c>
      <c r="M9" s="32">
        <f t="shared" si="3"/>
        <v>0</v>
      </c>
      <c r="N9" s="44">
        <f t="shared" si="1"/>
        <v>8522</v>
      </c>
      <c r="O9" s="45">
        <f t="shared" si="2"/>
        <v>5.015891701000589</v>
      </c>
      <c r="P9" s="10"/>
    </row>
    <row r="10" spans="1:133">
      <c r="A10" s="12"/>
      <c r="B10" s="25">
        <v>322</v>
      </c>
      <c r="C10" s="20" t="s">
        <v>0</v>
      </c>
      <c r="D10" s="46">
        <v>8522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8522</v>
      </c>
      <c r="O10" s="47">
        <f t="shared" si="2"/>
        <v>5.015891701000589</v>
      </c>
      <c r="P10" s="9"/>
    </row>
    <row r="11" spans="1:133" ht="15.75">
      <c r="A11" s="29" t="s">
        <v>18</v>
      </c>
      <c r="B11" s="30"/>
      <c r="C11" s="31"/>
      <c r="D11" s="32">
        <f t="shared" ref="D11:M11" si="4">SUM(D12:D15)</f>
        <v>458134</v>
      </c>
      <c r="E11" s="32">
        <f t="shared" si="4"/>
        <v>0</v>
      </c>
      <c r="F11" s="32">
        <f t="shared" si="4"/>
        <v>0</v>
      </c>
      <c r="G11" s="32">
        <f t="shared" si="4"/>
        <v>50000</v>
      </c>
      <c r="H11" s="32">
        <f t="shared" si="4"/>
        <v>0</v>
      </c>
      <c r="I11" s="32">
        <f t="shared" si="4"/>
        <v>0</v>
      </c>
      <c r="J11" s="32">
        <f t="shared" si="4"/>
        <v>0</v>
      </c>
      <c r="K11" s="32">
        <f t="shared" si="4"/>
        <v>0</v>
      </c>
      <c r="L11" s="32">
        <f t="shared" si="4"/>
        <v>0</v>
      </c>
      <c r="M11" s="32">
        <f t="shared" si="4"/>
        <v>0</v>
      </c>
      <c r="N11" s="44">
        <f t="shared" si="1"/>
        <v>508134</v>
      </c>
      <c r="O11" s="45">
        <f t="shared" si="2"/>
        <v>299.07828134196586</v>
      </c>
      <c r="P11" s="10"/>
    </row>
    <row r="12" spans="1:133">
      <c r="A12" s="12"/>
      <c r="B12" s="25">
        <v>334.7</v>
      </c>
      <c r="C12" s="20" t="s">
        <v>23</v>
      </c>
      <c r="D12" s="46">
        <v>0</v>
      </c>
      <c r="E12" s="46">
        <v>0</v>
      </c>
      <c r="F12" s="46">
        <v>0</v>
      </c>
      <c r="G12" s="46">
        <v>50000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50000</v>
      </c>
      <c r="O12" s="47">
        <f t="shared" si="2"/>
        <v>29.429075927015891</v>
      </c>
      <c r="P12" s="9"/>
    </row>
    <row r="13" spans="1:133">
      <c r="A13" s="12"/>
      <c r="B13" s="25">
        <v>335.12</v>
      </c>
      <c r="C13" s="20" t="s">
        <v>83</v>
      </c>
      <c r="D13" s="46">
        <v>416810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416810</v>
      </c>
      <c r="O13" s="47">
        <f t="shared" si="2"/>
        <v>245.32666274278986</v>
      </c>
      <c r="P13" s="9"/>
    </row>
    <row r="14" spans="1:133">
      <c r="A14" s="12"/>
      <c r="B14" s="25">
        <v>337.2</v>
      </c>
      <c r="C14" s="20" t="s">
        <v>27</v>
      </c>
      <c r="D14" s="46">
        <v>31324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31324</v>
      </c>
      <c r="O14" s="47">
        <f t="shared" si="2"/>
        <v>18.436727486756915</v>
      </c>
      <c r="P14" s="9"/>
    </row>
    <row r="15" spans="1:133">
      <c r="A15" s="12"/>
      <c r="B15" s="25">
        <v>337.6</v>
      </c>
      <c r="C15" s="20" t="s">
        <v>104</v>
      </c>
      <c r="D15" s="46">
        <v>10000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10000</v>
      </c>
      <c r="O15" s="47">
        <f t="shared" si="2"/>
        <v>5.8858151854031782</v>
      </c>
      <c r="P15" s="9"/>
    </row>
    <row r="16" spans="1:133" ht="15.75">
      <c r="A16" s="29" t="s">
        <v>32</v>
      </c>
      <c r="B16" s="30"/>
      <c r="C16" s="31"/>
      <c r="D16" s="32">
        <f t="shared" ref="D16:M16" si="5">SUM(D17:D19)</f>
        <v>780</v>
      </c>
      <c r="E16" s="32">
        <f t="shared" si="5"/>
        <v>0</v>
      </c>
      <c r="F16" s="32">
        <f t="shared" si="5"/>
        <v>0</v>
      </c>
      <c r="G16" s="32">
        <f t="shared" si="5"/>
        <v>0</v>
      </c>
      <c r="H16" s="32">
        <f t="shared" si="5"/>
        <v>0</v>
      </c>
      <c r="I16" s="32">
        <f t="shared" si="5"/>
        <v>1411463</v>
      </c>
      <c r="J16" s="32">
        <f t="shared" si="5"/>
        <v>0</v>
      </c>
      <c r="K16" s="32">
        <f t="shared" si="5"/>
        <v>0</v>
      </c>
      <c r="L16" s="32">
        <f t="shared" si="5"/>
        <v>0</v>
      </c>
      <c r="M16" s="32">
        <f t="shared" si="5"/>
        <v>0</v>
      </c>
      <c r="N16" s="32">
        <f t="shared" si="1"/>
        <v>1412243</v>
      </c>
      <c r="O16" s="45">
        <f t="shared" si="2"/>
        <v>831.22012948793406</v>
      </c>
      <c r="P16" s="10"/>
    </row>
    <row r="17" spans="1:119">
      <c r="A17" s="12"/>
      <c r="B17" s="25">
        <v>343.4</v>
      </c>
      <c r="C17" s="20" t="s">
        <v>37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152171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152171</v>
      </c>
      <c r="O17" s="47">
        <f t="shared" si="2"/>
        <v>89.565038257798705</v>
      </c>
      <c r="P17" s="9"/>
    </row>
    <row r="18" spans="1:119">
      <c r="A18" s="12"/>
      <c r="B18" s="25">
        <v>343.6</v>
      </c>
      <c r="C18" s="20" t="s">
        <v>79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1259292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1259292</v>
      </c>
      <c r="O18" s="47">
        <f t="shared" si="2"/>
        <v>741.19599764567397</v>
      </c>
      <c r="P18" s="9"/>
    </row>
    <row r="19" spans="1:119">
      <c r="A19" s="12"/>
      <c r="B19" s="25">
        <v>347.9</v>
      </c>
      <c r="C19" s="20" t="s">
        <v>105</v>
      </c>
      <c r="D19" s="46">
        <v>780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780</v>
      </c>
      <c r="O19" s="47">
        <f t="shared" si="2"/>
        <v>0.45909358446144793</v>
      </c>
      <c r="P19" s="9"/>
    </row>
    <row r="20" spans="1:119" ht="15.75">
      <c r="A20" s="29" t="s">
        <v>33</v>
      </c>
      <c r="B20" s="30"/>
      <c r="C20" s="31"/>
      <c r="D20" s="32">
        <f t="shared" ref="D20:M20" si="6">SUM(D21:D21)</f>
        <v>0</v>
      </c>
      <c r="E20" s="32">
        <f t="shared" si="6"/>
        <v>7978</v>
      </c>
      <c r="F20" s="32">
        <f t="shared" si="6"/>
        <v>0</v>
      </c>
      <c r="G20" s="32">
        <f t="shared" si="6"/>
        <v>0</v>
      </c>
      <c r="H20" s="32">
        <f t="shared" si="6"/>
        <v>0</v>
      </c>
      <c r="I20" s="32">
        <f t="shared" si="6"/>
        <v>0</v>
      </c>
      <c r="J20" s="32">
        <f t="shared" si="6"/>
        <v>0</v>
      </c>
      <c r="K20" s="32">
        <f t="shared" si="6"/>
        <v>0</v>
      </c>
      <c r="L20" s="32">
        <f t="shared" si="6"/>
        <v>0</v>
      </c>
      <c r="M20" s="32">
        <f t="shared" si="6"/>
        <v>0</v>
      </c>
      <c r="N20" s="32">
        <f t="shared" si="1"/>
        <v>7978</v>
      </c>
      <c r="O20" s="45">
        <f t="shared" si="2"/>
        <v>4.6957033549146558</v>
      </c>
      <c r="P20" s="10"/>
    </row>
    <row r="21" spans="1:119">
      <c r="A21" s="13"/>
      <c r="B21" s="39">
        <v>354</v>
      </c>
      <c r="C21" s="21" t="s">
        <v>40</v>
      </c>
      <c r="D21" s="46">
        <v>0</v>
      </c>
      <c r="E21" s="46">
        <v>7978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7978</v>
      </c>
      <c r="O21" s="47">
        <f t="shared" si="2"/>
        <v>4.6957033549146558</v>
      </c>
      <c r="P21" s="9"/>
    </row>
    <row r="22" spans="1:119" ht="15.75">
      <c r="A22" s="29" t="s">
        <v>3</v>
      </c>
      <c r="B22" s="30"/>
      <c r="C22" s="31"/>
      <c r="D22" s="32">
        <f t="shared" ref="D22:M22" si="7">SUM(D23:D25)</f>
        <v>288528</v>
      </c>
      <c r="E22" s="32">
        <f t="shared" si="7"/>
        <v>383</v>
      </c>
      <c r="F22" s="32">
        <f t="shared" si="7"/>
        <v>0</v>
      </c>
      <c r="G22" s="32">
        <f t="shared" si="7"/>
        <v>0</v>
      </c>
      <c r="H22" s="32">
        <f t="shared" si="7"/>
        <v>0</v>
      </c>
      <c r="I22" s="32">
        <f t="shared" si="7"/>
        <v>0</v>
      </c>
      <c r="J22" s="32">
        <f t="shared" si="7"/>
        <v>0</v>
      </c>
      <c r="K22" s="32">
        <f t="shared" si="7"/>
        <v>0</v>
      </c>
      <c r="L22" s="32">
        <f t="shared" si="7"/>
        <v>0</v>
      </c>
      <c r="M22" s="32">
        <f t="shared" si="7"/>
        <v>0</v>
      </c>
      <c r="N22" s="32">
        <f t="shared" si="1"/>
        <v>288911</v>
      </c>
      <c r="O22" s="45">
        <f t="shared" si="2"/>
        <v>170.04767510300178</v>
      </c>
      <c r="P22" s="10"/>
    </row>
    <row r="23" spans="1:119">
      <c r="A23" s="12"/>
      <c r="B23" s="25">
        <v>361.1</v>
      </c>
      <c r="C23" s="20" t="s">
        <v>42</v>
      </c>
      <c r="D23" s="46">
        <v>68</v>
      </c>
      <c r="E23" s="46">
        <v>16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84</v>
      </c>
      <c r="O23" s="47">
        <f t="shared" si="2"/>
        <v>4.9440847557386695E-2</v>
      </c>
      <c r="P23" s="9"/>
    </row>
    <row r="24" spans="1:119">
      <c r="A24" s="12"/>
      <c r="B24" s="25">
        <v>366</v>
      </c>
      <c r="C24" s="20" t="s">
        <v>44</v>
      </c>
      <c r="D24" s="46">
        <v>183000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183000</v>
      </c>
      <c r="O24" s="47">
        <f t="shared" si="2"/>
        <v>107.71041789287817</v>
      </c>
      <c r="P24" s="9"/>
    </row>
    <row r="25" spans="1:119">
      <c r="A25" s="12"/>
      <c r="B25" s="25">
        <v>369.9</v>
      </c>
      <c r="C25" s="20" t="s">
        <v>45</v>
      </c>
      <c r="D25" s="46">
        <v>105460</v>
      </c>
      <c r="E25" s="46">
        <v>367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105827</v>
      </c>
      <c r="O25" s="47">
        <f t="shared" si="2"/>
        <v>62.287816362566218</v>
      </c>
      <c r="P25" s="9"/>
    </row>
    <row r="26" spans="1:119" ht="15.75">
      <c r="A26" s="29" t="s">
        <v>34</v>
      </c>
      <c r="B26" s="30"/>
      <c r="C26" s="31"/>
      <c r="D26" s="32">
        <f t="shared" ref="D26:M26" si="8">SUM(D27:D27)</f>
        <v>164000</v>
      </c>
      <c r="E26" s="32">
        <f t="shared" si="8"/>
        <v>0</v>
      </c>
      <c r="F26" s="32">
        <f t="shared" si="8"/>
        <v>0</v>
      </c>
      <c r="G26" s="32">
        <f t="shared" si="8"/>
        <v>0</v>
      </c>
      <c r="H26" s="32">
        <f t="shared" si="8"/>
        <v>0</v>
      </c>
      <c r="I26" s="32">
        <f t="shared" si="8"/>
        <v>0</v>
      </c>
      <c r="J26" s="32">
        <f t="shared" si="8"/>
        <v>0</v>
      </c>
      <c r="K26" s="32">
        <f t="shared" si="8"/>
        <v>0</v>
      </c>
      <c r="L26" s="32">
        <f t="shared" si="8"/>
        <v>0</v>
      </c>
      <c r="M26" s="32">
        <f t="shared" si="8"/>
        <v>0</v>
      </c>
      <c r="N26" s="32">
        <f t="shared" si="1"/>
        <v>164000</v>
      </c>
      <c r="O26" s="45">
        <f t="shared" si="2"/>
        <v>96.527369040612129</v>
      </c>
      <c r="P26" s="9"/>
    </row>
    <row r="27" spans="1:119" ht="15.75" thickBot="1">
      <c r="A27" s="12"/>
      <c r="B27" s="25">
        <v>381</v>
      </c>
      <c r="C27" s="20" t="s">
        <v>46</v>
      </c>
      <c r="D27" s="46">
        <v>164000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164000</v>
      </c>
      <c r="O27" s="47">
        <f t="shared" si="2"/>
        <v>96.527369040612129</v>
      </c>
      <c r="P27" s="9"/>
    </row>
    <row r="28" spans="1:119" ht="16.5" thickBot="1">
      <c r="A28" s="14" t="s">
        <v>38</v>
      </c>
      <c r="B28" s="23"/>
      <c r="C28" s="22"/>
      <c r="D28" s="15">
        <f t="shared" ref="D28:M28" si="9">SUM(D5,D9,D11,D16,D20,D22,D26)</f>
        <v>1073584</v>
      </c>
      <c r="E28" s="15">
        <f t="shared" si="9"/>
        <v>8361</v>
      </c>
      <c r="F28" s="15">
        <f t="shared" si="9"/>
        <v>0</v>
      </c>
      <c r="G28" s="15">
        <f t="shared" si="9"/>
        <v>50000</v>
      </c>
      <c r="H28" s="15">
        <f t="shared" si="9"/>
        <v>0</v>
      </c>
      <c r="I28" s="15">
        <f t="shared" si="9"/>
        <v>1411463</v>
      </c>
      <c r="J28" s="15">
        <f t="shared" si="9"/>
        <v>0</v>
      </c>
      <c r="K28" s="15">
        <f t="shared" si="9"/>
        <v>0</v>
      </c>
      <c r="L28" s="15">
        <f t="shared" si="9"/>
        <v>0</v>
      </c>
      <c r="M28" s="15">
        <f t="shared" si="9"/>
        <v>0</v>
      </c>
      <c r="N28" s="15">
        <f t="shared" si="1"/>
        <v>2543408</v>
      </c>
      <c r="O28" s="38">
        <f t="shared" si="2"/>
        <v>1497.0029429075928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6"/>
      <c r="B29" s="18"/>
      <c r="C29" s="18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9"/>
    </row>
    <row r="30" spans="1:119">
      <c r="A30" s="40"/>
      <c r="B30" s="41"/>
      <c r="C30" s="41"/>
      <c r="D30" s="42"/>
      <c r="E30" s="42"/>
      <c r="F30" s="42"/>
      <c r="G30" s="42"/>
      <c r="H30" s="42"/>
      <c r="I30" s="42"/>
      <c r="J30" s="42"/>
      <c r="K30" s="42"/>
      <c r="L30" s="48" t="s">
        <v>106</v>
      </c>
      <c r="M30" s="48"/>
      <c r="N30" s="48"/>
      <c r="O30" s="43">
        <v>1699</v>
      </c>
    </row>
    <row r="31" spans="1:119">
      <c r="A31" s="49"/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1"/>
    </row>
    <row r="32" spans="1:119" ht="15.75" customHeight="1" thickBot="1">
      <c r="A32" s="52" t="s">
        <v>63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4"/>
    </row>
  </sheetData>
  <mergeCells count="10">
    <mergeCell ref="L30:N30"/>
    <mergeCell ref="A31:O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100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48</v>
      </c>
      <c r="B3" s="62"/>
      <c r="C3" s="63"/>
      <c r="D3" s="67" t="s">
        <v>28</v>
      </c>
      <c r="E3" s="68"/>
      <c r="F3" s="68"/>
      <c r="G3" s="68"/>
      <c r="H3" s="69"/>
      <c r="I3" s="67" t="s">
        <v>29</v>
      </c>
      <c r="J3" s="69"/>
      <c r="K3" s="67" t="s">
        <v>31</v>
      </c>
      <c r="L3" s="69"/>
      <c r="M3" s="36"/>
      <c r="N3" s="37"/>
      <c r="O3" s="70" t="s">
        <v>53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49</v>
      </c>
      <c r="F4" s="34" t="s">
        <v>50</v>
      </c>
      <c r="G4" s="34" t="s">
        <v>51</v>
      </c>
      <c r="H4" s="34" t="s">
        <v>5</v>
      </c>
      <c r="I4" s="34" t="s">
        <v>6</v>
      </c>
      <c r="J4" s="35" t="s">
        <v>52</v>
      </c>
      <c r="K4" s="35" t="s">
        <v>7</v>
      </c>
      <c r="L4" s="35" t="s">
        <v>8</v>
      </c>
      <c r="M4" s="35" t="s">
        <v>9</v>
      </c>
      <c r="N4" s="35" t="s">
        <v>30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SUM(D6:D7)</f>
        <v>189867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5" si="1">SUM(D5:M5)</f>
        <v>189867</v>
      </c>
      <c r="O5" s="33">
        <f t="shared" ref="O5:O25" si="2">(N5/O$27)</f>
        <v>112.54712507409603</v>
      </c>
      <c r="P5" s="6"/>
    </row>
    <row r="6" spans="1:133">
      <c r="A6" s="12"/>
      <c r="B6" s="25">
        <v>311</v>
      </c>
      <c r="C6" s="20" t="s">
        <v>2</v>
      </c>
      <c r="D6" s="46">
        <v>111987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111987</v>
      </c>
      <c r="O6" s="47">
        <f t="shared" si="2"/>
        <v>66.38233550681683</v>
      </c>
      <c r="P6" s="9"/>
    </row>
    <row r="7" spans="1:133">
      <c r="A7" s="12"/>
      <c r="B7" s="25">
        <v>314.10000000000002</v>
      </c>
      <c r="C7" s="20" t="s">
        <v>13</v>
      </c>
      <c r="D7" s="46">
        <v>77880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77880</v>
      </c>
      <c r="O7" s="47">
        <f t="shared" si="2"/>
        <v>46.164789567279193</v>
      </c>
      <c r="P7" s="9"/>
    </row>
    <row r="8" spans="1:133" ht="15.75">
      <c r="A8" s="29" t="s">
        <v>17</v>
      </c>
      <c r="B8" s="30"/>
      <c r="C8" s="31"/>
      <c r="D8" s="32">
        <f t="shared" ref="D8:M8" si="3">SUM(D9:D9)</f>
        <v>8298</v>
      </c>
      <c r="E8" s="32">
        <f t="shared" si="3"/>
        <v>0</v>
      </c>
      <c r="F8" s="32">
        <f t="shared" si="3"/>
        <v>0</v>
      </c>
      <c r="G8" s="32">
        <f t="shared" si="3"/>
        <v>0</v>
      </c>
      <c r="H8" s="32">
        <f t="shared" si="3"/>
        <v>0</v>
      </c>
      <c r="I8" s="32">
        <f t="shared" si="3"/>
        <v>0</v>
      </c>
      <c r="J8" s="32">
        <f t="shared" si="3"/>
        <v>0</v>
      </c>
      <c r="K8" s="32">
        <f t="shared" si="3"/>
        <v>0</v>
      </c>
      <c r="L8" s="32">
        <f t="shared" si="3"/>
        <v>0</v>
      </c>
      <c r="M8" s="32">
        <f t="shared" si="3"/>
        <v>0</v>
      </c>
      <c r="N8" s="44">
        <f t="shared" si="1"/>
        <v>8298</v>
      </c>
      <c r="O8" s="45">
        <f t="shared" si="2"/>
        <v>4.9187907528156494</v>
      </c>
      <c r="P8" s="10"/>
    </row>
    <row r="9" spans="1:133">
      <c r="A9" s="12"/>
      <c r="B9" s="25">
        <v>322</v>
      </c>
      <c r="C9" s="20" t="s">
        <v>0</v>
      </c>
      <c r="D9" s="46">
        <v>8298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8298</v>
      </c>
      <c r="O9" s="47">
        <f t="shared" si="2"/>
        <v>4.9187907528156494</v>
      </c>
      <c r="P9" s="9"/>
    </row>
    <row r="10" spans="1:133" ht="15.75">
      <c r="A10" s="29" t="s">
        <v>18</v>
      </c>
      <c r="B10" s="30"/>
      <c r="C10" s="31"/>
      <c r="D10" s="32">
        <f t="shared" ref="D10:M10" si="4">SUM(D11:D12)</f>
        <v>493789</v>
      </c>
      <c r="E10" s="32">
        <f t="shared" si="4"/>
        <v>0</v>
      </c>
      <c r="F10" s="32">
        <f t="shared" si="4"/>
        <v>0</v>
      </c>
      <c r="G10" s="32">
        <f t="shared" si="4"/>
        <v>0</v>
      </c>
      <c r="H10" s="32">
        <f t="shared" si="4"/>
        <v>0</v>
      </c>
      <c r="I10" s="32">
        <f t="shared" si="4"/>
        <v>17175</v>
      </c>
      <c r="J10" s="32">
        <f t="shared" si="4"/>
        <v>0</v>
      </c>
      <c r="K10" s="32">
        <f t="shared" si="4"/>
        <v>0</v>
      </c>
      <c r="L10" s="32">
        <f t="shared" si="4"/>
        <v>0</v>
      </c>
      <c r="M10" s="32">
        <f t="shared" si="4"/>
        <v>0</v>
      </c>
      <c r="N10" s="44">
        <f t="shared" si="1"/>
        <v>510964</v>
      </c>
      <c r="O10" s="45">
        <f t="shared" si="2"/>
        <v>302.88322465915826</v>
      </c>
      <c r="P10" s="10"/>
    </row>
    <row r="11" spans="1:133">
      <c r="A11" s="12"/>
      <c r="B11" s="25">
        <v>331.1</v>
      </c>
      <c r="C11" s="20" t="s">
        <v>98</v>
      </c>
      <c r="D11" s="46">
        <v>15493</v>
      </c>
      <c r="E11" s="46">
        <v>0</v>
      </c>
      <c r="F11" s="46">
        <v>0</v>
      </c>
      <c r="G11" s="46">
        <v>0</v>
      </c>
      <c r="H11" s="46">
        <v>0</v>
      </c>
      <c r="I11" s="46">
        <v>17175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32668</v>
      </c>
      <c r="O11" s="47">
        <f t="shared" si="2"/>
        <v>19.364552459988143</v>
      </c>
      <c r="P11" s="9"/>
    </row>
    <row r="12" spans="1:133">
      <c r="A12" s="12"/>
      <c r="B12" s="25">
        <v>335.12</v>
      </c>
      <c r="C12" s="20" t="s">
        <v>83</v>
      </c>
      <c r="D12" s="46">
        <v>478296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478296</v>
      </c>
      <c r="O12" s="47">
        <f t="shared" si="2"/>
        <v>283.51867219917011</v>
      </c>
      <c r="P12" s="9"/>
    </row>
    <row r="13" spans="1:133" ht="15.75">
      <c r="A13" s="29" t="s">
        <v>32</v>
      </c>
      <c r="B13" s="30"/>
      <c r="C13" s="31"/>
      <c r="D13" s="32">
        <f t="shared" ref="D13:M13" si="5">SUM(D14:D16)</f>
        <v>740</v>
      </c>
      <c r="E13" s="32">
        <f t="shared" si="5"/>
        <v>0</v>
      </c>
      <c r="F13" s="32">
        <f t="shared" si="5"/>
        <v>0</v>
      </c>
      <c r="G13" s="32">
        <f t="shared" si="5"/>
        <v>0</v>
      </c>
      <c r="H13" s="32">
        <f t="shared" si="5"/>
        <v>0</v>
      </c>
      <c r="I13" s="32">
        <f t="shared" si="5"/>
        <v>1463986</v>
      </c>
      <c r="J13" s="32">
        <f t="shared" si="5"/>
        <v>0</v>
      </c>
      <c r="K13" s="32">
        <f t="shared" si="5"/>
        <v>0</v>
      </c>
      <c r="L13" s="32">
        <f t="shared" si="5"/>
        <v>0</v>
      </c>
      <c r="M13" s="32">
        <f t="shared" si="5"/>
        <v>0</v>
      </c>
      <c r="N13" s="32">
        <f t="shared" si="1"/>
        <v>1464726</v>
      </c>
      <c r="O13" s="45">
        <f t="shared" si="2"/>
        <v>868.24303497332539</v>
      </c>
      <c r="P13" s="10"/>
    </row>
    <row r="14" spans="1:133">
      <c r="A14" s="12"/>
      <c r="B14" s="25">
        <v>341.9</v>
      </c>
      <c r="C14" s="20" t="s">
        <v>94</v>
      </c>
      <c r="D14" s="46">
        <v>740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740</v>
      </c>
      <c r="O14" s="47">
        <f t="shared" si="2"/>
        <v>0.43864848844101956</v>
      </c>
      <c r="P14" s="9"/>
    </row>
    <row r="15" spans="1:133">
      <c r="A15" s="12"/>
      <c r="B15" s="25">
        <v>343.4</v>
      </c>
      <c r="C15" s="20" t="s">
        <v>37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147877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147877</v>
      </c>
      <c r="O15" s="47">
        <f t="shared" si="2"/>
        <v>87.656787196206281</v>
      </c>
      <c r="P15" s="9"/>
    </row>
    <row r="16" spans="1:133">
      <c r="A16" s="12"/>
      <c r="B16" s="25">
        <v>343.6</v>
      </c>
      <c r="C16" s="20" t="s">
        <v>79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1316109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1316109</v>
      </c>
      <c r="O16" s="47">
        <f t="shared" si="2"/>
        <v>780.14759928867818</v>
      </c>
      <c r="P16" s="9"/>
    </row>
    <row r="17" spans="1:119" ht="15.75">
      <c r="A17" s="29" t="s">
        <v>33</v>
      </c>
      <c r="B17" s="30"/>
      <c r="C17" s="31"/>
      <c r="D17" s="32">
        <f t="shared" ref="D17:M17" si="6">SUM(D18:D18)</f>
        <v>0</v>
      </c>
      <c r="E17" s="32">
        <f t="shared" si="6"/>
        <v>5858</v>
      </c>
      <c r="F17" s="32">
        <f t="shared" si="6"/>
        <v>0</v>
      </c>
      <c r="G17" s="32">
        <f t="shared" si="6"/>
        <v>0</v>
      </c>
      <c r="H17" s="32">
        <f t="shared" si="6"/>
        <v>0</v>
      </c>
      <c r="I17" s="32">
        <f t="shared" si="6"/>
        <v>0</v>
      </c>
      <c r="J17" s="32">
        <f t="shared" si="6"/>
        <v>0</v>
      </c>
      <c r="K17" s="32">
        <f t="shared" si="6"/>
        <v>0</v>
      </c>
      <c r="L17" s="32">
        <f t="shared" si="6"/>
        <v>0</v>
      </c>
      <c r="M17" s="32">
        <f t="shared" si="6"/>
        <v>0</v>
      </c>
      <c r="N17" s="32">
        <f t="shared" si="1"/>
        <v>5858</v>
      </c>
      <c r="O17" s="45">
        <f t="shared" si="2"/>
        <v>3.4724362774155306</v>
      </c>
      <c r="P17" s="10"/>
    </row>
    <row r="18" spans="1:119">
      <c r="A18" s="13"/>
      <c r="B18" s="39">
        <v>354</v>
      </c>
      <c r="C18" s="21" t="s">
        <v>40</v>
      </c>
      <c r="D18" s="46">
        <v>0</v>
      </c>
      <c r="E18" s="46">
        <v>5858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5858</v>
      </c>
      <c r="O18" s="47">
        <f t="shared" si="2"/>
        <v>3.4724362774155306</v>
      </c>
      <c r="P18" s="9"/>
    </row>
    <row r="19" spans="1:119" ht="15.75">
      <c r="A19" s="29" t="s">
        <v>3</v>
      </c>
      <c r="B19" s="30"/>
      <c r="C19" s="31"/>
      <c r="D19" s="32">
        <f t="shared" ref="D19:M19" si="7">SUM(D20:D22)</f>
        <v>234517</v>
      </c>
      <c r="E19" s="32">
        <f t="shared" si="7"/>
        <v>87</v>
      </c>
      <c r="F19" s="32">
        <f t="shared" si="7"/>
        <v>0</v>
      </c>
      <c r="G19" s="32">
        <f t="shared" si="7"/>
        <v>0</v>
      </c>
      <c r="H19" s="32">
        <f t="shared" si="7"/>
        <v>0</v>
      </c>
      <c r="I19" s="32">
        <f t="shared" si="7"/>
        <v>0</v>
      </c>
      <c r="J19" s="32">
        <f t="shared" si="7"/>
        <v>0</v>
      </c>
      <c r="K19" s="32">
        <f t="shared" si="7"/>
        <v>0</v>
      </c>
      <c r="L19" s="32">
        <f t="shared" si="7"/>
        <v>0</v>
      </c>
      <c r="M19" s="32">
        <f t="shared" si="7"/>
        <v>0</v>
      </c>
      <c r="N19" s="32">
        <f t="shared" si="1"/>
        <v>234604</v>
      </c>
      <c r="O19" s="45">
        <f t="shared" si="2"/>
        <v>139.06579727326616</v>
      </c>
      <c r="P19" s="10"/>
    </row>
    <row r="20" spans="1:119">
      <c r="A20" s="12"/>
      <c r="B20" s="25">
        <v>361.1</v>
      </c>
      <c r="C20" s="20" t="s">
        <v>42</v>
      </c>
      <c r="D20" s="46">
        <v>72</v>
      </c>
      <c r="E20" s="46">
        <v>13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85</v>
      </c>
      <c r="O20" s="47">
        <f t="shared" si="2"/>
        <v>5.0385299347954951E-2</v>
      </c>
      <c r="P20" s="9"/>
    </row>
    <row r="21" spans="1:119">
      <c r="A21" s="12"/>
      <c r="B21" s="25">
        <v>366</v>
      </c>
      <c r="C21" s="20" t="s">
        <v>44</v>
      </c>
      <c r="D21" s="46">
        <v>195900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195900</v>
      </c>
      <c r="O21" s="47">
        <f t="shared" si="2"/>
        <v>116.12329579134558</v>
      </c>
      <c r="P21" s="9"/>
    </row>
    <row r="22" spans="1:119">
      <c r="A22" s="12"/>
      <c r="B22" s="25">
        <v>369.9</v>
      </c>
      <c r="C22" s="20" t="s">
        <v>45</v>
      </c>
      <c r="D22" s="46">
        <v>38545</v>
      </c>
      <c r="E22" s="46">
        <v>74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38619</v>
      </c>
      <c r="O22" s="47">
        <f t="shared" si="2"/>
        <v>22.892116182572614</v>
      </c>
      <c r="P22" s="9"/>
    </row>
    <row r="23" spans="1:119" ht="15.75">
      <c r="A23" s="29" t="s">
        <v>34</v>
      </c>
      <c r="B23" s="30"/>
      <c r="C23" s="31"/>
      <c r="D23" s="32">
        <f t="shared" ref="D23:M23" si="8">SUM(D24:D24)</f>
        <v>330072</v>
      </c>
      <c r="E23" s="32">
        <f t="shared" si="8"/>
        <v>0</v>
      </c>
      <c r="F23" s="32">
        <f t="shared" si="8"/>
        <v>0</v>
      </c>
      <c r="G23" s="32">
        <f t="shared" si="8"/>
        <v>0</v>
      </c>
      <c r="H23" s="32">
        <f t="shared" si="8"/>
        <v>0</v>
      </c>
      <c r="I23" s="32">
        <f t="shared" si="8"/>
        <v>0</v>
      </c>
      <c r="J23" s="32">
        <f t="shared" si="8"/>
        <v>0</v>
      </c>
      <c r="K23" s="32">
        <f t="shared" si="8"/>
        <v>0</v>
      </c>
      <c r="L23" s="32">
        <f t="shared" si="8"/>
        <v>0</v>
      </c>
      <c r="M23" s="32">
        <f t="shared" si="8"/>
        <v>0</v>
      </c>
      <c r="N23" s="32">
        <f t="shared" si="1"/>
        <v>330072</v>
      </c>
      <c r="O23" s="45">
        <f t="shared" si="2"/>
        <v>195.65619442797865</v>
      </c>
      <c r="P23" s="9"/>
    </row>
    <row r="24" spans="1:119" ht="15.75" thickBot="1">
      <c r="A24" s="12"/>
      <c r="B24" s="25">
        <v>381</v>
      </c>
      <c r="C24" s="20" t="s">
        <v>46</v>
      </c>
      <c r="D24" s="46">
        <v>330072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330072</v>
      </c>
      <c r="O24" s="47">
        <f t="shared" si="2"/>
        <v>195.65619442797865</v>
      </c>
      <c r="P24" s="9"/>
    </row>
    <row r="25" spans="1:119" ht="16.5" thickBot="1">
      <c r="A25" s="14" t="s">
        <v>38</v>
      </c>
      <c r="B25" s="23"/>
      <c r="C25" s="22"/>
      <c r="D25" s="15">
        <f t="shared" ref="D25:M25" si="9">SUM(D5,D8,D10,D13,D17,D19,D23)</f>
        <v>1257283</v>
      </c>
      <c r="E25" s="15">
        <f t="shared" si="9"/>
        <v>5945</v>
      </c>
      <c r="F25" s="15">
        <f t="shared" si="9"/>
        <v>0</v>
      </c>
      <c r="G25" s="15">
        <f t="shared" si="9"/>
        <v>0</v>
      </c>
      <c r="H25" s="15">
        <f t="shared" si="9"/>
        <v>0</v>
      </c>
      <c r="I25" s="15">
        <f t="shared" si="9"/>
        <v>1481161</v>
      </c>
      <c r="J25" s="15">
        <f t="shared" si="9"/>
        <v>0</v>
      </c>
      <c r="K25" s="15">
        <f t="shared" si="9"/>
        <v>0</v>
      </c>
      <c r="L25" s="15">
        <f t="shared" si="9"/>
        <v>0</v>
      </c>
      <c r="M25" s="15">
        <f t="shared" si="9"/>
        <v>0</v>
      </c>
      <c r="N25" s="15">
        <f t="shared" si="1"/>
        <v>2744389</v>
      </c>
      <c r="O25" s="38">
        <f t="shared" si="2"/>
        <v>1626.7866034380556</v>
      </c>
      <c r="P25" s="6"/>
      <c r="Q25" s="2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</row>
    <row r="26" spans="1:119">
      <c r="A26" s="16"/>
      <c r="B26" s="18"/>
      <c r="C26" s="18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9"/>
    </row>
    <row r="27" spans="1:119">
      <c r="A27" s="40"/>
      <c r="B27" s="41"/>
      <c r="C27" s="41"/>
      <c r="D27" s="42"/>
      <c r="E27" s="42"/>
      <c r="F27" s="42"/>
      <c r="G27" s="42"/>
      <c r="H27" s="42"/>
      <c r="I27" s="42"/>
      <c r="J27" s="42"/>
      <c r="K27" s="42"/>
      <c r="L27" s="48" t="s">
        <v>101</v>
      </c>
      <c r="M27" s="48"/>
      <c r="N27" s="48"/>
      <c r="O27" s="43">
        <v>1687</v>
      </c>
    </row>
    <row r="28" spans="1:119">
      <c r="A28" s="49"/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1"/>
    </row>
    <row r="29" spans="1:119" ht="15.75" customHeight="1" thickBot="1">
      <c r="A29" s="52" t="s">
        <v>63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4"/>
    </row>
  </sheetData>
  <mergeCells count="10">
    <mergeCell ref="L27:N27"/>
    <mergeCell ref="A28:O28"/>
    <mergeCell ref="A29:O2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97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48</v>
      </c>
      <c r="B3" s="62"/>
      <c r="C3" s="63"/>
      <c r="D3" s="67" t="s">
        <v>28</v>
      </c>
      <c r="E3" s="68"/>
      <c r="F3" s="68"/>
      <c r="G3" s="68"/>
      <c r="H3" s="69"/>
      <c r="I3" s="67" t="s">
        <v>29</v>
      </c>
      <c r="J3" s="69"/>
      <c r="K3" s="67" t="s">
        <v>31</v>
      </c>
      <c r="L3" s="69"/>
      <c r="M3" s="36"/>
      <c r="N3" s="37"/>
      <c r="O3" s="70" t="s">
        <v>53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49</v>
      </c>
      <c r="F4" s="34" t="s">
        <v>50</v>
      </c>
      <c r="G4" s="34" t="s">
        <v>51</v>
      </c>
      <c r="H4" s="34" t="s">
        <v>5</v>
      </c>
      <c r="I4" s="34" t="s">
        <v>6</v>
      </c>
      <c r="J4" s="35" t="s">
        <v>52</v>
      </c>
      <c r="K4" s="35" t="s">
        <v>7</v>
      </c>
      <c r="L4" s="35" t="s">
        <v>8</v>
      </c>
      <c r="M4" s="35" t="s">
        <v>9</v>
      </c>
      <c r="N4" s="35" t="s">
        <v>30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SUM(D6:D7)</f>
        <v>199976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7" si="1">SUM(D5:M5)</f>
        <v>199976</v>
      </c>
      <c r="O5" s="33">
        <f t="shared" ref="O5:O27" si="2">(N5/O$29)</f>
        <v>128.51928020565552</v>
      </c>
      <c r="P5" s="6"/>
    </row>
    <row r="6" spans="1:133">
      <c r="A6" s="12"/>
      <c r="B6" s="25">
        <v>311</v>
      </c>
      <c r="C6" s="20" t="s">
        <v>2</v>
      </c>
      <c r="D6" s="46">
        <v>110676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110676</v>
      </c>
      <c r="O6" s="47">
        <f t="shared" si="2"/>
        <v>71.128534704370182</v>
      </c>
      <c r="P6" s="9"/>
    </row>
    <row r="7" spans="1:133">
      <c r="A7" s="12"/>
      <c r="B7" s="25">
        <v>314.10000000000002</v>
      </c>
      <c r="C7" s="20" t="s">
        <v>13</v>
      </c>
      <c r="D7" s="46">
        <v>89300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89300</v>
      </c>
      <c r="O7" s="47">
        <f t="shared" si="2"/>
        <v>57.390745501285345</v>
      </c>
      <c r="P7" s="9"/>
    </row>
    <row r="8" spans="1:133" ht="15.75">
      <c r="A8" s="29" t="s">
        <v>17</v>
      </c>
      <c r="B8" s="30"/>
      <c r="C8" s="31"/>
      <c r="D8" s="32">
        <f t="shared" ref="D8:M8" si="3">SUM(D9:D9)</f>
        <v>5199</v>
      </c>
      <c r="E8" s="32">
        <f t="shared" si="3"/>
        <v>0</v>
      </c>
      <c r="F8" s="32">
        <f t="shared" si="3"/>
        <v>0</v>
      </c>
      <c r="G8" s="32">
        <f t="shared" si="3"/>
        <v>0</v>
      </c>
      <c r="H8" s="32">
        <f t="shared" si="3"/>
        <v>0</v>
      </c>
      <c r="I8" s="32">
        <f t="shared" si="3"/>
        <v>0</v>
      </c>
      <c r="J8" s="32">
        <f t="shared" si="3"/>
        <v>0</v>
      </c>
      <c r="K8" s="32">
        <f t="shared" si="3"/>
        <v>0</v>
      </c>
      <c r="L8" s="32">
        <f t="shared" si="3"/>
        <v>0</v>
      </c>
      <c r="M8" s="32">
        <f t="shared" si="3"/>
        <v>0</v>
      </c>
      <c r="N8" s="44">
        <f t="shared" si="1"/>
        <v>5199</v>
      </c>
      <c r="O8" s="45">
        <f t="shared" si="2"/>
        <v>3.3412596401028276</v>
      </c>
      <c r="P8" s="10"/>
    </row>
    <row r="9" spans="1:133">
      <c r="A9" s="12"/>
      <c r="B9" s="25">
        <v>322</v>
      </c>
      <c r="C9" s="20" t="s">
        <v>0</v>
      </c>
      <c r="D9" s="46">
        <v>5199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5199</v>
      </c>
      <c r="O9" s="47">
        <f t="shared" si="2"/>
        <v>3.3412596401028276</v>
      </c>
      <c r="P9" s="9"/>
    </row>
    <row r="10" spans="1:133" ht="15.75">
      <c r="A10" s="29" t="s">
        <v>18</v>
      </c>
      <c r="B10" s="30"/>
      <c r="C10" s="31"/>
      <c r="D10" s="32">
        <f t="shared" ref="D10:M10" si="4">SUM(D11:D13)</f>
        <v>424457</v>
      </c>
      <c r="E10" s="32">
        <f t="shared" si="4"/>
        <v>66264</v>
      </c>
      <c r="F10" s="32">
        <f t="shared" si="4"/>
        <v>0</v>
      </c>
      <c r="G10" s="32">
        <f t="shared" si="4"/>
        <v>0</v>
      </c>
      <c r="H10" s="32">
        <f t="shared" si="4"/>
        <v>0</v>
      </c>
      <c r="I10" s="32">
        <f t="shared" si="4"/>
        <v>0</v>
      </c>
      <c r="J10" s="32">
        <f t="shared" si="4"/>
        <v>0</v>
      </c>
      <c r="K10" s="32">
        <f t="shared" si="4"/>
        <v>0</v>
      </c>
      <c r="L10" s="32">
        <f t="shared" si="4"/>
        <v>0</v>
      </c>
      <c r="M10" s="32">
        <f t="shared" si="4"/>
        <v>0</v>
      </c>
      <c r="N10" s="44">
        <f t="shared" si="1"/>
        <v>490721</v>
      </c>
      <c r="O10" s="45">
        <f t="shared" si="2"/>
        <v>315.37339331619535</v>
      </c>
      <c r="P10" s="10"/>
    </row>
    <row r="11" spans="1:133">
      <c r="A11" s="12"/>
      <c r="B11" s="25">
        <v>331.1</v>
      </c>
      <c r="C11" s="20" t="s">
        <v>98</v>
      </c>
      <c r="D11" s="46">
        <v>16391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16391</v>
      </c>
      <c r="O11" s="47">
        <f t="shared" si="2"/>
        <v>10.534061696658098</v>
      </c>
      <c r="P11" s="9"/>
    </row>
    <row r="12" spans="1:133">
      <c r="A12" s="12"/>
      <c r="B12" s="25">
        <v>334.7</v>
      </c>
      <c r="C12" s="20" t="s">
        <v>23</v>
      </c>
      <c r="D12" s="46">
        <v>0</v>
      </c>
      <c r="E12" s="46">
        <v>66264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66264</v>
      </c>
      <c r="O12" s="47">
        <f t="shared" si="2"/>
        <v>42.586118251928021</v>
      </c>
      <c r="P12" s="9"/>
    </row>
    <row r="13" spans="1:133">
      <c r="A13" s="12"/>
      <c r="B13" s="25">
        <v>335.12</v>
      </c>
      <c r="C13" s="20" t="s">
        <v>83</v>
      </c>
      <c r="D13" s="46">
        <v>408066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408066</v>
      </c>
      <c r="O13" s="47">
        <f t="shared" si="2"/>
        <v>262.25321336760925</v>
      </c>
      <c r="P13" s="9"/>
    </row>
    <row r="14" spans="1:133" ht="15.75">
      <c r="A14" s="29" t="s">
        <v>32</v>
      </c>
      <c r="B14" s="30"/>
      <c r="C14" s="31"/>
      <c r="D14" s="32">
        <f t="shared" ref="D14:M14" si="5">SUM(D15:D17)</f>
        <v>1010</v>
      </c>
      <c r="E14" s="32">
        <f t="shared" si="5"/>
        <v>0</v>
      </c>
      <c r="F14" s="32">
        <f t="shared" si="5"/>
        <v>0</v>
      </c>
      <c r="G14" s="32">
        <f t="shared" si="5"/>
        <v>0</v>
      </c>
      <c r="H14" s="32">
        <f t="shared" si="5"/>
        <v>0</v>
      </c>
      <c r="I14" s="32">
        <f t="shared" si="5"/>
        <v>1564294</v>
      </c>
      <c r="J14" s="32">
        <f t="shared" si="5"/>
        <v>0</v>
      </c>
      <c r="K14" s="32">
        <f t="shared" si="5"/>
        <v>0</v>
      </c>
      <c r="L14" s="32">
        <f t="shared" si="5"/>
        <v>0</v>
      </c>
      <c r="M14" s="32">
        <f t="shared" si="5"/>
        <v>0</v>
      </c>
      <c r="N14" s="32">
        <f t="shared" si="1"/>
        <v>1565304</v>
      </c>
      <c r="O14" s="45">
        <f t="shared" si="2"/>
        <v>1005.9794344473007</v>
      </c>
      <c r="P14" s="10"/>
    </row>
    <row r="15" spans="1:133">
      <c r="A15" s="12"/>
      <c r="B15" s="25">
        <v>341.9</v>
      </c>
      <c r="C15" s="20" t="s">
        <v>94</v>
      </c>
      <c r="D15" s="46">
        <v>1010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1010</v>
      </c>
      <c r="O15" s="47">
        <f t="shared" si="2"/>
        <v>0.64910025706940877</v>
      </c>
      <c r="P15" s="9"/>
    </row>
    <row r="16" spans="1:133">
      <c r="A16" s="12"/>
      <c r="B16" s="25">
        <v>343.4</v>
      </c>
      <c r="C16" s="20" t="s">
        <v>37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165569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165569</v>
      </c>
      <c r="O16" s="47">
        <f t="shared" si="2"/>
        <v>106.40681233933162</v>
      </c>
      <c r="P16" s="9"/>
    </row>
    <row r="17" spans="1:119">
      <c r="A17" s="12"/>
      <c r="B17" s="25">
        <v>343.6</v>
      </c>
      <c r="C17" s="20" t="s">
        <v>79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1398725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1398725</v>
      </c>
      <c r="O17" s="47">
        <f t="shared" si="2"/>
        <v>898.92352185089976</v>
      </c>
      <c r="P17" s="9"/>
    </row>
    <row r="18" spans="1:119" ht="15.75">
      <c r="A18" s="29" t="s">
        <v>33</v>
      </c>
      <c r="B18" s="30"/>
      <c r="C18" s="31"/>
      <c r="D18" s="32">
        <f t="shared" ref="D18:M18" si="6">SUM(D19:D19)</f>
        <v>0</v>
      </c>
      <c r="E18" s="32">
        <f t="shared" si="6"/>
        <v>9348</v>
      </c>
      <c r="F18" s="32">
        <f t="shared" si="6"/>
        <v>0</v>
      </c>
      <c r="G18" s="32">
        <f t="shared" si="6"/>
        <v>0</v>
      </c>
      <c r="H18" s="32">
        <f t="shared" si="6"/>
        <v>0</v>
      </c>
      <c r="I18" s="32">
        <f t="shared" si="6"/>
        <v>0</v>
      </c>
      <c r="J18" s="32">
        <f t="shared" si="6"/>
        <v>0</v>
      </c>
      <c r="K18" s="32">
        <f t="shared" si="6"/>
        <v>0</v>
      </c>
      <c r="L18" s="32">
        <f t="shared" si="6"/>
        <v>0</v>
      </c>
      <c r="M18" s="32">
        <f t="shared" si="6"/>
        <v>0</v>
      </c>
      <c r="N18" s="32">
        <f t="shared" si="1"/>
        <v>9348</v>
      </c>
      <c r="O18" s="45">
        <f t="shared" si="2"/>
        <v>6.007712082262211</v>
      </c>
      <c r="P18" s="10"/>
    </row>
    <row r="19" spans="1:119">
      <c r="A19" s="13"/>
      <c r="B19" s="39">
        <v>354</v>
      </c>
      <c r="C19" s="21" t="s">
        <v>40</v>
      </c>
      <c r="D19" s="46">
        <v>0</v>
      </c>
      <c r="E19" s="46">
        <v>9348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9348</v>
      </c>
      <c r="O19" s="47">
        <f t="shared" si="2"/>
        <v>6.007712082262211</v>
      </c>
      <c r="P19" s="9"/>
    </row>
    <row r="20" spans="1:119" ht="15.75">
      <c r="A20" s="29" t="s">
        <v>3</v>
      </c>
      <c r="B20" s="30"/>
      <c r="C20" s="31"/>
      <c r="D20" s="32">
        <f t="shared" ref="D20:M20" si="7">SUM(D21:D23)</f>
        <v>228705</v>
      </c>
      <c r="E20" s="32">
        <f t="shared" si="7"/>
        <v>0</v>
      </c>
      <c r="F20" s="32">
        <f t="shared" si="7"/>
        <v>0</v>
      </c>
      <c r="G20" s="32">
        <f t="shared" si="7"/>
        <v>0</v>
      </c>
      <c r="H20" s="32">
        <f t="shared" si="7"/>
        <v>0</v>
      </c>
      <c r="I20" s="32">
        <f t="shared" si="7"/>
        <v>0</v>
      </c>
      <c r="J20" s="32">
        <f t="shared" si="7"/>
        <v>0</v>
      </c>
      <c r="K20" s="32">
        <f t="shared" si="7"/>
        <v>0</v>
      </c>
      <c r="L20" s="32">
        <f t="shared" si="7"/>
        <v>0</v>
      </c>
      <c r="M20" s="32">
        <f t="shared" si="7"/>
        <v>0</v>
      </c>
      <c r="N20" s="32">
        <f t="shared" si="1"/>
        <v>228705</v>
      </c>
      <c r="O20" s="45">
        <f t="shared" si="2"/>
        <v>146.98264781491002</v>
      </c>
      <c r="P20" s="10"/>
    </row>
    <row r="21" spans="1:119">
      <c r="A21" s="12"/>
      <c r="B21" s="25">
        <v>361.1</v>
      </c>
      <c r="C21" s="20" t="s">
        <v>42</v>
      </c>
      <c r="D21" s="46">
        <v>50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50</v>
      </c>
      <c r="O21" s="47">
        <f t="shared" si="2"/>
        <v>3.2133676092544985E-2</v>
      </c>
      <c r="P21" s="9"/>
    </row>
    <row r="22" spans="1:119">
      <c r="A22" s="12"/>
      <c r="B22" s="25">
        <v>366</v>
      </c>
      <c r="C22" s="20" t="s">
        <v>44</v>
      </c>
      <c r="D22" s="46">
        <v>160000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160000</v>
      </c>
      <c r="O22" s="47">
        <f t="shared" si="2"/>
        <v>102.82776349614396</v>
      </c>
      <c r="P22" s="9"/>
    </row>
    <row r="23" spans="1:119">
      <c r="A23" s="12"/>
      <c r="B23" s="25">
        <v>369.9</v>
      </c>
      <c r="C23" s="20" t="s">
        <v>45</v>
      </c>
      <c r="D23" s="46">
        <v>68655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68655</v>
      </c>
      <c r="O23" s="47">
        <f t="shared" si="2"/>
        <v>44.122750642673523</v>
      </c>
      <c r="P23" s="9"/>
    </row>
    <row r="24" spans="1:119" ht="15.75">
      <c r="A24" s="29" t="s">
        <v>34</v>
      </c>
      <c r="B24" s="30"/>
      <c r="C24" s="31"/>
      <c r="D24" s="32">
        <f t="shared" ref="D24:M24" si="8">SUM(D25:D26)</f>
        <v>610333</v>
      </c>
      <c r="E24" s="32">
        <f t="shared" si="8"/>
        <v>147595</v>
      </c>
      <c r="F24" s="32">
        <f t="shared" si="8"/>
        <v>0</v>
      </c>
      <c r="G24" s="32">
        <f t="shared" si="8"/>
        <v>0</v>
      </c>
      <c r="H24" s="32">
        <f t="shared" si="8"/>
        <v>0</v>
      </c>
      <c r="I24" s="32">
        <f t="shared" si="8"/>
        <v>367156</v>
      </c>
      <c r="J24" s="32">
        <f t="shared" si="8"/>
        <v>0</v>
      </c>
      <c r="K24" s="32">
        <f t="shared" si="8"/>
        <v>0</v>
      </c>
      <c r="L24" s="32">
        <f t="shared" si="8"/>
        <v>0</v>
      </c>
      <c r="M24" s="32">
        <f t="shared" si="8"/>
        <v>0</v>
      </c>
      <c r="N24" s="32">
        <f t="shared" si="1"/>
        <v>1125084</v>
      </c>
      <c r="O24" s="45">
        <f t="shared" si="2"/>
        <v>723.06169665809773</v>
      </c>
      <c r="P24" s="9"/>
    </row>
    <row r="25" spans="1:119">
      <c r="A25" s="12"/>
      <c r="B25" s="25">
        <v>381</v>
      </c>
      <c r="C25" s="20" t="s">
        <v>46</v>
      </c>
      <c r="D25" s="46">
        <v>572195</v>
      </c>
      <c r="E25" s="46">
        <v>147595</v>
      </c>
      <c r="F25" s="46">
        <v>0</v>
      </c>
      <c r="G25" s="46">
        <v>0</v>
      </c>
      <c r="H25" s="46">
        <v>0</v>
      </c>
      <c r="I25" s="46">
        <v>367156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1086946</v>
      </c>
      <c r="O25" s="47">
        <f t="shared" si="2"/>
        <v>698.55141388174809</v>
      </c>
      <c r="P25" s="9"/>
    </row>
    <row r="26" spans="1:119" ht="15.75" thickBot="1">
      <c r="A26" s="12"/>
      <c r="B26" s="25">
        <v>384</v>
      </c>
      <c r="C26" s="20" t="s">
        <v>65</v>
      </c>
      <c r="D26" s="46">
        <v>38138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38138</v>
      </c>
      <c r="O26" s="47">
        <f t="shared" si="2"/>
        <v>24.510282776349616</v>
      </c>
      <c r="P26" s="9"/>
    </row>
    <row r="27" spans="1:119" ht="16.5" thickBot="1">
      <c r="A27" s="14" t="s">
        <v>38</v>
      </c>
      <c r="B27" s="23"/>
      <c r="C27" s="22"/>
      <c r="D27" s="15">
        <f t="shared" ref="D27:M27" si="9">SUM(D5,D8,D10,D14,D18,D20,D24)</f>
        <v>1469680</v>
      </c>
      <c r="E27" s="15">
        <f t="shared" si="9"/>
        <v>223207</v>
      </c>
      <c r="F27" s="15">
        <f t="shared" si="9"/>
        <v>0</v>
      </c>
      <c r="G27" s="15">
        <f t="shared" si="9"/>
        <v>0</v>
      </c>
      <c r="H27" s="15">
        <f t="shared" si="9"/>
        <v>0</v>
      </c>
      <c r="I27" s="15">
        <f t="shared" si="9"/>
        <v>1931450</v>
      </c>
      <c r="J27" s="15">
        <f t="shared" si="9"/>
        <v>0</v>
      </c>
      <c r="K27" s="15">
        <f t="shared" si="9"/>
        <v>0</v>
      </c>
      <c r="L27" s="15">
        <f t="shared" si="9"/>
        <v>0</v>
      </c>
      <c r="M27" s="15">
        <f t="shared" si="9"/>
        <v>0</v>
      </c>
      <c r="N27" s="15">
        <f t="shared" si="1"/>
        <v>3624337</v>
      </c>
      <c r="O27" s="38">
        <f t="shared" si="2"/>
        <v>2329.2654241645246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6"/>
      <c r="B28" s="18"/>
      <c r="C28" s="18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9"/>
    </row>
    <row r="29" spans="1:119">
      <c r="A29" s="40"/>
      <c r="B29" s="41"/>
      <c r="C29" s="41"/>
      <c r="D29" s="42"/>
      <c r="E29" s="42"/>
      <c r="F29" s="42"/>
      <c r="G29" s="42"/>
      <c r="H29" s="42"/>
      <c r="I29" s="42"/>
      <c r="J29" s="42"/>
      <c r="K29" s="42"/>
      <c r="L29" s="48" t="s">
        <v>99</v>
      </c>
      <c r="M29" s="48"/>
      <c r="N29" s="48"/>
      <c r="O29" s="43">
        <v>1556</v>
      </c>
    </row>
    <row r="30" spans="1:119">
      <c r="A30" s="49"/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1"/>
    </row>
    <row r="31" spans="1:119" ht="15.75" customHeight="1" thickBot="1">
      <c r="A31" s="52" t="s">
        <v>63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4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92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48</v>
      </c>
      <c r="B3" s="62"/>
      <c r="C3" s="63"/>
      <c r="D3" s="67" t="s">
        <v>28</v>
      </c>
      <c r="E3" s="68"/>
      <c r="F3" s="68"/>
      <c r="G3" s="68"/>
      <c r="H3" s="69"/>
      <c r="I3" s="67" t="s">
        <v>29</v>
      </c>
      <c r="J3" s="69"/>
      <c r="K3" s="67" t="s">
        <v>31</v>
      </c>
      <c r="L3" s="69"/>
      <c r="M3" s="36"/>
      <c r="N3" s="37"/>
      <c r="O3" s="70" t="s">
        <v>53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49</v>
      </c>
      <c r="F4" s="34" t="s">
        <v>50</v>
      </c>
      <c r="G4" s="34" t="s">
        <v>51</v>
      </c>
      <c r="H4" s="34" t="s">
        <v>5</v>
      </c>
      <c r="I4" s="34" t="s">
        <v>6</v>
      </c>
      <c r="J4" s="35" t="s">
        <v>52</v>
      </c>
      <c r="K4" s="35" t="s">
        <v>7</v>
      </c>
      <c r="L4" s="35" t="s">
        <v>8</v>
      </c>
      <c r="M4" s="35" t="s">
        <v>9</v>
      </c>
      <c r="N4" s="35" t="s">
        <v>30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SUM(D6:D7)</f>
        <v>211878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7" si="1">SUM(D5:M5)</f>
        <v>211878</v>
      </c>
      <c r="O5" s="33">
        <f t="shared" ref="O5:O27" si="2">(N5/O$29)</f>
        <v>145.92148760330579</v>
      </c>
      <c r="P5" s="6"/>
    </row>
    <row r="6" spans="1:133">
      <c r="A6" s="12"/>
      <c r="B6" s="25">
        <v>311</v>
      </c>
      <c r="C6" s="20" t="s">
        <v>2</v>
      </c>
      <c r="D6" s="46">
        <v>100168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100168</v>
      </c>
      <c r="O6" s="47">
        <f t="shared" si="2"/>
        <v>68.986225895316807</v>
      </c>
      <c r="P6" s="9"/>
    </row>
    <row r="7" spans="1:133">
      <c r="A7" s="12"/>
      <c r="B7" s="25">
        <v>314.10000000000002</v>
      </c>
      <c r="C7" s="20" t="s">
        <v>13</v>
      </c>
      <c r="D7" s="46">
        <v>111710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111710</v>
      </c>
      <c r="O7" s="47">
        <f t="shared" si="2"/>
        <v>76.935261707988985</v>
      </c>
      <c r="P7" s="9"/>
    </row>
    <row r="8" spans="1:133" ht="15.75">
      <c r="A8" s="29" t="s">
        <v>17</v>
      </c>
      <c r="B8" s="30"/>
      <c r="C8" s="31"/>
      <c r="D8" s="32">
        <f t="shared" ref="D8:M8" si="3">SUM(D9:D9)</f>
        <v>4539</v>
      </c>
      <c r="E8" s="32">
        <f t="shared" si="3"/>
        <v>0</v>
      </c>
      <c r="F8" s="32">
        <f t="shared" si="3"/>
        <v>0</v>
      </c>
      <c r="G8" s="32">
        <f t="shared" si="3"/>
        <v>0</v>
      </c>
      <c r="H8" s="32">
        <f t="shared" si="3"/>
        <v>0</v>
      </c>
      <c r="I8" s="32">
        <f t="shared" si="3"/>
        <v>0</v>
      </c>
      <c r="J8" s="32">
        <f t="shared" si="3"/>
        <v>0</v>
      </c>
      <c r="K8" s="32">
        <f t="shared" si="3"/>
        <v>0</v>
      </c>
      <c r="L8" s="32">
        <f t="shared" si="3"/>
        <v>0</v>
      </c>
      <c r="M8" s="32">
        <f t="shared" si="3"/>
        <v>0</v>
      </c>
      <c r="N8" s="44">
        <f t="shared" si="1"/>
        <v>4539</v>
      </c>
      <c r="O8" s="45">
        <f t="shared" si="2"/>
        <v>3.1260330578512399</v>
      </c>
      <c r="P8" s="10"/>
    </row>
    <row r="9" spans="1:133">
      <c r="A9" s="12"/>
      <c r="B9" s="25">
        <v>322</v>
      </c>
      <c r="C9" s="20" t="s">
        <v>0</v>
      </c>
      <c r="D9" s="46">
        <v>4539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4539</v>
      </c>
      <c r="O9" s="47">
        <f t="shared" si="2"/>
        <v>3.1260330578512399</v>
      </c>
      <c r="P9" s="9"/>
    </row>
    <row r="10" spans="1:133" ht="15.75">
      <c r="A10" s="29" t="s">
        <v>18</v>
      </c>
      <c r="B10" s="30"/>
      <c r="C10" s="31"/>
      <c r="D10" s="32">
        <f t="shared" ref="D10:M10" si="4">SUM(D11:D13)</f>
        <v>425493</v>
      </c>
      <c r="E10" s="32">
        <f t="shared" si="4"/>
        <v>0</v>
      </c>
      <c r="F10" s="32">
        <f t="shared" si="4"/>
        <v>0</v>
      </c>
      <c r="G10" s="32">
        <f t="shared" si="4"/>
        <v>0</v>
      </c>
      <c r="H10" s="32">
        <f t="shared" si="4"/>
        <v>0</v>
      </c>
      <c r="I10" s="32">
        <f t="shared" si="4"/>
        <v>26250</v>
      </c>
      <c r="J10" s="32">
        <f t="shared" si="4"/>
        <v>0</v>
      </c>
      <c r="K10" s="32">
        <f t="shared" si="4"/>
        <v>0</v>
      </c>
      <c r="L10" s="32">
        <f t="shared" si="4"/>
        <v>0</v>
      </c>
      <c r="M10" s="32">
        <f t="shared" si="4"/>
        <v>0</v>
      </c>
      <c r="N10" s="44">
        <f t="shared" si="1"/>
        <v>451743</v>
      </c>
      <c r="O10" s="45">
        <f t="shared" si="2"/>
        <v>311.1177685950413</v>
      </c>
      <c r="P10" s="10"/>
    </row>
    <row r="11" spans="1:133">
      <c r="A11" s="12"/>
      <c r="B11" s="25">
        <v>334.31</v>
      </c>
      <c r="C11" s="20" t="s">
        <v>20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26250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26250</v>
      </c>
      <c r="O11" s="47">
        <f t="shared" si="2"/>
        <v>18.078512396694215</v>
      </c>
      <c r="P11" s="9"/>
    </row>
    <row r="12" spans="1:133">
      <c r="A12" s="12"/>
      <c r="B12" s="25">
        <v>334.9</v>
      </c>
      <c r="C12" s="20" t="s">
        <v>93</v>
      </c>
      <c r="D12" s="46">
        <v>16944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16944</v>
      </c>
      <c r="O12" s="47">
        <f t="shared" si="2"/>
        <v>11.669421487603305</v>
      </c>
      <c r="P12" s="9"/>
    </row>
    <row r="13" spans="1:133">
      <c r="A13" s="12"/>
      <c r="B13" s="25">
        <v>335.12</v>
      </c>
      <c r="C13" s="20" t="s">
        <v>83</v>
      </c>
      <c r="D13" s="46">
        <v>408549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408549</v>
      </c>
      <c r="O13" s="47">
        <f t="shared" si="2"/>
        <v>281.36983471074382</v>
      </c>
      <c r="P13" s="9"/>
    </row>
    <row r="14" spans="1:133" ht="15.75">
      <c r="A14" s="29" t="s">
        <v>32</v>
      </c>
      <c r="B14" s="30"/>
      <c r="C14" s="31"/>
      <c r="D14" s="32">
        <f t="shared" ref="D14:M14" si="5">SUM(D15:D17)</f>
        <v>1305</v>
      </c>
      <c r="E14" s="32">
        <f t="shared" si="5"/>
        <v>0</v>
      </c>
      <c r="F14" s="32">
        <f t="shared" si="5"/>
        <v>0</v>
      </c>
      <c r="G14" s="32">
        <f t="shared" si="5"/>
        <v>0</v>
      </c>
      <c r="H14" s="32">
        <f t="shared" si="5"/>
        <v>0</v>
      </c>
      <c r="I14" s="32">
        <f t="shared" si="5"/>
        <v>1480489</v>
      </c>
      <c r="J14" s="32">
        <f t="shared" si="5"/>
        <v>0</v>
      </c>
      <c r="K14" s="32">
        <f t="shared" si="5"/>
        <v>0</v>
      </c>
      <c r="L14" s="32">
        <f t="shared" si="5"/>
        <v>0</v>
      </c>
      <c r="M14" s="32">
        <f t="shared" si="5"/>
        <v>0</v>
      </c>
      <c r="N14" s="32">
        <f t="shared" si="1"/>
        <v>1481794</v>
      </c>
      <c r="O14" s="45">
        <f t="shared" si="2"/>
        <v>1020.5192837465564</v>
      </c>
      <c r="P14" s="10"/>
    </row>
    <row r="15" spans="1:133">
      <c r="A15" s="12"/>
      <c r="B15" s="25">
        <v>341.9</v>
      </c>
      <c r="C15" s="20" t="s">
        <v>94</v>
      </c>
      <c r="D15" s="46">
        <v>1305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1305</v>
      </c>
      <c r="O15" s="47">
        <f t="shared" si="2"/>
        <v>0.89876033057851235</v>
      </c>
      <c r="P15" s="9"/>
    </row>
    <row r="16" spans="1:133">
      <c r="A16" s="12"/>
      <c r="B16" s="25">
        <v>343.4</v>
      </c>
      <c r="C16" s="20" t="s">
        <v>37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147935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147935</v>
      </c>
      <c r="O16" s="47">
        <f t="shared" si="2"/>
        <v>101.883608815427</v>
      </c>
      <c r="P16" s="9"/>
    </row>
    <row r="17" spans="1:119">
      <c r="A17" s="12"/>
      <c r="B17" s="25">
        <v>343.6</v>
      </c>
      <c r="C17" s="20" t="s">
        <v>79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1332554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1332554</v>
      </c>
      <c r="O17" s="47">
        <f t="shared" si="2"/>
        <v>917.73691460055102</v>
      </c>
      <c r="P17" s="9"/>
    </row>
    <row r="18" spans="1:119" ht="15.75">
      <c r="A18" s="29" t="s">
        <v>33</v>
      </c>
      <c r="B18" s="30"/>
      <c r="C18" s="31"/>
      <c r="D18" s="32">
        <f t="shared" ref="D18:M18" si="6">SUM(D19:D19)</f>
        <v>14687</v>
      </c>
      <c r="E18" s="32">
        <f t="shared" si="6"/>
        <v>10983</v>
      </c>
      <c r="F18" s="32">
        <f t="shared" si="6"/>
        <v>0</v>
      </c>
      <c r="G18" s="32">
        <f t="shared" si="6"/>
        <v>0</v>
      </c>
      <c r="H18" s="32">
        <f t="shared" si="6"/>
        <v>0</v>
      </c>
      <c r="I18" s="32">
        <f t="shared" si="6"/>
        <v>0</v>
      </c>
      <c r="J18" s="32">
        <f t="shared" si="6"/>
        <v>0</v>
      </c>
      <c r="K18" s="32">
        <f t="shared" si="6"/>
        <v>0</v>
      </c>
      <c r="L18" s="32">
        <f t="shared" si="6"/>
        <v>0</v>
      </c>
      <c r="M18" s="32">
        <f t="shared" si="6"/>
        <v>0</v>
      </c>
      <c r="N18" s="32">
        <f t="shared" si="1"/>
        <v>25670</v>
      </c>
      <c r="O18" s="45">
        <f t="shared" si="2"/>
        <v>17.679063360881543</v>
      </c>
      <c r="P18" s="10"/>
    </row>
    <row r="19" spans="1:119">
      <c r="A19" s="13"/>
      <c r="B19" s="39">
        <v>359</v>
      </c>
      <c r="C19" s="21" t="s">
        <v>95</v>
      </c>
      <c r="D19" s="46">
        <v>14687</v>
      </c>
      <c r="E19" s="46">
        <v>10983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25670</v>
      </c>
      <c r="O19" s="47">
        <f t="shared" si="2"/>
        <v>17.679063360881543</v>
      </c>
      <c r="P19" s="9"/>
    </row>
    <row r="20" spans="1:119" ht="15.75">
      <c r="A20" s="29" t="s">
        <v>3</v>
      </c>
      <c r="B20" s="30"/>
      <c r="C20" s="31"/>
      <c r="D20" s="32">
        <f t="shared" ref="D20:M20" si="7">SUM(D21:D23)</f>
        <v>186098</v>
      </c>
      <c r="E20" s="32">
        <f t="shared" si="7"/>
        <v>487</v>
      </c>
      <c r="F20" s="32">
        <f t="shared" si="7"/>
        <v>0</v>
      </c>
      <c r="G20" s="32">
        <f t="shared" si="7"/>
        <v>0</v>
      </c>
      <c r="H20" s="32">
        <f t="shared" si="7"/>
        <v>0</v>
      </c>
      <c r="I20" s="32">
        <f t="shared" si="7"/>
        <v>0</v>
      </c>
      <c r="J20" s="32">
        <f t="shared" si="7"/>
        <v>0</v>
      </c>
      <c r="K20" s="32">
        <f t="shared" si="7"/>
        <v>0</v>
      </c>
      <c r="L20" s="32">
        <f t="shared" si="7"/>
        <v>0</v>
      </c>
      <c r="M20" s="32">
        <f t="shared" si="7"/>
        <v>0</v>
      </c>
      <c r="N20" s="32">
        <f t="shared" si="1"/>
        <v>186585</v>
      </c>
      <c r="O20" s="45">
        <f t="shared" si="2"/>
        <v>128.50206611570249</v>
      </c>
      <c r="P20" s="10"/>
    </row>
    <row r="21" spans="1:119">
      <c r="A21" s="12"/>
      <c r="B21" s="25">
        <v>361.1</v>
      </c>
      <c r="C21" s="20" t="s">
        <v>42</v>
      </c>
      <c r="D21" s="46">
        <v>42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42</v>
      </c>
      <c r="O21" s="47">
        <f t="shared" si="2"/>
        <v>2.8925619834710745E-2</v>
      </c>
      <c r="P21" s="9"/>
    </row>
    <row r="22" spans="1:119">
      <c r="A22" s="12"/>
      <c r="B22" s="25">
        <v>366</v>
      </c>
      <c r="C22" s="20" t="s">
        <v>44</v>
      </c>
      <c r="D22" s="46">
        <v>162281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162281</v>
      </c>
      <c r="O22" s="47">
        <f t="shared" si="2"/>
        <v>111.76377410468319</v>
      </c>
      <c r="P22" s="9"/>
    </row>
    <row r="23" spans="1:119">
      <c r="A23" s="12"/>
      <c r="B23" s="25">
        <v>369.9</v>
      </c>
      <c r="C23" s="20" t="s">
        <v>45</v>
      </c>
      <c r="D23" s="46">
        <v>23775</v>
      </c>
      <c r="E23" s="46">
        <v>487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24262</v>
      </c>
      <c r="O23" s="47">
        <f t="shared" si="2"/>
        <v>16.709366391184574</v>
      </c>
      <c r="P23" s="9"/>
    </row>
    <row r="24" spans="1:119" ht="15.75">
      <c r="A24" s="29" t="s">
        <v>34</v>
      </c>
      <c r="B24" s="30"/>
      <c r="C24" s="31"/>
      <c r="D24" s="32">
        <f t="shared" ref="D24:M24" si="8">SUM(D25:D26)</f>
        <v>0</v>
      </c>
      <c r="E24" s="32">
        <f t="shared" si="8"/>
        <v>137537</v>
      </c>
      <c r="F24" s="32">
        <f t="shared" si="8"/>
        <v>57999</v>
      </c>
      <c r="G24" s="32">
        <f t="shared" si="8"/>
        <v>52620</v>
      </c>
      <c r="H24" s="32">
        <f t="shared" si="8"/>
        <v>0</v>
      </c>
      <c r="I24" s="32">
        <f t="shared" si="8"/>
        <v>5835</v>
      </c>
      <c r="J24" s="32">
        <f t="shared" si="8"/>
        <v>0</v>
      </c>
      <c r="K24" s="32">
        <f t="shared" si="8"/>
        <v>0</v>
      </c>
      <c r="L24" s="32">
        <f t="shared" si="8"/>
        <v>0</v>
      </c>
      <c r="M24" s="32">
        <f t="shared" si="8"/>
        <v>0</v>
      </c>
      <c r="N24" s="32">
        <f t="shared" si="1"/>
        <v>253991</v>
      </c>
      <c r="O24" s="45">
        <f t="shared" si="2"/>
        <v>174.92493112947659</v>
      </c>
      <c r="P24" s="9"/>
    </row>
    <row r="25" spans="1:119">
      <c r="A25" s="12"/>
      <c r="B25" s="25">
        <v>381</v>
      </c>
      <c r="C25" s="20" t="s">
        <v>46</v>
      </c>
      <c r="D25" s="46">
        <v>0</v>
      </c>
      <c r="E25" s="46">
        <v>116696</v>
      </c>
      <c r="F25" s="46">
        <v>57999</v>
      </c>
      <c r="G25" s="46">
        <v>52620</v>
      </c>
      <c r="H25" s="46">
        <v>0</v>
      </c>
      <c r="I25" s="46">
        <v>5835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233150</v>
      </c>
      <c r="O25" s="47">
        <f t="shared" si="2"/>
        <v>160.57162534435261</v>
      </c>
      <c r="P25" s="9"/>
    </row>
    <row r="26" spans="1:119" ht="15.75" thickBot="1">
      <c r="A26" s="12"/>
      <c r="B26" s="25">
        <v>384</v>
      </c>
      <c r="C26" s="20" t="s">
        <v>65</v>
      </c>
      <c r="D26" s="46">
        <v>0</v>
      </c>
      <c r="E26" s="46">
        <v>20841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20841</v>
      </c>
      <c r="O26" s="47">
        <f t="shared" si="2"/>
        <v>14.353305785123966</v>
      </c>
      <c r="P26" s="9"/>
    </row>
    <row r="27" spans="1:119" ht="16.5" thickBot="1">
      <c r="A27" s="14" t="s">
        <v>38</v>
      </c>
      <c r="B27" s="23"/>
      <c r="C27" s="22"/>
      <c r="D27" s="15">
        <f t="shared" ref="D27:M27" si="9">SUM(D5,D8,D10,D14,D18,D20,D24)</f>
        <v>844000</v>
      </c>
      <c r="E27" s="15">
        <f t="shared" si="9"/>
        <v>149007</v>
      </c>
      <c r="F27" s="15">
        <f t="shared" si="9"/>
        <v>57999</v>
      </c>
      <c r="G27" s="15">
        <f t="shared" si="9"/>
        <v>52620</v>
      </c>
      <c r="H27" s="15">
        <f t="shared" si="9"/>
        <v>0</v>
      </c>
      <c r="I27" s="15">
        <f t="shared" si="9"/>
        <v>1512574</v>
      </c>
      <c r="J27" s="15">
        <f t="shared" si="9"/>
        <v>0</v>
      </c>
      <c r="K27" s="15">
        <f t="shared" si="9"/>
        <v>0</v>
      </c>
      <c r="L27" s="15">
        <f t="shared" si="9"/>
        <v>0</v>
      </c>
      <c r="M27" s="15">
        <f t="shared" si="9"/>
        <v>0</v>
      </c>
      <c r="N27" s="15">
        <f t="shared" si="1"/>
        <v>2616200</v>
      </c>
      <c r="O27" s="38">
        <f t="shared" si="2"/>
        <v>1801.7906336088154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6"/>
      <c r="B28" s="18"/>
      <c r="C28" s="18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9"/>
    </row>
    <row r="29" spans="1:119">
      <c r="A29" s="40"/>
      <c r="B29" s="41"/>
      <c r="C29" s="41"/>
      <c r="D29" s="42"/>
      <c r="E29" s="42"/>
      <c r="F29" s="42"/>
      <c r="G29" s="42"/>
      <c r="H29" s="42"/>
      <c r="I29" s="42"/>
      <c r="J29" s="42"/>
      <c r="K29" s="42"/>
      <c r="L29" s="48" t="s">
        <v>96</v>
      </c>
      <c r="M29" s="48"/>
      <c r="N29" s="48"/>
      <c r="O29" s="43">
        <v>1452</v>
      </c>
    </row>
    <row r="30" spans="1:119">
      <c r="A30" s="49"/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1"/>
    </row>
    <row r="31" spans="1:119" ht="15.75" customHeight="1" thickBot="1">
      <c r="A31" s="52" t="s">
        <v>63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4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30</vt:i4>
      </vt:variant>
    </vt:vector>
  </HeadingPairs>
  <TitlesOfParts>
    <vt:vector size="45" baseType="lpstr"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2024-06-18T17:45:57Z</cp:lastPrinted>
  <dcterms:created xsi:type="dcterms:W3CDTF">2000-08-31T21:26:31Z</dcterms:created>
  <dcterms:modified xsi:type="dcterms:W3CDTF">2024-06-18T19:26:36Z</dcterms:modified>
</cp:coreProperties>
</file>