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'2007'!$A$1:$O$79</definedName>
    <definedName name="_xlnm.Print_Area" localSheetId="14">'2008'!$A$1:$O$34</definedName>
    <definedName name="_xlnm.Print_Area" localSheetId="13">'2009'!$A$1:$O$35</definedName>
    <definedName name="_xlnm.Print_Area" localSheetId="12">'2010'!$A$1:$O$35</definedName>
    <definedName name="_xlnm.Print_Area" localSheetId="11">'2011'!$A$1:$O$29</definedName>
    <definedName name="_xlnm.Print_Area" localSheetId="10">'2012'!$A$1:$O$29</definedName>
    <definedName name="_xlnm.Print_Area" localSheetId="9">'2013'!$A$1:$O$30</definedName>
    <definedName name="_xlnm.Print_Area" localSheetId="8">'2014'!$A$1:$O$30</definedName>
    <definedName name="_xlnm.Print_Area" localSheetId="7">'2015'!$A$1:$O$30</definedName>
    <definedName name="_xlnm.Print_Area" localSheetId="6">'2016'!$A$1:$O$29</definedName>
    <definedName name="_xlnm.Print_Area" localSheetId="5">'2017'!$A$1:$O$31</definedName>
    <definedName name="_xlnm.Print_Area" localSheetId="4">'2018'!$A$1:$O$30</definedName>
    <definedName name="_xlnm.Print_Area" localSheetId="3">'2019'!$A$1:$O$29</definedName>
    <definedName name="_xlnm.Print_Area" localSheetId="2">'2020'!$A$1:$O$32</definedName>
    <definedName name="_xlnm.Print_Area" localSheetId="1">'2021'!$A$1:$P$33</definedName>
    <definedName name="_xlnm.Print_Area" localSheetId="0">'2022'!$A$1:$P$31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27" i="48" l="1"/>
  <c r="P27" i="48"/>
  <c r="E27" i="48" l="1"/>
  <c r="F27" i="48"/>
  <c r="G27" i="48"/>
  <c r="H27" i="48"/>
  <c r="I27" i="48"/>
  <c r="J27" i="48"/>
  <c r="K27" i="48"/>
  <c r="L27" i="48"/>
  <c r="M27" i="48"/>
  <c r="N27" i="48"/>
  <c r="D27" i="48"/>
  <c r="D22" i="48" l="1"/>
  <c r="O26" i="48" l="1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0" i="48" l="1"/>
  <c r="P20" i="48" s="1"/>
  <c r="O18" i="48"/>
  <c r="P18" i="48" s="1"/>
  <c r="O22" i="48"/>
  <c r="P22" i="48" s="1"/>
  <c r="O24" i="48"/>
  <c r="P24" i="48" s="1"/>
  <c r="O14" i="48"/>
  <c r="P14" i="48" s="1"/>
  <c r="O11" i="48"/>
  <c r="P11" i="48" s="1"/>
  <c r="O5" i="48"/>
  <c r="P5" i="48" s="1"/>
  <c r="E29" i="47"/>
  <c r="F29" i="47"/>
  <c r="G29" i="47"/>
  <c r="H29" i="47"/>
  <c r="I29" i="47"/>
  <c r="J29" i="47"/>
  <c r="K29" i="47"/>
  <c r="L29" i="47"/>
  <c r="M29" i="47"/>
  <c r="N29" i="47"/>
  <c r="D29" i="47"/>
  <c r="O26" i="47" l="1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7" i="46"/>
  <c r="O27" i="46" s="1"/>
  <c r="M26" i="46"/>
  <c r="L26" i="46"/>
  <c r="K26" i="46"/>
  <c r="J26" i="46"/>
  <c r="N26" i="46" s="1"/>
  <c r="O26" i="46" s="1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K28" i="46" s="1"/>
  <c r="J20" i="46"/>
  <c r="I20" i="46"/>
  <c r="H20" i="46"/>
  <c r="G20" i="46"/>
  <c r="F20" i="46"/>
  <c r="E20" i="46"/>
  <c r="D20" i="46"/>
  <c r="N19" i="46"/>
  <c r="O19" i="46" s="1"/>
  <c r="N18" i="46"/>
  <c r="O18" i="46"/>
  <c r="M17" i="46"/>
  <c r="L17" i="46"/>
  <c r="N17" i="46" s="1"/>
  <c r="O17" i="46" s="1"/>
  <c r="K17" i="46"/>
  <c r="J17" i="46"/>
  <c r="I17" i="46"/>
  <c r="H17" i="46"/>
  <c r="G17" i="46"/>
  <c r="F17" i="46"/>
  <c r="E17" i="46"/>
  <c r="D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E28" i="46" s="1"/>
  <c r="D13" i="46"/>
  <c r="N12" i="46"/>
  <c r="O12" i="46" s="1"/>
  <c r="N11" i="46"/>
  <c r="O11" i="46" s="1"/>
  <c r="M10" i="46"/>
  <c r="L10" i="46"/>
  <c r="K10" i="46"/>
  <c r="J10" i="46"/>
  <c r="I10" i="46"/>
  <c r="H10" i="46"/>
  <c r="G10" i="46"/>
  <c r="G28" i="46" s="1"/>
  <c r="F10" i="46"/>
  <c r="E10" i="46"/>
  <c r="D10" i="46"/>
  <c r="N9" i="46"/>
  <c r="O9" i="46" s="1"/>
  <c r="N8" i="46"/>
  <c r="O8" i="46" s="1"/>
  <c r="N7" i="46"/>
  <c r="O7" i="46" s="1"/>
  <c r="N6" i="46"/>
  <c r="O6" i="46"/>
  <c r="M5" i="46"/>
  <c r="M28" i="46" s="1"/>
  <c r="L5" i="46"/>
  <c r="K5" i="46"/>
  <c r="J5" i="46"/>
  <c r="I5" i="46"/>
  <c r="H5" i="46"/>
  <c r="G5" i="46"/>
  <c r="F5" i="46"/>
  <c r="E5" i="46"/>
  <c r="D5" i="46"/>
  <c r="G26" i="44"/>
  <c r="H26" i="44"/>
  <c r="N25" i="44"/>
  <c r="O25" i="44" s="1"/>
  <c r="M24" i="44"/>
  <c r="L24" i="44"/>
  <c r="K24" i="44"/>
  <c r="J24" i="44"/>
  <c r="N24" i="44" s="1"/>
  <c r="O24" i="44" s="1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N22" i="44" s="1"/>
  <c r="O22" i="44" s="1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N20" i="44" s="1"/>
  <c r="O20" i="44" s="1"/>
  <c r="I20" i="44"/>
  <c r="H20" i="44"/>
  <c r="G20" i="44"/>
  <c r="F20" i="44"/>
  <c r="E20" i="44"/>
  <c r="D20" i="44"/>
  <c r="N19" i="44"/>
  <c r="O19" i="44" s="1"/>
  <c r="N18" i="44"/>
  <c r="O18" i="44"/>
  <c r="M17" i="44"/>
  <c r="L17" i="44"/>
  <c r="N17" i="44" s="1"/>
  <c r="O17" i="44" s="1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M11" i="44"/>
  <c r="L11" i="44"/>
  <c r="K11" i="44"/>
  <c r="K26" i="44" s="1"/>
  <c r="J11" i="44"/>
  <c r="I11" i="44"/>
  <c r="H11" i="44"/>
  <c r="G11" i="44"/>
  <c r="F11" i="44"/>
  <c r="F26" i="44" s="1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/>
  <c r="M5" i="44"/>
  <c r="M26" i="44" s="1"/>
  <c r="L5" i="44"/>
  <c r="K5" i="44"/>
  <c r="J5" i="44"/>
  <c r="I5" i="44"/>
  <c r="I26" i="44" s="1"/>
  <c r="H5" i="44"/>
  <c r="G5" i="44"/>
  <c r="F5" i="44"/>
  <c r="E5" i="44"/>
  <c r="E26" i="44" s="1"/>
  <c r="D5" i="44"/>
  <c r="D26" i="44" s="1"/>
  <c r="N24" i="45"/>
  <c r="O24" i="45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/>
  <c r="M21" i="45"/>
  <c r="M25" i="45" s="1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 s="1"/>
  <c r="N11" i="45"/>
  <c r="O11" i="45" s="1"/>
  <c r="M10" i="45"/>
  <c r="L10" i="45"/>
  <c r="K10" i="45"/>
  <c r="J10" i="45"/>
  <c r="N10" i="45" s="1"/>
  <c r="O10" i="45" s="1"/>
  <c r="I10" i="45"/>
  <c r="H10" i="45"/>
  <c r="G10" i="45"/>
  <c r="F10" i="45"/>
  <c r="E10" i="45"/>
  <c r="D10" i="45"/>
  <c r="N9" i="45"/>
  <c r="O9" i="45" s="1"/>
  <c r="N8" i="45"/>
  <c r="O8" i="45"/>
  <c r="N7" i="45"/>
  <c r="O7" i="45"/>
  <c r="N6" i="45"/>
  <c r="O6" i="45" s="1"/>
  <c r="M5" i="45"/>
  <c r="L5" i="45"/>
  <c r="L25" i="45" s="1"/>
  <c r="K5" i="45"/>
  <c r="K25" i="45" s="1"/>
  <c r="J5" i="45"/>
  <c r="J25" i="45" s="1"/>
  <c r="I5" i="45"/>
  <c r="I25" i="45" s="1"/>
  <c r="H5" i="45"/>
  <c r="G5" i="45"/>
  <c r="G25" i="45" s="1"/>
  <c r="F5" i="45"/>
  <c r="F25" i="45" s="1"/>
  <c r="E5" i="45"/>
  <c r="E25" i="45" s="1"/>
  <c r="D5" i="45"/>
  <c r="D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N14" i="43" s="1"/>
  <c r="O14" i="43" s="1"/>
  <c r="G14" i="43"/>
  <c r="F14" i="43"/>
  <c r="E14" i="43"/>
  <c r="D14" i="43"/>
  <c r="N13" i="43"/>
  <c r="O13" i="43" s="1"/>
  <c r="M12" i="43"/>
  <c r="L12" i="43"/>
  <c r="K12" i="43"/>
  <c r="J12" i="43"/>
  <c r="I12" i="43"/>
  <c r="I27" i="43" s="1"/>
  <c r="H12" i="43"/>
  <c r="N12" i="43" s="1"/>
  <c r="O12" i="43" s="1"/>
  <c r="G12" i="43"/>
  <c r="F12" i="43"/>
  <c r="E12" i="43"/>
  <c r="D12" i="43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M27" i="43" s="1"/>
  <c r="L5" i="43"/>
  <c r="L27" i="43" s="1"/>
  <c r="K5" i="43"/>
  <c r="K27" i="43" s="1"/>
  <c r="J5" i="43"/>
  <c r="J27" i="43" s="1"/>
  <c r="I5" i="43"/>
  <c r="H5" i="43"/>
  <c r="H27" i="43" s="1"/>
  <c r="G5" i="43"/>
  <c r="G27" i="43" s="1"/>
  <c r="F5" i="43"/>
  <c r="E5" i="43"/>
  <c r="E27" i="43" s="1"/>
  <c r="D5" i="43"/>
  <c r="D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N20" i="42" s="1"/>
  <c r="O20" i="42" s="1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N18" i="42" s="1"/>
  <c r="O18" i="42" s="1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N14" i="42" s="1"/>
  <c r="O14" i="42" s="1"/>
  <c r="I14" i="42"/>
  <c r="H14" i="42"/>
  <c r="G14" i="42"/>
  <c r="F14" i="42"/>
  <c r="E14" i="42"/>
  <c r="D14" i="42"/>
  <c r="N13" i="42"/>
  <c r="O13" i="42" s="1"/>
  <c r="N12" i="42"/>
  <c r="O12" i="42"/>
  <c r="M11" i="42"/>
  <c r="M25" i="42" s="1"/>
  <c r="L11" i="42"/>
  <c r="K11" i="42"/>
  <c r="J11" i="42"/>
  <c r="I11" i="42"/>
  <c r="H11" i="42"/>
  <c r="G11" i="42"/>
  <c r="G25" i="42" s="1"/>
  <c r="F11" i="42"/>
  <c r="E11" i="42"/>
  <c r="D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K25" i="42" s="1"/>
  <c r="J5" i="42"/>
  <c r="I5" i="42"/>
  <c r="I25" i="42" s="1"/>
  <c r="H5" i="42"/>
  <c r="H25" i="42" s="1"/>
  <c r="G5" i="42"/>
  <c r="F5" i="42"/>
  <c r="E5" i="42"/>
  <c r="E25" i="42" s="1"/>
  <c r="D5" i="42"/>
  <c r="K26" i="41"/>
  <c r="N25" i="41"/>
  <c r="O25" i="41" s="1"/>
  <c r="N24" i="41"/>
  <c r="O24" i="41" s="1"/>
  <c r="N23" i="41"/>
  <c r="O23" i="41" s="1"/>
  <c r="M22" i="41"/>
  <c r="L22" i="41"/>
  <c r="K22" i="41"/>
  <c r="J22" i="41"/>
  <c r="N22" i="41" s="1"/>
  <c r="O22" i="41" s="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N20" i="41" s="1"/>
  <c r="O20" i="41" s="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E26" i="41" s="1"/>
  <c r="D18" i="41"/>
  <c r="N17" i="4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M26" i="41" s="1"/>
  <c r="L5" i="41"/>
  <c r="N5" i="41" s="1"/>
  <c r="O5" i="41" s="1"/>
  <c r="K5" i="41"/>
  <c r="J5" i="41"/>
  <c r="I5" i="41"/>
  <c r="I26" i="41" s="1"/>
  <c r="H5" i="41"/>
  <c r="H26" i="41" s="1"/>
  <c r="G5" i="41"/>
  <c r="G26" i="41" s="1"/>
  <c r="F5" i="41"/>
  <c r="F26" i="41" s="1"/>
  <c r="E5" i="41"/>
  <c r="D5" i="41"/>
  <c r="D26" i="41" s="1"/>
  <c r="N74" i="40"/>
  <c r="O74" i="40"/>
  <c r="N73" i="40"/>
  <c r="O73" i="40"/>
  <c r="N72" i="40"/>
  <c r="O72" i="40" s="1"/>
  <c r="N71" i="40"/>
  <c r="O71" i="40" s="1"/>
  <c r="N70" i="40"/>
  <c r="O70" i="40" s="1"/>
  <c r="N69" i="40"/>
  <c r="O69" i="40" s="1"/>
  <c r="N68" i="40"/>
  <c r="O68" i="40"/>
  <c r="N67" i="40"/>
  <c r="O67" i="40"/>
  <c r="N66" i="40"/>
  <c r="O66" i="40" s="1"/>
  <c r="N65" i="40"/>
  <c r="O65" i="40" s="1"/>
  <c r="N64" i="40"/>
  <c r="O64" i="40" s="1"/>
  <c r="M63" i="40"/>
  <c r="L63" i="40"/>
  <c r="K63" i="40"/>
  <c r="J63" i="40"/>
  <c r="I63" i="40"/>
  <c r="H63" i="40"/>
  <c r="N63" i="40" s="1"/>
  <c r="O63" i="40" s="1"/>
  <c r="G63" i="40"/>
  <c r="F63" i="40"/>
  <c r="E63" i="40"/>
  <c r="D63" i="40"/>
  <c r="N62" i="40"/>
  <c r="O62" i="40" s="1"/>
  <c r="N61" i="40"/>
  <c r="O61" i="40"/>
  <c r="N60" i="40"/>
  <c r="O60" i="40"/>
  <c r="N59" i="40"/>
  <c r="O59" i="40" s="1"/>
  <c r="N58" i="40"/>
  <c r="O58" i="40" s="1"/>
  <c r="N57" i="40"/>
  <c r="O57" i="40" s="1"/>
  <c r="N56" i="40"/>
  <c r="O56" i="40" s="1"/>
  <c r="M55" i="40"/>
  <c r="L55" i="40"/>
  <c r="K55" i="40"/>
  <c r="J55" i="40"/>
  <c r="N55" i="40" s="1"/>
  <c r="O55" i="40" s="1"/>
  <c r="I55" i="40"/>
  <c r="H55" i="40"/>
  <c r="G55" i="40"/>
  <c r="F55" i="40"/>
  <c r="E55" i="40"/>
  <c r="D55" i="40"/>
  <c r="N54" i="40"/>
  <c r="O54" i="40" s="1"/>
  <c r="N53" i="40"/>
  <c r="O53" i="40"/>
  <c r="N52" i="40"/>
  <c r="O52" i="40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 s="1"/>
  <c r="N40" i="40"/>
  <c r="O40" i="40" s="1"/>
  <c r="N39" i="40"/>
  <c r="O39" i="40" s="1"/>
  <c r="N38" i="40"/>
  <c r="O38" i="40"/>
  <c r="N37" i="40"/>
  <c r="O37" i="40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5" i="40" s="1"/>
  <c r="O35" i="40" s="1"/>
  <c r="N34" i="40"/>
  <c r="O34" i="40" s="1"/>
  <c r="N33" i="40"/>
  <c r="O33" i="40" s="1"/>
  <c r="N32" i="40"/>
  <c r="O32" i="40" s="1"/>
  <c r="N31" i="40"/>
  <c r="O31" i="40"/>
  <c r="N30" i="40"/>
  <c r="O30" i="40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N25" i="40" s="1"/>
  <c r="O25" i="40" s="1"/>
  <c r="I25" i="40"/>
  <c r="H25" i="40"/>
  <c r="G25" i="40"/>
  <c r="F25" i="40"/>
  <c r="E25" i="40"/>
  <c r="D25" i="40"/>
  <c r="N24" i="40"/>
  <c r="O24" i="40" s="1"/>
  <c r="N23" i="40"/>
  <c r="O23" i="40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/>
  <c r="N8" i="40"/>
  <c r="O8" i="40"/>
  <c r="N7" i="40"/>
  <c r="O7" i="40" s="1"/>
  <c r="N6" i="40"/>
  <c r="O6" i="40" s="1"/>
  <c r="M5" i="40"/>
  <c r="M75" i="40" s="1"/>
  <c r="L5" i="40"/>
  <c r="L75" i="40"/>
  <c r="K5" i="40"/>
  <c r="K75" i="40"/>
  <c r="J5" i="40"/>
  <c r="J75" i="40" s="1"/>
  <c r="I5" i="40"/>
  <c r="I75" i="40" s="1"/>
  <c r="H5" i="40"/>
  <c r="H75" i="40" s="1"/>
  <c r="G5" i="40"/>
  <c r="G75" i="40" s="1"/>
  <c r="F5" i="40"/>
  <c r="F75" i="40"/>
  <c r="E5" i="40"/>
  <c r="N5" i="40" s="1"/>
  <c r="O5" i="40" s="1"/>
  <c r="E75" i="40"/>
  <c r="D5" i="40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N20" i="39" s="1"/>
  <c r="O20" i="39" s="1"/>
  <c r="I20" i="39"/>
  <c r="H20" i="39"/>
  <c r="G20" i="39"/>
  <c r="F20" i="39"/>
  <c r="E20" i="39"/>
  <c r="D20" i="39"/>
  <c r="N19" i="39"/>
  <c r="O19" i="39" s="1"/>
  <c r="M18" i="39"/>
  <c r="L18" i="39"/>
  <c r="K18" i="39"/>
  <c r="K26" i="39" s="1"/>
  <c r="J18" i="39"/>
  <c r="N18" i="39" s="1"/>
  <c r="O18" i="39" s="1"/>
  <c r="I18" i="39"/>
  <c r="H18" i="39"/>
  <c r="G18" i="39"/>
  <c r="F18" i="39"/>
  <c r="E18" i="39"/>
  <c r="D18" i="39"/>
  <c r="N17" i="39"/>
  <c r="O17" i="39" s="1"/>
  <c r="N16" i="39"/>
  <c r="O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M11" i="39"/>
  <c r="L11" i="39"/>
  <c r="K11" i="39"/>
  <c r="J11" i="39"/>
  <c r="I11" i="39"/>
  <c r="H11" i="39"/>
  <c r="G11" i="39"/>
  <c r="F11" i="39"/>
  <c r="F26" i="39" s="1"/>
  <c r="E11" i="39"/>
  <c r="D11" i="39"/>
  <c r="N11" i="39" s="1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N5" i="39" s="1"/>
  <c r="O5" i="39" s="1"/>
  <c r="M26" i="39"/>
  <c r="L5" i="39"/>
  <c r="L26" i="39" s="1"/>
  <c r="K5" i="39"/>
  <c r="J5" i="39"/>
  <c r="J26" i="39" s="1"/>
  <c r="I5" i="39"/>
  <c r="I26" i="39" s="1"/>
  <c r="H5" i="39"/>
  <c r="H26" i="39"/>
  <c r="G5" i="39"/>
  <c r="G26" i="39" s="1"/>
  <c r="F5" i="39"/>
  <c r="E5" i="39"/>
  <c r="E26" i="39" s="1"/>
  <c r="D5" i="39"/>
  <c r="N25" i="38"/>
  <c r="O25" i="38"/>
  <c r="M24" i="38"/>
  <c r="N24" i="38" s="1"/>
  <c r="O24" i="38" s="1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E26" i="38" s="1"/>
  <c r="D19" i="38"/>
  <c r="N19" i="38" s="1"/>
  <c r="O19" i="38" s="1"/>
  <c r="N18" i="38"/>
  <c r="O18" i="38" s="1"/>
  <c r="N17" i="38"/>
  <c r="O17" i="38" s="1"/>
  <c r="N16" i="38"/>
  <c r="O16" i="38" s="1"/>
  <c r="N15" i="38"/>
  <c r="O15" i="38" s="1"/>
  <c r="N14" i="38"/>
  <c r="O14" i="38"/>
  <c r="M13" i="38"/>
  <c r="L13" i="38"/>
  <c r="K13" i="38"/>
  <c r="N13" i="38" s="1"/>
  <c r="O13" i="38" s="1"/>
  <c r="J13" i="38"/>
  <c r="I13" i="38"/>
  <c r="H13" i="38"/>
  <c r="G13" i="38"/>
  <c r="F13" i="38"/>
  <c r="E13" i="38"/>
  <c r="D13" i="38"/>
  <c r="N12" i="38"/>
  <c r="O12" i="38"/>
  <c r="M11" i="38"/>
  <c r="M26" i="38" s="1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/>
  <c r="N9" i="38"/>
  <c r="O9" i="38" s="1"/>
  <c r="N8" i="38"/>
  <c r="O8" i="38" s="1"/>
  <c r="N7" i="38"/>
  <c r="O7" i="38"/>
  <c r="N6" i="38"/>
  <c r="O6" i="38"/>
  <c r="M5" i="38"/>
  <c r="L5" i="38"/>
  <c r="L26" i="38" s="1"/>
  <c r="K5" i="38"/>
  <c r="K26" i="38" s="1"/>
  <c r="J5" i="38"/>
  <c r="J26" i="38"/>
  <c r="I5" i="38"/>
  <c r="H5" i="38"/>
  <c r="H26" i="38" s="1"/>
  <c r="G5" i="38"/>
  <c r="F5" i="38"/>
  <c r="F26" i="38" s="1"/>
  <c r="E5" i="38"/>
  <c r="D5" i="38"/>
  <c r="N29" i="37"/>
  <c r="O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F30" i="37" s="1"/>
  <c r="E26" i="37"/>
  <c r="D26" i="37"/>
  <c r="N25" i="37"/>
  <c r="O25" i="37" s="1"/>
  <c r="M24" i="37"/>
  <c r="L24" i="37"/>
  <c r="K24" i="37"/>
  <c r="J24" i="37"/>
  <c r="I24" i="37"/>
  <c r="I30" i="37"/>
  <c r="H24" i="37"/>
  <c r="G24" i="37"/>
  <c r="F24" i="37"/>
  <c r="E24" i="37"/>
  <c r="N24" i="37" s="1"/>
  <c r="O24" i="37" s="1"/>
  <c r="D24" i="37"/>
  <c r="N23" i="37"/>
  <c r="O23" i="37" s="1"/>
  <c r="M22" i="37"/>
  <c r="L22" i="37"/>
  <c r="K22" i="37"/>
  <c r="J22" i="37"/>
  <c r="N22" i="37" s="1"/>
  <c r="O22" i="37" s="1"/>
  <c r="I22" i="37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N15" i="37" s="1"/>
  <c r="O15" i="37" s="1"/>
  <c r="F15" i="37"/>
  <c r="E15" i="37"/>
  <c r="D15" i="37"/>
  <c r="N14" i="37"/>
  <c r="O14" i="37" s="1"/>
  <c r="N13" i="37"/>
  <c r="O13" i="37"/>
  <c r="N12" i="37"/>
  <c r="O12" i="37" s="1"/>
  <c r="M11" i="37"/>
  <c r="L11" i="37"/>
  <c r="L30" i="37" s="1"/>
  <c r="K11" i="37"/>
  <c r="J11" i="37"/>
  <c r="I11" i="37"/>
  <c r="H11" i="37"/>
  <c r="G11" i="37"/>
  <c r="F11" i="37"/>
  <c r="E11" i="37"/>
  <c r="D11" i="37"/>
  <c r="N10" i="37"/>
  <c r="O10" i="37" s="1"/>
  <c r="N9" i="37"/>
  <c r="O9" i="37"/>
  <c r="N8" i="37"/>
  <c r="O8" i="37" s="1"/>
  <c r="N7" i="37"/>
  <c r="O7" i="37" s="1"/>
  <c r="N6" i="37"/>
  <c r="O6" i="37" s="1"/>
  <c r="M5" i="37"/>
  <c r="M30" i="37" s="1"/>
  <c r="L5" i="37"/>
  <c r="K5" i="37"/>
  <c r="J5" i="37"/>
  <c r="J30" i="37" s="1"/>
  <c r="I5" i="37"/>
  <c r="H5" i="37"/>
  <c r="G5" i="37"/>
  <c r="F5" i="37"/>
  <c r="E5" i="37"/>
  <c r="D5" i="37"/>
  <c r="N24" i="36"/>
  <c r="O24" i="36" s="1"/>
  <c r="M23" i="36"/>
  <c r="L23" i="36"/>
  <c r="K23" i="36"/>
  <c r="J23" i="36"/>
  <c r="I23" i="36"/>
  <c r="N23" i="36" s="1"/>
  <c r="O23" i="36" s="1"/>
  <c r="H23" i="36"/>
  <c r="G23" i="36"/>
  <c r="F23" i="36"/>
  <c r="E23" i="36"/>
  <c r="D23" i="36"/>
  <c r="N22" i="36"/>
  <c r="O22" i="36" s="1"/>
  <c r="M21" i="36"/>
  <c r="L21" i="36"/>
  <c r="K21" i="36"/>
  <c r="J21" i="36"/>
  <c r="J25" i="36" s="1"/>
  <c r="I21" i="36"/>
  <c r="H21" i="36"/>
  <c r="G21" i="36"/>
  <c r="F21" i="36"/>
  <c r="E21" i="36"/>
  <c r="D21" i="36"/>
  <c r="N21" i="36" s="1"/>
  <c r="O21" i="36" s="1"/>
  <c r="N20" i="36"/>
  <c r="O20" i="36" s="1"/>
  <c r="M19" i="36"/>
  <c r="M25" i="36" s="1"/>
  <c r="L19" i="36"/>
  <c r="L25" i="36" s="1"/>
  <c r="K19" i="36"/>
  <c r="J19" i="36"/>
  <c r="I19" i="36"/>
  <c r="H19" i="36"/>
  <c r="G19" i="36"/>
  <c r="F19" i="36"/>
  <c r="E19" i="36"/>
  <c r="D19" i="36"/>
  <c r="N19" i="36" s="1"/>
  <c r="O19" i="36" s="1"/>
  <c r="N18" i="36"/>
  <c r="O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G25" i="36" s="1"/>
  <c r="F14" i="36"/>
  <c r="E14" i="36"/>
  <c r="D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/>
  <c r="N7" i="36"/>
  <c r="O7" i="36" s="1"/>
  <c r="N6" i="36"/>
  <c r="O6" i="36"/>
  <c r="M5" i="36"/>
  <c r="L5" i="36"/>
  <c r="K5" i="36"/>
  <c r="K25" i="36" s="1"/>
  <c r="J5" i="36"/>
  <c r="I5" i="36"/>
  <c r="N5" i="36" s="1"/>
  <c r="O5" i="36" s="1"/>
  <c r="H5" i="36"/>
  <c r="G5" i="36"/>
  <c r="F5" i="36"/>
  <c r="E5" i="36"/>
  <c r="E25" i="36"/>
  <c r="D5" i="36"/>
  <c r="D25" i="36" s="1"/>
  <c r="N24" i="35"/>
  <c r="O24" i="35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N19" i="35" s="1"/>
  <c r="O19" i="35" s="1"/>
  <c r="E19" i="35"/>
  <c r="D19" i="35"/>
  <c r="N18" i="35"/>
  <c r="O18" i="35"/>
  <c r="M17" i="35"/>
  <c r="L17" i="35"/>
  <c r="K17" i="35"/>
  <c r="J17" i="35"/>
  <c r="I17" i="35"/>
  <c r="I25" i="35" s="1"/>
  <c r="H17" i="35"/>
  <c r="H25" i="35" s="1"/>
  <c r="G17" i="35"/>
  <c r="F17" i="35"/>
  <c r="E17" i="35"/>
  <c r="D17" i="35"/>
  <c r="N17" i="35" s="1"/>
  <c r="O17" i="35" s="1"/>
  <c r="N16" i="35"/>
  <c r="O16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N7" i="35"/>
  <c r="O7" i="35" s="1"/>
  <c r="N6" i="35"/>
  <c r="O6" i="35" s="1"/>
  <c r="M5" i="35"/>
  <c r="M25" i="35" s="1"/>
  <c r="L5" i="35"/>
  <c r="L25" i="35"/>
  <c r="K5" i="35"/>
  <c r="K25" i="35" s="1"/>
  <c r="J5" i="35"/>
  <c r="J25" i="35"/>
  <c r="I5" i="35"/>
  <c r="H5" i="35"/>
  <c r="G5" i="35"/>
  <c r="F5" i="35"/>
  <c r="E5" i="35"/>
  <c r="D5" i="35"/>
  <c r="D25" i="35" s="1"/>
  <c r="N30" i="34"/>
  <c r="O30" i="34" s="1"/>
  <c r="N29" i="34"/>
  <c r="O29" i="34"/>
  <c r="N28" i="34"/>
  <c r="O28" i="34"/>
  <c r="M27" i="34"/>
  <c r="L27" i="34"/>
  <c r="K27" i="34"/>
  <c r="J27" i="34"/>
  <c r="I27" i="34"/>
  <c r="I31" i="34" s="1"/>
  <c r="H27" i="34"/>
  <c r="H31" i="34" s="1"/>
  <c r="G27" i="34"/>
  <c r="G31" i="34" s="1"/>
  <c r="F27" i="34"/>
  <c r="E27" i="34"/>
  <c r="D27" i="34"/>
  <c r="N27" i="34" s="1"/>
  <c r="O27" i="34" s="1"/>
  <c r="N26" i="34"/>
  <c r="O26" i="34"/>
  <c r="N25" i="34"/>
  <c r="O25" i="34" s="1"/>
  <c r="M24" i="34"/>
  <c r="L24" i="34"/>
  <c r="K24" i="34"/>
  <c r="N24" i="34" s="1"/>
  <c r="O24" i="34" s="1"/>
  <c r="J24" i="34"/>
  <c r="I24" i="34"/>
  <c r="H24" i="34"/>
  <c r="G24" i="34"/>
  <c r="F24" i="34"/>
  <c r="E24" i="34"/>
  <c r="D24" i="34"/>
  <c r="N23" i="34"/>
  <c r="O23" i="34"/>
  <c r="M22" i="34"/>
  <c r="N22" i="34" s="1"/>
  <c r="O22" i="34" s="1"/>
  <c r="L22" i="34"/>
  <c r="K22" i="34"/>
  <c r="J22" i="34"/>
  <c r="I22" i="34"/>
  <c r="H22" i="34"/>
  <c r="G22" i="34"/>
  <c r="F22" i="34"/>
  <c r="E22" i="34"/>
  <c r="D22" i="34"/>
  <c r="N21" i="34"/>
  <c r="O21" i="34"/>
  <c r="M20" i="34"/>
  <c r="N20" i="34" s="1"/>
  <c r="O20" i="34" s="1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N10" i="34"/>
  <c r="O10" i="34" s="1"/>
  <c r="D10" i="34"/>
  <c r="N9" i="34"/>
  <c r="O9" i="34" s="1"/>
  <c r="N8" i="34"/>
  <c r="O8" i="34" s="1"/>
  <c r="N7" i="34"/>
  <c r="O7" i="34" s="1"/>
  <c r="N6" i="34"/>
  <c r="O6" i="34"/>
  <c r="M5" i="34"/>
  <c r="L5" i="34"/>
  <c r="L31" i="34" s="1"/>
  <c r="K5" i="34"/>
  <c r="J5" i="34"/>
  <c r="I5" i="34"/>
  <c r="H5" i="34"/>
  <c r="G5" i="34"/>
  <c r="F5" i="34"/>
  <c r="E5" i="34"/>
  <c r="D5" i="34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5" i="33"/>
  <c r="E31" i="33" s="1"/>
  <c r="F25" i="33"/>
  <c r="G25" i="33"/>
  <c r="H25" i="33"/>
  <c r="I25" i="33"/>
  <c r="J25" i="33"/>
  <c r="K25" i="33"/>
  <c r="L25" i="33"/>
  <c r="M25" i="33"/>
  <c r="E23" i="33"/>
  <c r="N23" i="33" s="1"/>
  <c r="O23" i="33" s="1"/>
  <c r="F23" i="33"/>
  <c r="G23" i="33"/>
  <c r="H23" i="33"/>
  <c r="I23" i="33"/>
  <c r="J23" i="33"/>
  <c r="K23" i="33"/>
  <c r="L23" i="33"/>
  <c r="M23" i="33"/>
  <c r="E20" i="33"/>
  <c r="F20" i="33"/>
  <c r="G20" i="33"/>
  <c r="G31" i="33" s="1"/>
  <c r="H20" i="33"/>
  <c r="H31" i="33" s="1"/>
  <c r="I20" i="33"/>
  <c r="J20" i="33"/>
  <c r="K20" i="33"/>
  <c r="L20" i="33"/>
  <c r="M20" i="33"/>
  <c r="E18" i="33"/>
  <c r="F18" i="33"/>
  <c r="G18" i="33"/>
  <c r="H18" i="33"/>
  <c r="I18" i="33"/>
  <c r="J18" i="33"/>
  <c r="K18" i="33"/>
  <c r="K31" i="33" s="1"/>
  <c r="L18" i="33"/>
  <c r="M18" i="33"/>
  <c r="E13" i="33"/>
  <c r="F13" i="33"/>
  <c r="G13" i="33"/>
  <c r="H13" i="33"/>
  <c r="I13" i="33"/>
  <c r="J13" i="33"/>
  <c r="K13" i="33"/>
  <c r="L13" i="33"/>
  <c r="L31" i="33"/>
  <c r="M13" i="33"/>
  <c r="M31" i="33" s="1"/>
  <c r="E10" i="33"/>
  <c r="F10" i="33"/>
  <c r="G10" i="33"/>
  <c r="H10" i="33"/>
  <c r="I10" i="33"/>
  <c r="J10" i="33"/>
  <c r="K10" i="33"/>
  <c r="L10" i="33"/>
  <c r="M10" i="33"/>
  <c r="E5" i="33"/>
  <c r="F5" i="33"/>
  <c r="F31" i="33" s="1"/>
  <c r="G5" i="33"/>
  <c r="H5" i="33"/>
  <c r="I5" i="33"/>
  <c r="J5" i="33"/>
  <c r="J31" i="33" s="1"/>
  <c r="K5" i="33"/>
  <c r="L5" i="33"/>
  <c r="M5" i="33"/>
  <c r="D25" i="33"/>
  <c r="D23" i="33"/>
  <c r="D18" i="33"/>
  <c r="D13" i="33"/>
  <c r="D31" i="33" s="1"/>
  <c r="D10" i="33"/>
  <c r="D5" i="33"/>
  <c r="N30" i="33"/>
  <c r="O30" i="33" s="1"/>
  <c r="N29" i="33"/>
  <c r="O29" i="33" s="1"/>
  <c r="N24" i="33"/>
  <c r="O24" i="33" s="1"/>
  <c r="N26" i="33"/>
  <c r="O26" i="33"/>
  <c r="N27" i="33"/>
  <c r="O27" i="33"/>
  <c r="D20" i="33"/>
  <c r="N21" i="33"/>
  <c r="O21" i="33" s="1"/>
  <c r="N22" i="33"/>
  <c r="O22" i="33"/>
  <c r="N19" i="33"/>
  <c r="O19" i="33"/>
  <c r="N12" i="33"/>
  <c r="O12" i="33" s="1"/>
  <c r="N7" i="33"/>
  <c r="O7" i="33"/>
  <c r="N8" i="33"/>
  <c r="O8" i="33" s="1"/>
  <c r="N9" i="33"/>
  <c r="O9" i="33" s="1"/>
  <c r="N6" i="33"/>
  <c r="O6" i="33"/>
  <c r="N14" i="33"/>
  <c r="O14" i="33"/>
  <c r="N15" i="33"/>
  <c r="O15" i="33" s="1"/>
  <c r="N16" i="33"/>
  <c r="O16" i="33"/>
  <c r="N17" i="33"/>
  <c r="O17" i="33" s="1"/>
  <c r="N11" i="33"/>
  <c r="O11" i="33" s="1"/>
  <c r="J31" i="34"/>
  <c r="N5" i="38"/>
  <c r="O5" i="38"/>
  <c r="E31" i="34"/>
  <c r="I26" i="38"/>
  <c r="G30" i="37"/>
  <c r="G26" i="38"/>
  <c r="N22" i="39"/>
  <c r="O22" i="39"/>
  <c r="N10" i="33"/>
  <c r="O10" i="33"/>
  <c r="I31" i="33"/>
  <c r="N10" i="35"/>
  <c r="O10" i="35" s="1"/>
  <c r="N11" i="37"/>
  <c r="O11" i="37" s="1"/>
  <c r="D30" i="37"/>
  <c r="N48" i="40"/>
  <c r="O48" i="40"/>
  <c r="F31" i="34"/>
  <c r="N12" i="41"/>
  <c r="O12" i="41"/>
  <c r="N5" i="42"/>
  <c r="O5" i="42"/>
  <c r="N23" i="43"/>
  <c r="O23" i="43"/>
  <c r="N11" i="44"/>
  <c r="O11" i="44"/>
  <c r="N21" i="45"/>
  <c r="O21" i="45" s="1"/>
  <c r="H28" i="46"/>
  <c r="N22" i="46"/>
  <c r="O22" i="46" s="1"/>
  <c r="I28" i="46"/>
  <c r="N24" i="46"/>
  <c r="O24" i="46" s="1"/>
  <c r="O24" i="47" l="1"/>
  <c r="P24" i="47" s="1"/>
  <c r="O22" i="47"/>
  <c r="P22" i="47" s="1"/>
  <c r="O18" i="47"/>
  <c r="P18" i="47" s="1"/>
  <c r="O11" i="47"/>
  <c r="P11" i="47" s="1"/>
  <c r="O5" i="47"/>
  <c r="P5" i="47" s="1"/>
  <c r="F25" i="35"/>
  <c r="N21" i="35"/>
  <c r="O21" i="35" s="1"/>
  <c r="F27" i="43"/>
  <c r="N5" i="43"/>
  <c r="O5" i="43" s="1"/>
  <c r="L26" i="44"/>
  <c r="N5" i="44"/>
  <c r="O5" i="44" s="1"/>
  <c r="D28" i="46"/>
  <c r="N13" i="46"/>
  <c r="O13" i="46" s="1"/>
  <c r="O20" i="47"/>
  <c r="P20" i="47" s="1"/>
  <c r="L26" i="41"/>
  <c r="O14" i="47"/>
  <c r="P14" i="47" s="1"/>
  <c r="H30" i="37"/>
  <c r="N5" i="37"/>
  <c r="O5" i="37" s="1"/>
  <c r="K31" i="34"/>
  <c r="N14" i="34"/>
  <c r="O14" i="34" s="1"/>
  <c r="L25" i="42"/>
  <c r="N11" i="42"/>
  <c r="O11" i="42" s="1"/>
  <c r="H25" i="36"/>
  <c r="N11" i="36"/>
  <c r="O11" i="36" s="1"/>
  <c r="F25" i="42"/>
  <c r="N27" i="43"/>
  <c r="O27" i="43" s="1"/>
  <c r="N5" i="46"/>
  <c r="O5" i="46" s="1"/>
  <c r="L28" i="46"/>
  <c r="N31" i="33"/>
  <c r="O31" i="33" s="1"/>
  <c r="E25" i="35"/>
  <c r="D25" i="45"/>
  <c r="N5" i="45"/>
  <c r="O5" i="45" s="1"/>
  <c r="N13" i="33"/>
  <c r="O13" i="33" s="1"/>
  <c r="N5" i="33"/>
  <c r="O5" i="33" s="1"/>
  <c r="N18" i="33"/>
  <c r="O18" i="33" s="1"/>
  <c r="N26" i="37"/>
  <c r="O26" i="37" s="1"/>
  <c r="E30" i="37"/>
  <c r="D26" i="39"/>
  <c r="N26" i="39" s="1"/>
  <c r="O26" i="39" s="1"/>
  <c r="N10" i="46"/>
  <c r="O10" i="46" s="1"/>
  <c r="F28" i="46"/>
  <c r="I25" i="36"/>
  <c r="N20" i="37"/>
  <c r="O20" i="37" s="1"/>
  <c r="D75" i="40"/>
  <c r="N75" i="40" s="1"/>
  <c r="O75" i="40" s="1"/>
  <c r="J26" i="41"/>
  <c r="N26" i="41" s="1"/>
  <c r="O26" i="41" s="1"/>
  <c r="N18" i="41"/>
  <c r="O18" i="41" s="1"/>
  <c r="N5" i="34"/>
  <c r="O5" i="34" s="1"/>
  <c r="D31" i="34"/>
  <c r="N14" i="36"/>
  <c r="O14" i="36" s="1"/>
  <c r="F25" i="36"/>
  <c r="N25" i="36" s="1"/>
  <c r="O25" i="36" s="1"/>
  <c r="N25" i="35"/>
  <c r="O25" i="35" s="1"/>
  <c r="G25" i="35"/>
  <c r="N25" i="33"/>
  <c r="O25" i="33" s="1"/>
  <c r="M31" i="34"/>
  <c r="J25" i="42"/>
  <c r="N25" i="42" s="1"/>
  <c r="O25" i="42" s="1"/>
  <c r="J26" i="44"/>
  <c r="N26" i="44" s="1"/>
  <c r="O26" i="44" s="1"/>
  <c r="K30" i="37"/>
  <c r="H25" i="45"/>
  <c r="J28" i="46"/>
  <c r="N20" i="46"/>
  <c r="O20" i="46" s="1"/>
  <c r="D26" i="38"/>
  <c r="N26" i="38" s="1"/>
  <c r="O26" i="38" s="1"/>
  <c r="N20" i="33"/>
  <c r="O20" i="33" s="1"/>
  <c r="N5" i="35"/>
  <c r="O5" i="35" s="1"/>
  <c r="N25" i="45" l="1"/>
  <c r="O25" i="45" s="1"/>
  <c r="N28" i="46"/>
  <c r="O28" i="46" s="1"/>
  <c r="N31" i="34"/>
  <c r="O31" i="34" s="1"/>
  <c r="N30" i="37"/>
  <c r="O30" i="37" s="1"/>
  <c r="H27" i="47"/>
  <c r="M27" i="47"/>
  <c r="G27" i="47"/>
  <c r="L27" i="47"/>
  <c r="F27" i="47"/>
  <c r="K27" i="47"/>
  <c r="N27" i="47"/>
  <c r="E27" i="47"/>
  <c r="J27" i="47"/>
  <c r="O28" i="47"/>
  <c r="P28" i="47" s="1"/>
  <c r="D27" i="47"/>
  <c r="I27" i="47"/>
  <c r="O29" i="47" l="1"/>
  <c r="P29" i="47" s="1"/>
  <c r="O27" i="47"/>
  <c r="P27" i="47" s="1"/>
</calcChain>
</file>

<file path=xl/sharedStrings.xml><?xml version="1.0" encoding="utf-8"?>
<sst xmlns="http://schemas.openxmlformats.org/spreadsheetml/2006/main" count="740" uniqueCount="134">
  <si>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</si>
  <si>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</si>
  <si>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</si>
  <si>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</si>
  <si>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</si>
  <si>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</si>
  <si>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</si>
  <si>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</si>
  <si>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</si>
  <si>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</si>
  <si>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</si>
  <si>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</si>
  <si>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</si>
  <si>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</si>
  <si>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</si>
  <si>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</si>
  <si>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</si>
  <si>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</si>
  <si>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</si>
  <si>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</si>
  <si>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</si>
  <si>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</si>
  <si>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</si>
  <si>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Public Safety</t>
  </si>
  <si>
    <t>Law Enforcement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</si>
  <si>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</si>
  <si>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</si>
  <si>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</si>
  <si>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</si>
  <si>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</si>
  <si>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</si>
  <si>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</si>
  <si>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</si>
  <si>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</si>
  <si>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</si>
  <si>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</si>
  <si>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Human Services</t>
  </si>
  <si>
    <t>Public Assistance Services</t>
  </si>
  <si>
    <t>Culture / Recreation</t>
  </si>
  <si>
    <t>Parks and Recreation</t>
  </si>
  <si>
    <t>Special Events</t>
  </si>
  <si>
    <t>Inter-Fund Group Transfers Out</t>
  </si>
  <si>
    <t>Proprietary - Non-Operating Interest Expense</t>
  </si>
  <si>
    <t>Other Uses and Non-Operating</t>
  </si>
  <si>
    <t>2009 Municipal Population:</t>
  </si>
  <si>
    <t>Gretna Expenditures Reported by Account Code and Fund Type</t>
  </si>
  <si>
    <t>Local Fiscal Year Ended September 30, 2010</t>
  </si>
  <si>
    <t>Protective Inspections</t>
  </si>
  <si>
    <t>Conservation and Resource Management</t>
  </si>
  <si>
    <t>Proprietary - Other Non-Operating Disbursements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</si>
  <si>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</si>
  <si>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</si>
  <si>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</si>
  <si>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</si>
  <si>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</si>
  <si>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General Government Services</t>
  </si>
  <si>
    <t>2012 Municipal Population:</t>
  </si>
  <si>
    <t>Local Fiscal Year Ended September 30, 2008</t>
  </si>
  <si>
    <t>Debt Service Payments</t>
  </si>
  <si>
    <t>Fire Control</t>
  </si>
  <si>
    <t>Water-Sewer Combination Services</t>
  </si>
  <si>
    <t>Other Transportation Systems / Services</t>
  </si>
  <si>
    <t>Cultural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</si>
  <si>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</si>
  <si>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</si>
  <si>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</si>
  <si>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</si>
  <si>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</si>
  <si>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</si>
  <si>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</si>
  <si>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</si>
  <si>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</si>
  <si>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</si>
  <si>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</si>
  <si>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</si>
  <si>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</si>
  <si>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Comprehensive Planning</t>
  </si>
  <si>
    <t>Non-Court Information Systems</t>
  </si>
  <si>
    <t>Pension Benefits</t>
  </si>
  <si>
    <t>Detention and/or Correction</t>
  </si>
  <si>
    <t>Emergency and Disaster Relief Services</t>
  </si>
  <si>
    <t>Ambulance and Rescue Services</t>
  </si>
  <si>
    <t>Medical Examiners</t>
  </si>
  <si>
    <t>Consumer Affairs</t>
  </si>
  <si>
    <t>Electric Utility Services</t>
  </si>
  <si>
    <t>Gas Utility Services</t>
  </si>
  <si>
    <t>Flood Control / Stormwater Management</t>
  </si>
  <si>
    <t>Airports</t>
  </si>
  <si>
    <t>Water Transportation Systems</t>
  </si>
  <si>
    <t>Mass Transit Systems</t>
  </si>
  <si>
    <t>Parking Facilities</t>
  </si>
  <si>
    <t>Employment Opportunity and Development</t>
  </si>
  <si>
    <t>Veteran's Services</t>
  </si>
  <si>
    <t>Other Economic Environment</t>
  </si>
  <si>
    <t>Hospital Services</t>
  </si>
  <si>
    <t>Health Services</t>
  </si>
  <si>
    <t>Mental Health Services</t>
  </si>
  <si>
    <t>Developmental Disabilities Services</t>
  </si>
  <si>
    <t>Other Human Services</t>
  </si>
  <si>
    <t>Libraries</t>
  </si>
  <si>
    <t>Special Recreation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</si>
  <si>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</si>
  <si>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</si>
  <si>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</si>
  <si>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</si>
  <si>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</si>
  <si>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</si>
  <si>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</si>
  <si>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</t>
  </si>
  <si>
    <t>Extraordinary Items (Loss)</t>
  </si>
  <si>
    <t>Special Items (Loss)</t>
  </si>
  <si>
    <t>2007 Municipal Population:</t>
  </si>
  <si>
    <t>Local Fiscal Year Ended September 30, 2015</t>
  </si>
  <si>
    <t>2015 Municipal Population:</t>
  </si>
  <si>
    <t>Local Fiscal Year Ended September 30, 2016</t>
  </si>
  <si>
    <t>Other Transportation</t>
  </si>
  <si>
    <t>2016 Municipal Population:</t>
  </si>
  <si>
    <t>Local Fiscal Year Ended September 30, 2017</t>
  </si>
  <si>
    <t>Other General Government</t>
  </si>
  <si>
    <t>2017 Municipal Population:</t>
  </si>
  <si>
    <t>Local Fiscal Year Ended September 30, 2019</t>
  </si>
  <si>
    <t>2019 Municipal Population:</t>
  </si>
  <si>
    <t>Local Fiscal Year Ended September 30, 2018</t>
  </si>
  <si>
    <t>2018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</si>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</sst>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127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128</v>
      </c>
      <c r="N4" s="34" t="s">
        <v>5</v>
      </c>
      <c r="O4" s="34" t="s">
        <v>129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757202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757202</v>
      </c>
      <c r="P5" s="32">
        <f t="shared" ref="P5:P27" si="1">(O5/P$29)</f>
        <v>555.94860499265781</v>
      </c>
      <c r="Q5" s="6"/>
    </row>
    <row r="6" spans="1:134">
      <c r="A6" s="12"/>
      <c r="B6" s="44">
        <v>511</v>
      </c>
      <c r="C6" s="20" t="s">
        <v>19</v>
      </c>
      <c r="D6" s="46">
        <v>72208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72208</v>
      </c>
      <c r="P6" s="47">
        <f t="shared" si="1"/>
        <v>53.016152716593247</v>
      </c>
      <c r="Q6" s="9"/>
    </row>
    <row r="7" spans="1:134">
      <c r="A7" s="12"/>
      <c r="B7" s="44">
        <v>512</v>
      </c>
      <c r="C7" s="20" t="s">
        <v>20</v>
      </c>
      <c r="D7" s="46">
        <v>119587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119587</v>
      </c>
      <c r="P7" s="47">
        <f t="shared" si="1"/>
        <v>87.802496328928044</v>
      </c>
      <c r="Q7" s="9"/>
    </row>
    <row r="8" spans="1:134">
      <c r="A8" s="12"/>
      <c r="B8" s="44">
        <v>513</v>
      </c>
      <c r="C8" s="20" t="s">
        <v>21</v>
      </c>
      <c r="D8" s="46">
        <v>444063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444063</v>
      </c>
      <c r="P8" s="47">
        <f t="shared" si="1"/>
        <v>326.03744493392071</v>
      </c>
      <c r="Q8" s="9"/>
    </row>
    <row r="9" spans="1:134">
      <c r="A9" s="12"/>
      <c r="B9" s="44">
        <v>514</v>
      </c>
      <c r="C9" s="20" t="s">
        <v>22</v>
      </c>
      <c r="D9" s="46">
        <v>77124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77124</v>
      </c>
      <c r="P9" s="47">
        <f t="shared" si="1"/>
        <v>56.625550660792953</v>
      </c>
      <c r="Q9" s="9"/>
    </row>
    <row r="10" spans="1:134">
      <c r="A10" s="12"/>
      <c r="B10" s="44">
        <v>517</v>
      </c>
      <c r="C10" s="20" t="s">
        <v>58</v>
      </c>
      <c r="D10" s="46">
        <v>44220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44220</v>
      </c>
      <c r="P10" s="47">
        <f t="shared" si="1"/>
        <v>32.466960352422909</v>
      </c>
      <c r="Q10" s="9"/>
    </row>
    <row r="11" spans="1:134" ht="15.75">
      <c r="A11" s="28" t="s">
        <v>23</v>
      </c>
      <c r="B11" s="29"/>
      <c r="C11" s="30"/>
      <c r="D11" s="31">
        <f t="shared" ref="D11:N11" si="3">SUM(D12:D13)</f>
        <v>563403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563403</v>
      </c>
      <c r="P11" s="43">
        <f t="shared" si="1"/>
        <v>413.65859030837004</v>
      </c>
      <c r="Q11" s="10"/>
    </row>
    <row r="12" spans="1:134">
      <c r="A12" s="12"/>
      <c r="B12" s="44">
        <v>521</v>
      </c>
      <c r="C12" s="20" t="s">
        <v>24</v>
      </c>
      <c r="D12" s="46">
        <v>546610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546610</v>
      </c>
      <c r="P12" s="47">
        <f t="shared" si="1"/>
        <v>401.32892804698974</v>
      </c>
      <c r="Q12" s="9"/>
    </row>
    <row r="13" spans="1:134">
      <c r="A13" s="12"/>
      <c r="B13" s="44">
        <v>524</v>
      </c>
      <c r="C13" s="20" t="s">
        <v>47</v>
      </c>
      <c r="D13" s="46">
        <v>16793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16793</v>
      </c>
      <c r="P13" s="47">
        <f t="shared" si="1"/>
        <v>12.329662261380323</v>
      </c>
      <c r="Q13" s="9"/>
    </row>
    <row r="14" spans="1:134" ht="15.75">
      <c r="A14" s="28" t="s">
        <v>26</v>
      </c>
      <c r="B14" s="29"/>
      <c r="C14" s="30"/>
      <c r="D14" s="31">
        <f t="shared" ref="D14:N14" si="5">SUM(D15:D17)</f>
        <v>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1726818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5"/>
        <v>0</v>
      </c>
      <c r="O14" s="42">
        <f>SUM(D14:N14)</f>
        <v>1726818</v>
      </c>
      <c r="P14" s="43">
        <f t="shared" si="1"/>
        <v>1267.8546255506608</v>
      </c>
      <c r="Q14" s="10"/>
    </row>
    <row r="15" spans="1:134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540903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6">SUM(D15:N15)</f>
        <v>540903</v>
      </c>
      <c r="P15" s="47">
        <f t="shared" si="1"/>
        <v>397.13876651982378</v>
      </c>
      <c r="Q15" s="9"/>
    </row>
    <row r="16" spans="1:134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643922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643922</v>
      </c>
      <c r="P16" s="47">
        <f t="shared" si="1"/>
        <v>472.77679882525695</v>
      </c>
      <c r="Q16" s="9"/>
    </row>
    <row r="17" spans="1:120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541993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541993</v>
      </c>
      <c r="P17" s="47">
        <f t="shared" si="1"/>
        <v>397.93906020558001</v>
      </c>
      <c r="Q17" s="9"/>
    </row>
    <row r="18" spans="1:120" ht="15.75">
      <c r="A18" s="28" t="s">
        <v>31</v>
      </c>
      <c r="B18" s="29"/>
      <c r="C18" s="30"/>
      <c r="D18" s="31">
        <f t="shared" ref="D18:N18" si="7">SUM(D19:D19)</f>
        <v>146218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7"/>
        <v>0</v>
      </c>
      <c r="O18" s="31">
        <f t="shared" si="6"/>
        <v>146218</v>
      </c>
      <c r="P18" s="43">
        <f t="shared" si="1"/>
        <v>107.35535976505139</v>
      </c>
      <c r="Q18" s="10"/>
    </row>
    <row r="19" spans="1:120">
      <c r="A19" s="12"/>
      <c r="B19" s="44">
        <v>541</v>
      </c>
      <c r="C19" s="20" t="s">
        <v>32</v>
      </c>
      <c r="D19" s="46">
        <v>146218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146218</v>
      </c>
      <c r="P19" s="47">
        <f t="shared" si="1"/>
        <v>107.35535976505139</v>
      </c>
      <c r="Q19" s="9"/>
    </row>
    <row r="20" spans="1:120" ht="15.75">
      <c r="A20" s="28" t="s">
        <v>33</v>
      </c>
      <c r="B20" s="29"/>
      <c r="C20" s="30"/>
      <c r="D20" s="31">
        <f t="shared" ref="D20:N20" si="8">SUM(D21:D21)</f>
        <v>6000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8"/>
        <v>0</v>
      </c>
      <c r="O20" s="31">
        <f t="shared" si="6"/>
        <v>6000</v>
      </c>
      <c r="P20" s="43">
        <f t="shared" si="1"/>
        <v>4.4052863436123344</v>
      </c>
      <c r="Q20" s="10"/>
    </row>
    <row r="21" spans="1:120">
      <c r="A21" s="13"/>
      <c r="B21" s="45">
        <v>552</v>
      </c>
      <c r="C21" s="21" t="s">
        <v>34</v>
      </c>
      <c r="D21" s="46">
        <v>6000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6000</v>
      </c>
      <c r="P21" s="47">
        <f t="shared" si="1"/>
        <v>4.4052863436123344</v>
      </c>
      <c r="Q21" s="9"/>
    </row>
    <row r="22" spans="1:120" ht="15.75">
      <c r="A22" s="28" t="s">
        <v>36</v>
      </c>
      <c r="B22" s="29"/>
      <c r="C22" s="30"/>
      <c r="D22" s="31">
        <f t="shared" ref="D22:N22" si="9">SUM(D23:D23)</f>
        <v>15446</v>
      </c>
      <c r="E22" s="31">
        <f t="shared" si="9"/>
        <v>0</v>
      </c>
      <c r="F22" s="31">
        <f t="shared" si="9"/>
        <v>0</v>
      </c>
      <c r="G22" s="31">
        <f t="shared" si="9"/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9"/>
        <v>0</v>
      </c>
      <c r="O22" s="31">
        <f t="shared" si="6"/>
        <v>15446</v>
      </c>
      <c r="P22" s="43">
        <f t="shared" si="1"/>
        <v>11.340675477239355</v>
      </c>
      <c r="Q22" s="10"/>
    </row>
    <row r="23" spans="1:120">
      <c r="A23" s="12"/>
      <c r="B23" s="44">
        <v>569</v>
      </c>
      <c r="C23" s="20" t="s">
        <v>98</v>
      </c>
      <c r="D23" s="46">
        <v>15446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15446</v>
      </c>
      <c r="P23" s="47">
        <f t="shared" si="1"/>
        <v>11.340675477239355</v>
      </c>
      <c r="Q23" s="9"/>
    </row>
    <row r="24" spans="1:120" ht="15.75">
      <c r="A24" s="28" t="s">
        <v>38</v>
      </c>
      <c r="B24" s="29"/>
      <c r="C24" s="30"/>
      <c r="D24" s="31">
        <f t="shared" ref="D24:N24" si="10">SUM(D25:D26)</f>
        <v>190713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10"/>
        <v>0</v>
      </c>
      <c r="O24" s="31">
        <f>SUM(D24:N24)</f>
        <v>190713</v>
      </c>
      <c r="P24" s="43">
        <f t="shared" si="1"/>
        <v>140.02422907488986</v>
      </c>
      <c r="Q24" s="9"/>
    </row>
    <row r="25" spans="1:120">
      <c r="A25" s="12"/>
      <c r="B25" s="44">
        <v>572</v>
      </c>
      <c r="C25" s="20" t="s">
        <v>39</v>
      </c>
      <c r="D25" s="46">
        <v>139689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139689</v>
      </c>
      <c r="P25" s="47">
        <f t="shared" si="1"/>
        <v>102.56167400881057</v>
      </c>
      <c r="Q25" s="9"/>
    </row>
    <row r="26" spans="1:120" ht="15.75" thickBot="1">
      <c r="A26" s="12"/>
      <c r="B26" s="44">
        <v>574</v>
      </c>
      <c r="C26" s="20" t="s">
        <v>40</v>
      </c>
      <c r="D26" s="46">
        <v>51024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51024</v>
      </c>
      <c r="P26" s="47">
        <f t="shared" si="1"/>
        <v>37.462555066079297</v>
      </c>
      <c r="Q26" s="9"/>
    </row>
    <row r="27" spans="1:120" ht="16.5" thickBot="1">
      <c r="A27" s="14" t="s">
        <v>10</v>
      </c>
      <c r="B27" s="23"/>
      <c r="C27" s="22"/>
      <c r="D27" s="15">
        <f>SUM(D5,D11,D14,D18,D20,D22,D24)</f>
        <v>1678982</v>
      </c>
      <c r="E27" s="15">
        <f t="shared" ref="E27:N27" si="11">SUM(E5,E11,E14,E18,E20,E22,E24)</f>
        <v>0</v>
      </c>
      <c r="F27" s="15">
        <f t="shared" si="11"/>
        <v>0</v>
      </c>
      <c r="G27" s="15">
        <f t="shared" si="11"/>
        <v>0</v>
      </c>
      <c r="H27" s="15">
        <f t="shared" si="11"/>
        <v>0</v>
      </c>
      <c r="I27" s="15">
        <f t="shared" si="11"/>
        <v>1726818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 t="shared" si="11"/>
        <v>0</v>
      </c>
      <c r="O27" s="15">
        <f>SUM(D27:N27)</f>
        <v>3405800</v>
      </c>
      <c r="P27" s="37">
        <f t="shared" si="1"/>
        <v>2500.5873715124817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93" t="s">
        <v>133</v>
      </c>
      <c r="N29" s="93"/>
      <c r="O29" s="93"/>
      <c r="P29" s="41">
        <v>1362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51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579934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579934</v>
      </c>
      <c r="O5" s="32">
        <f t="shared" ref="O5:O26" si="2">(N5/O$28)</f>
        <v>399.67884217780841</v>
      </c>
      <c r="P5" s="6"/>
    </row>
    <row r="6" spans="1:133">
      <c r="A6" s="12"/>
      <c r="B6" s="44">
        <v>511</v>
      </c>
      <c r="C6" s="20" t="s">
        <v>19</v>
      </c>
      <c r="D6" s="46">
        <v>105942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105942</v>
      </c>
      <c r="O6" s="47">
        <f t="shared" si="2"/>
        <v>73.013094417643003</v>
      </c>
      <c r="P6" s="9"/>
    </row>
    <row r="7" spans="1:133">
      <c r="A7" s="12"/>
      <c r="B7" s="44">
        <v>512</v>
      </c>
      <c r="C7" s="20" t="s">
        <v>20</v>
      </c>
      <c r="D7" s="46">
        <v>174443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174443</v>
      </c>
      <c r="O7" s="47">
        <f t="shared" si="2"/>
        <v>120.22260509993109</v>
      </c>
      <c r="P7" s="9"/>
    </row>
    <row r="8" spans="1:133">
      <c r="A8" s="12"/>
      <c r="B8" s="44">
        <v>513</v>
      </c>
      <c r="C8" s="20" t="s">
        <v>21</v>
      </c>
      <c r="D8" s="46">
        <v>161847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161847</v>
      </c>
      <c r="O8" s="47">
        <f t="shared" si="2"/>
        <v>111.54169538249484</v>
      </c>
      <c r="P8" s="9"/>
    </row>
    <row r="9" spans="1:133">
      <c r="A9" s="12"/>
      <c r="B9" s="44">
        <v>514</v>
      </c>
      <c r="C9" s="20" t="s">
        <v>22</v>
      </c>
      <c r="D9" s="46">
        <v>72975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72975</v>
      </c>
      <c r="O9" s="47">
        <f t="shared" si="2"/>
        <v>50.292901447277742</v>
      </c>
      <c r="P9" s="9"/>
    </row>
    <row r="10" spans="1:133">
      <c r="A10" s="12"/>
      <c r="B10" s="44">
        <v>517</v>
      </c>
      <c r="C10" s="20" t="s">
        <v>58</v>
      </c>
      <c r="D10" s="46">
        <v>64727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64727</v>
      </c>
      <c r="O10" s="47">
        <f t="shared" si="2"/>
        <v>44.60854583046175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SUM(D12:D12)</f>
        <v>426449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426449</v>
      </c>
      <c r="O11" s="43">
        <f t="shared" si="2"/>
        <v>293.9000689179876</v>
      </c>
      <c r="P11" s="10"/>
    </row>
    <row r="12" spans="1:133">
      <c r="A12" s="12"/>
      <c r="B12" s="44">
        <v>521</v>
      </c>
      <c r="C12" s="20" t="s">
        <v>24</v>
      </c>
      <c r="D12" s="46">
        <v>426449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426449</v>
      </c>
      <c r="O12" s="47">
        <f t="shared" si="2"/>
        <v>293.9000689179876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SUM(D14:D18)</f>
        <v>1482425</v>
      </c>
      <c r="E13" s="31">
        <f t="shared" si="4"/>
        <v>0</v>
      </c>
      <c r="F13" s="31">
        <f t="shared" si="4"/>
        <v>0</v>
      </c>
      <c r="G13" s="31">
        <f t="shared" si="4"/>
        <v>8444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1490869</v>
      </c>
      <c r="O13" s="43">
        <f t="shared" si="2"/>
        <v>1027.4769124741558</v>
      </c>
      <c r="P13" s="10"/>
    </row>
    <row r="14" spans="1:133">
      <c r="A14" s="12"/>
      <c r="B14" s="44">
        <v>533</v>
      </c>
      <c r="C14" s="20" t="s">
        <v>27</v>
      </c>
      <c r="D14" s="46">
        <v>191095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191095</v>
      </c>
      <c r="O14" s="47">
        <f t="shared" si="2"/>
        <v>131.69882839421089</v>
      </c>
      <c r="P14" s="9"/>
    </row>
    <row r="15" spans="1:133">
      <c r="A15" s="12"/>
      <c r="B15" s="44">
        <v>534</v>
      </c>
      <c r="C15" s="20" t="s">
        <v>28</v>
      </c>
      <c r="D15" s="46">
        <v>126084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126084</v>
      </c>
      <c r="O15" s="47">
        <f t="shared" si="2"/>
        <v>86.89455547898001</v>
      </c>
      <c r="P15" s="9"/>
    </row>
    <row r="16" spans="1:133">
      <c r="A16" s="12"/>
      <c r="B16" s="44">
        <v>535</v>
      </c>
      <c r="C16" s="20" t="s">
        <v>29</v>
      </c>
      <c r="D16" s="46">
        <v>464694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464694</v>
      </c>
      <c r="O16" s="47">
        <f t="shared" si="2"/>
        <v>320.25775327360441</v>
      </c>
      <c r="P16" s="9"/>
    </row>
    <row r="17" spans="1:119">
      <c r="A17" s="12"/>
      <c r="B17" s="44">
        <v>536</v>
      </c>
      <c r="C17" s="20" t="s">
        <v>60</v>
      </c>
      <c r="D17" s="46">
        <v>231875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231875</v>
      </c>
      <c r="O17" s="47">
        <f t="shared" si="2"/>
        <v>159.80358373535492</v>
      </c>
      <c r="P17" s="9"/>
    </row>
    <row r="18" spans="1:119">
      <c r="A18" s="12"/>
      <c r="B18" s="44">
        <v>539</v>
      </c>
      <c r="C18" s="20" t="s">
        <v>30</v>
      </c>
      <c r="D18" s="46">
        <v>468677</v>
      </c>
      <c r="E18" s="46">
        <v>0</v>
      </c>
      <c r="F18" s="46">
        <v>0</v>
      </c>
      <c r="G18" s="46">
        <v>8444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477121</v>
      </c>
      <c r="O18" s="47">
        <f t="shared" si="2"/>
        <v>328.82219159200554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0</v>
      </c>
      <c r="E19" s="31">
        <f t="shared" si="5"/>
        <v>138933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138933</v>
      </c>
      <c r="O19" s="43">
        <f t="shared" si="2"/>
        <v>95.749827705031009</v>
      </c>
      <c r="P19" s="10"/>
    </row>
    <row r="20" spans="1:119">
      <c r="A20" s="12"/>
      <c r="B20" s="44">
        <v>549</v>
      </c>
      <c r="C20" s="20" t="s">
        <v>61</v>
      </c>
      <c r="D20" s="46">
        <v>0</v>
      </c>
      <c r="E20" s="46">
        <v>138933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138933</v>
      </c>
      <c r="O20" s="47">
        <f t="shared" si="2"/>
        <v>95.749827705031009</v>
      </c>
      <c r="P20" s="9"/>
    </row>
    <row r="21" spans="1:119" ht="15.75">
      <c r="A21" s="28" t="s">
        <v>38</v>
      </c>
      <c r="B21" s="29"/>
      <c r="C21" s="30"/>
      <c r="D21" s="31">
        <f t="shared" ref="D21:M21" si="6">SUM(D22:D23)</f>
        <v>81993</v>
      </c>
      <c r="E21" s="31">
        <f t="shared" si="6"/>
        <v>2202</v>
      </c>
      <c r="F21" s="31">
        <f t="shared" si="6"/>
        <v>0</v>
      </c>
      <c r="G21" s="31">
        <f t="shared" si="6"/>
        <v>36364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120559</v>
      </c>
      <c r="O21" s="43">
        <f t="shared" si="2"/>
        <v>83.0868366643694</v>
      </c>
      <c r="P21" s="9"/>
    </row>
    <row r="22" spans="1:119">
      <c r="A22" s="12"/>
      <c r="B22" s="44">
        <v>572</v>
      </c>
      <c r="C22" s="20" t="s">
        <v>39</v>
      </c>
      <c r="D22" s="46">
        <v>66633</v>
      </c>
      <c r="E22" s="46">
        <v>2202</v>
      </c>
      <c r="F22" s="46">
        <v>0</v>
      </c>
      <c r="G22" s="46">
        <v>36364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105199</v>
      </c>
      <c r="O22" s="47">
        <f t="shared" si="2"/>
        <v>72.501033769813915</v>
      </c>
      <c r="P22" s="9"/>
    </row>
    <row r="23" spans="1:119">
      <c r="A23" s="12"/>
      <c r="B23" s="44">
        <v>573</v>
      </c>
      <c r="C23" s="20" t="s">
        <v>62</v>
      </c>
      <c r="D23" s="46">
        <v>15360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15360</v>
      </c>
      <c r="O23" s="47">
        <f t="shared" si="2"/>
        <v>10.58580289455548</v>
      </c>
      <c r="P23" s="9"/>
    </row>
    <row r="24" spans="1:119" ht="15.75">
      <c r="A24" s="28" t="s">
        <v>43</v>
      </c>
      <c r="B24" s="29"/>
      <c r="C24" s="30"/>
      <c r="D24" s="31">
        <f t="shared" ref="D24:M24" si="7">SUM(D25:D25)</f>
        <v>525439</v>
      </c>
      <c r="E24" s="31">
        <f t="shared" si="7"/>
        <v>297950</v>
      </c>
      <c r="F24" s="31">
        <f t="shared" si="7"/>
        <v>0</v>
      </c>
      <c r="G24" s="31">
        <f t="shared" si="7"/>
        <v>54970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878359</v>
      </c>
      <c r="O24" s="43">
        <f t="shared" si="2"/>
        <v>605.3473466574776</v>
      </c>
      <c r="P24" s="9"/>
    </row>
    <row r="25" spans="1:119" ht="15.75" thickBot="1">
      <c r="A25" s="12"/>
      <c r="B25" s="44">
        <v>581</v>
      </c>
      <c r="C25" s="20" t="s">
        <v>41</v>
      </c>
      <c r="D25" s="46">
        <v>525439</v>
      </c>
      <c r="E25" s="46">
        <v>297950</v>
      </c>
      <c r="F25" s="46">
        <v>0</v>
      </c>
      <c r="G25" s="46">
        <v>54970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878359</v>
      </c>
      <c r="O25" s="47">
        <f t="shared" si="2"/>
        <v>605.3473466574776</v>
      </c>
      <c r="P25" s="9"/>
    </row>
    <row r="26" spans="1:119" ht="16.5" thickBot="1">
      <c r="A26" s="14" t="s">
        <v>10</v>
      </c>
      <c r="B26" s="23"/>
      <c r="C26" s="22"/>
      <c r="D26" s="15">
        <f>SUM(D5,D11,D13,D19,D21,D24)</f>
        <v>3096240</v>
      </c>
      <c r="E26" s="15">
        <f t="shared" ref="E26:M26" si="8">SUM(E5,E11,E13,E19,E21,E24)</f>
        <v>439085</v>
      </c>
      <c r="F26" s="15">
        <f t="shared" si="8"/>
        <v>0</v>
      </c>
      <c r="G26" s="15">
        <f t="shared" si="8"/>
        <v>99778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3635103</v>
      </c>
      <c r="O26" s="37">
        <f t="shared" si="2"/>
        <v>2505.23983459683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65</v>
      </c>
      <c r="M28" s="93"/>
      <c r="N28" s="93"/>
      <c r="O28" s="41">
        <v>1451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51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462492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462492</v>
      </c>
      <c r="O5" s="32">
        <f t="shared" ref="O5:O25" si="2">(N5/O$27)</f>
        <v>320.2853185595568</v>
      </c>
      <c r="P5" s="6"/>
    </row>
    <row r="6" spans="1:133">
      <c r="A6" s="12"/>
      <c r="B6" s="44">
        <v>511</v>
      </c>
      <c r="C6" s="20" t="s">
        <v>19</v>
      </c>
      <c r="D6" s="46">
        <v>85217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85217</v>
      </c>
      <c r="O6" s="47">
        <f t="shared" si="2"/>
        <v>59.014542936288088</v>
      </c>
      <c r="P6" s="9"/>
    </row>
    <row r="7" spans="1:133">
      <c r="A7" s="12"/>
      <c r="B7" s="44">
        <v>512</v>
      </c>
      <c r="C7" s="20" t="s">
        <v>20</v>
      </c>
      <c r="D7" s="46">
        <v>133304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133304</v>
      </c>
      <c r="O7" s="47">
        <f t="shared" si="2"/>
        <v>92.315789473684205</v>
      </c>
      <c r="P7" s="9"/>
    </row>
    <row r="8" spans="1:133">
      <c r="A8" s="12"/>
      <c r="B8" s="44">
        <v>513</v>
      </c>
      <c r="C8" s="20" t="s">
        <v>21</v>
      </c>
      <c r="D8" s="46">
        <v>149673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149673</v>
      </c>
      <c r="O8" s="47">
        <f t="shared" si="2"/>
        <v>103.6516620498615</v>
      </c>
      <c r="P8" s="9"/>
    </row>
    <row r="9" spans="1:133">
      <c r="A9" s="12"/>
      <c r="B9" s="44">
        <v>514</v>
      </c>
      <c r="C9" s="20" t="s">
        <v>22</v>
      </c>
      <c r="D9" s="46">
        <v>72364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72364</v>
      </c>
      <c r="O9" s="47">
        <f t="shared" si="2"/>
        <v>50.113573407202217</v>
      </c>
      <c r="P9" s="9"/>
    </row>
    <row r="10" spans="1:133">
      <c r="A10" s="12"/>
      <c r="B10" s="44">
        <v>519</v>
      </c>
      <c r="C10" s="20" t="s">
        <v>55</v>
      </c>
      <c r="D10" s="46">
        <v>21934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21934</v>
      </c>
      <c r="O10" s="47">
        <f t="shared" si="2"/>
        <v>15.189750692520775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SUM(D12:D13)</f>
        <v>346127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346127</v>
      </c>
      <c r="O11" s="43">
        <f t="shared" si="2"/>
        <v>239.70013850415512</v>
      </c>
      <c r="P11" s="10"/>
    </row>
    <row r="12" spans="1:133">
      <c r="A12" s="12"/>
      <c r="B12" s="44">
        <v>521</v>
      </c>
      <c r="C12" s="20" t="s">
        <v>24</v>
      </c>
      <c r="D12" s="46">
        <v>323550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323550</v>
      </c>
      <c r="O12" s="47">
        <f t="shared" si="2"/>
        <v>224.06509695290859</v>
      </c>
      <c r="P12" s="9"/>
    </row>
    <row r="13" spans="1:133">
      <c r="A13" s="12"/>
      <c r="B13" s="44">
        <v>524</v>
      </c>
      <c r="C13" s="20" t="s">
        <v>47</v>
      </c>
      <c r="D13" s="46">
        <v>22577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22577</v>
      </c>
      <c r="O13" s="47">
        <f t="shared" si="2"/>
        <v>15.635041551246537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SUM(D15:D18)</f>
        <v>3119530</v>
      </c>
      <c r="E14" s="31">
        <f t="shared" si="4"/>
        <v>0</v>
      </c>
      <c r="F14" s="31">
        <f t="shared" si="4"/>
        <v>1794</v>
      </c>
      <c r="G14" s="31">
        <f t="shared" si="4"/>
        <v>0</v>
      </c>
      <c r="H14" s="31">
        <f t="shared" si="4"/>
        <v>0</v>
      </c>
      <c r="I14" s="31">
        <f t="shared" si="4"/>
        <v>1031968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4153292</v>
      </c>
      <c r="O14" s="43">
        <f t="shared" si="2"/>
        <v>2876.240997229917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149212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149212</v>
      </c>
      <c r="O15" s="47">
        <f t="shared" si="2"/>
        <v>103.33240997229917</v>
      </c>
      <c r="P15" s="9"/>
    </row>
    <row r="16" spans="1:133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130813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130813</v>
      </c>
      <c r="O16" s="47">
        <f t="shared" si="2"/>
        <v>90.590720221606645</v>
      </c>
      <c r="P16" s="9"/>
    </row>
    <row r="17" spans="1:119">
      <c r="A17" s="12"/>
      <c r="B17" s="44">
        <v>535</v>
      </c>
      <c r="C17" s="20" t="s">
        <v>29</v>
      </c>
      <c r="D17" s="46">
        <v>2678067</v>
      </c>
      <c r="E17" s="46">
        <v>0</v>
      </c>
      <c r="F17" s="46">
        <v>0</v>
      </c>
      <c r="G17" s="46">
        <v>0</v>
      </c>
      <c r="H17" s="46">
        <v>0</v>
      </c>
      <c r="I17" s="46">
        <v>380658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3058725</v>
      </c>
      <c r="O17" s="47">
        <f t="shared" si="2"/>
        <v>2118.2306094182827</v>
      </c>
      <c r="P17" s="9"/>
    </row>
    <row r="18" spans="1:119">
      <c r="A18" s="12"/>
      <c r="B18" s="44">
        <v>539</v>
      </c>
      <c r="C18" s="20" t="s">
        <v>30</v>
      </c>
      <c r="D18" s="46">
        <v>441463</v>
      </c>
      <c r="E18" s="46">
        <v>0</v>
      </c>
      <c r="F18" s="46">
        <v>1794</v>
      </c>
      <c r="G18" s="46">
        <v>0</v>
      </c>
      <c r="H18" s="46">
        <v>0</v>
      </c>
      <c r="I18" s="46">
        <v>371285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814542</v>
      </c>
      <c r="O18" s="47">
        <f t="shared" si="2"/>
        <v>564.08725761772848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127568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127568</v>
      </c>
      <c r="O19" s="43">
        <f t="shared" si="2"/>
        <v>88.343490304709135</v>
      </c>
      <c r="P19" s="10"/>
    </row>
    <row r="20" spans="1:119">
      <c r="A20" s="12"/>
      <c r="B20" s="44">
        <v>541</v>
      </c>
      <c r="C20" s="20" t="s">
        <v>32</v>
      </c>
      <c r="D20" s="46">
        <v>127568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127568</v>
      </c>
      <c r="O20" s="47">
        <f t="shared" si="2"/>
        <v>88.343490304709135</v>
      </c>
      <c r="P20" s="9"/>
    </row>
    <row r="21" spans="1:119" ht="15.75">
      <c r="A21" s="28" t="s">
        <v>38</v>
      </c>
      <c r="B21" s="29"/>
      <c r="C21" s="30"/>
      <c r="D21" s="31">
        <f t="shared" ref="D21:M21" si="6">SUM(D22:D22)</f>
        <v>96428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96428</v>
      </c>
      <c r="O21" s="43">
        <f t="shared" si="2"/>
        <v>66.77839335180056</v>
      </c>
      <c r="P21" s="9"/>
    </row>
    <row r="22" spans="1:119">
      <c r="A22" s="12"/>
      <c r="B22" s="44">
        <v>572</v>
      </c>
      <c r="C22" s="20" t="s">
        <v>39</v>
      </c>
      <c r="D22" s="46">
        <v>96428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96428</v>
      </c>
      <c r="O22" s="47">
        <f t="shared" si="2"/>
        <v>66.77839335180056</v>
      </c>
      <c r="P22" s="9"/>
    </row>
    <row r="23" spans="1:119" ht="15.75">
      <c r="A23" s="28" t="s">
        <v>43</v>
      </c>
      <c r="B23" s="29"/>
      <c r="C23" s="30"/>
      <c r="D23" s="31">
        <f t="shared" ref="D23:M23" si="7">SUM(D24:D24)</f>
        <v>12000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276616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288616</v>
      </c>
      <c r="O23" s="43">
        <f t="shared" si="2"/>
        <v>199.87257617728531</v>
      </c>
      <c r="P23" s="9"/>
    </row>
    <row r="24" spans="1:119" ht="15.75" thickBot="1">
      <c r="A24" s="12"/>
      <c r="B24" s="44">
        <v>581</v>
      </c>
      <c r="C24" s="20" t="s">
        <v>41</v>
      </c>
      <c r="D24" s="46">
        <v>12000</v>
      </c>
      <c r="E24" s="46">
        <v>0</v>
      </c>
      <c r="F24" s="46">
        <v>0</v>
      </c>
      <c r="G24" s="46">
        <v>0</v>
      </c>
      <c r="H24" s="46">
        <v>0</v>
      </c>
      <c r="I24" s="46">
        <v>276616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288616</v>
      </c>
      <c r="O24" s="47">
        <f t="shared" si="2"/>
        <v>199.87257617728531</v>
      </c>
      <c r="P24" s="9"/>
    </row>
    <row r="25" spans="1:119" ht="16.5" thickBot="1">
      <c r="A25" s="14" t="s">
        <v>10</v>
      </c>
      <c r="B25" s="23"/>
      <c r="C25" s="22"/>
      <c r="D25" s="15">
        <f>SUM(D5,D11,D14,D19,D21,D23)</f>
        <v>4164145</v>
      </c>
      <c r="E25" s="15">
        <f t="shared" ref="E25:M25" si="8">SUM(E5,E11,E14,E19,E21,E23)</f>
        <v>0</v>
      </c>
      <c r="F25" s="15">
        <f t="shared" si="8"/>
        <v>1794</v>
      </c>
      <c r="G25" s="15">
        <f t="shared" si="8"/>
        <v>0</v>
      </c>
      <c r="H25" s="15">
        <f t="shared" si="8"/>
        <v>0</v>
      </c>
      <c r="I25" s="15">
        <f t="shared" si="8"/>
        <v>1308584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5474523</v>
      </c>
      <c r="O25" s="37">
        <f t="shared" si="2"/>
        <v>3791.2209141274238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56</v>
      </c>
      <c r="M27" s="93"/>
      <c r="N27" s="93"/>
      <c r="O27" s="41">
        <v>1444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51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672525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672525</v>
      </c>
      <c r="O5" s="32">
        <f t="shared" ref="O5:O25" si="2">(N5/O$27)</f>
        <v>460.63356164383561</v>
      </c>
      <c r="P5" s="6"/>
    </row>
    <row r="6" spans="1:133">
      <c r="A6" s="12"/>
      <c r="B6" s="44">
        <v>511</v>
      </c>
      <c r="C6" s="20" t="s">
        <v>19</v>
      </c>
      <c r="D6" s="46">
        <v>88644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88644</v>
      </c>
      <c r="O6" s="47">
        <f t="shared" si="2"/>
        <v>60.715068493150682</v>
      </c>
      <c r="P6" s="9"/>
    </row>
    <row r="7" spans="1:133">
      <c r="A7" s="12"/>
      <c r="B7" s="44">
        <v>512</v>
      </c>
      <c r="C7" s="20" t="s">
        <v>20</v>
      </c>
      <c r="D7" s="46">
        <v>137832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137832</v>
      </c>
      <c r="O7" s="47">
        <f t="shared" si="2"/>
        <v>94.405479452054792</v>
      </c>
      <c r="P7" s="9"/>
    </row>
    <row r="8" spans="1:133">
      <c r="A8" s="12"/>
      <c r="B8" s="44">
        <v>513</v>
      </c>
      <c r="C8" s="20" t="s">
        <v>21</v>
      </c>
      <c r="D8" s="46">
        <v>373551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373551</v>
      </c>
      <c r="O8" s="47">
        <f t="shared" si="2"/>
        <v>255.8568493150685</v>
      </c>
      <c r="P8" s="9"/>
    </row>
    <row r="9" spans="1:133">
      <c r="A9" s="12"/>
      <c r="B9" s="44">
        <v>514</v>
      </c>
      <c r="C9" s="20" t="s">
        <v>22</v>
      </c>
      <c r="D9" s="46">
        <v>72498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72498</v>
      </c>
      <c r="O9" s="47">
        <f t="shared" si="2"/>
        <v>49.656164383561645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SUM(D11:D11)</f>
        <v>310267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310267</v>
      </c>
      <c r="O10" s="43">
        <f t="shared" si="2"/>
        <v>212.51164383561644</v>
      </c>
      <c r="P10" s="10"/>
    </row>
    <row r="11" spans="1:133">
      <c r="A11" s="12"/>
      <c r="B11" s="44">
        <v>521</v>
      </c>
      <c r="C11" s="20" t="s">
        <v>24</v>
      </c>
      <c r="D11" s="46">
        <v>310267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310267</v>
      </c>
      <c r="O11" s="47">
        <f t="shared" si="2"/>
        <v>212.51164383561644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SUM(D13:D16)</f>
        <v>15327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964410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979737</v>
      </c>
      <c r="O12" s="43">
        <f t="shared" si="2"/>
        <v>671.05273972602743</v>
      </c>
      <c r="P12" s="10"/>
    </row>
    <row r="13" spans="1:133">
      <c r="A13" s="12"/>
      <c r="B13" s="44">
        <v>533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469525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469525</v>
      </c>
      <c r="O13" s="47">
        <f t="shared" si="2"/>
        <v>321.59246575342468</v>
      </c>
      <c r="P13" s="9"/>
    </row>
    <row r="14" spans="1:133">
      <c r="A14" s="12"/>
      <c r="B14" s="44">
        <v>534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126886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126886</v>
      </c>
      <c r="O14" s="47">
        <f t="shared" si="2"/>
        <v>86.908219178082192</v>
      </c>
      <c r="P14" s="9"/>
    </row>
    <row r="15" spans="1:133">
      <c r="A15" s="12"/>
      <c r="B15" s="44">
        <v>535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367999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367999</v>
      </c>
      <c r="O15" s="47">
        <f t="shared" si="2"/>
        <v>252.0541095890411</v>
      </c>
      <c r="P15" s="9"/>
    </row>
    <row r="16" spans="1:133">
      <c r="A16" s="12"/>
      <c r="B16" s="44">
        <v>539</v>
      </c>
      <c r="C16" s="20" t="s">
        <v>30</v>
      </c>
      <c r="D16" s="46">
        <v>15327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15327</v>
      </c>
      <c r="O16" s="47">
        <f t="shared" si="2"/>
        <v>10.497945205479452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88374</v>
      </c>
      <c r="E17" s="31">
        <f t="shared" si="5"/>
        <v>10405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98779</v>
      </c>
      <c r="O17" s="43">
        <f t="shared" si="2"/>
        <v>67.656849315068499</v>
      </c>
      <c r="P17" s="10"/>
    </row>
    <row r="18" spans="1:119">
      <c r="A18" s="12"/>
      <c r="B18" s="44">
        <v>541</v>
      </c>
      <c r="C18" s="20" t="s">
        <v>32</v>
      </c>
      <c r="D18" s="46">
        <v>88374</v>
      </c>
      <c r="E18" s="46">
        <v>10405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98779</v>
      </c>
      <c r="O18" s="47">
        <f t="shared" si="2"/>
        <v>67.656849315068499</v>
      </c>
      <c r="P18" s="9"/>
    </row>
    <row r="19" spans="1:119" ht="15.75">
      <c r="A19" s="28" t="s">
        <v>38</v>
      </c>
      <c r="B19" s="29"/>
      <c r="C19" s="30"/>
      <c r="D19" s="31">
        <f t="shared" ref="D19:M19" si="6">SUM(D20:D20)</f>
        <v>44680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44680</v>
      </c>
      <c r="O19" s="43">
        <f t="shared" si="2"/>
        <v>30.602739726027398</v>
      </c>
      <c r="P19" s="9"/>
    </row>
    <row r="20" spans="1:119">
      <c r="A20" s="12"/>
      <c r="B20" s="44">
        <v>572</v>
      </c>
      <c r="C20" s="20" t="s">
        <v>39</v>
      </c>
      <c r="D20" s="46">
        <v>44680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44680</v>
      </c>
      <c r="O20" s="47">
        <f t="shared" si="2"/>
        <v>30.602739726027398</v>
      </c>
      <c r="P20" s="9"/>
    </row>
    <row r="21" spans="1:119" ht="15.75">
      <c r="A21" s="28" t="s">
        <v>43</v>
      </c>
      <c r="B21" s="29"/>
      <c r="C21" s="30"/>
      <c r="D21" s="31">
        <f t="shared" ref="D21:M21" si="7">SUM(D22:D24)</f>
        <v>70725</v>
      </c>
      <c r="E21" s="31">
        <f t="shared" si="7"/>
        <v>1074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347517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419316</v>
      </c>
      <c r="O21" s="43">
        <f t="shared" si="2"/>
        <v>287.2027397260274</v>
      </c>
      <c r="P21" s="9"/>
    </row>
    <row r="22" spans="1:119">
      <c r="A22" s="12"/>
      <c r="B22" s="44">
        <v>581</v>
      </c>
      <c r="C22" s="20" t="s">
        <v>41</v>
      </c>
      <c r="D22" s="46">
        <v>32837</v>
      </c>
      <c r="E22" s="46">
        <v>0</v>
      </c>
      <c r="F22" s="46">
        <v>0</v>
      </c>
      <c r="G22" s="46">
        <v>0</v>
      </c>
      <c r="H22" s="46">
        <v>0</v>
      </c>
      <c r="I22" s="46">
        <v>313646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346483</v>
      </c>
      <c r="O22" s="47">
        <f t="shared" si="2"/>
        <v>237.31712328767122</v>
      </c>
      <c r="P22" s="9"/>
    </row>
    <row r="23" spans="1:119">
      <c r="A23" s="12"/>
      <c r="B23" s="44">
        <v>590</v>
      </c>
      <c r="C23" s="20" t="s">
        <v>49</v>
      </c>
      <c r="D23" s="46">
        <v>33694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33694</v>
      </c>
      <c r="O23" s="47">
        <f t="shared" si="2"/>
        <v>23.078082191780823</v>
      </c>
      <c r="P23" s="9"/>
    </row>
    <row r="24" spans="1:119" ht="15.75" thickBot="1">
      <c r="A24" s="12"/>
      <c r="B24" s="44">
        <v>591</v>
      </c>
      <c r="C24" s="20" t="s">
        <v>42</v>
      </c>
      <c r="D24" s="46">
        <v>4194</v>
      </c>
      <c r="E24" s="46">
        <v>1074</v>
      </c>
      <c r="F24" s="46">
        <v>0</v>
      </c>
      <c r="G24" s="46">
        <v>0</v>
      </c>
      <c r="H24" s="46">
        <v>0</v>
      </c>
      <c r="I24" s="46">
        <v>33871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39139</v>
      </c>
      <c r="O24" s="47">
        <f t="shared" si="2"/>
        <v>26.807534246575344</v>
      </c>
      <c r="P24" s="9"/>
    </row>
    <row r="25" spans="1:119" ht="16.5" thickBot="1">
      <c r="A25" s="14" t="s">
        <v>10</v>
      </c>
      <c r="B25" s="23"/>
      <c r="C25" s="22"/>
      <c r="D25" s="15">
        <f>SUM(D5,D10,D12,D17,D19,D21)</f>
        <v>1201898</v>
      </c>
      <c r="E25" s="15">
        <f t="shared" ref="E25:M25" si="8">SUM(E5,E10,E12,E17,E19,E21)</f>
        <v>11479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1311927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2525304</v>
      </c>
      <c r="O25" s="37">
        <f t="shared" si="2"/>
        <v>1729.6602739726027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53</v>
      </c>
      <c r="M27" s="93"/>
      <c r="N27" s="93"/>
      <c r="O27" s="41">
        <v>1460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51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573801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573801</v>
      </c>
      <c r="O5" s="32">
        <f t="shared" ref="O5:O31" si="2">(N5/O$33)</f>
        <v>393.01438356164385</v>
      </c>
      <c r="P5" s="6"/>
    </row>
    <row r="6" spans="1:133">
      <c r="A6" s="12"/>
      <c r="B6" s="44">
        <v>511</v>
      </c>
      <c r="C6" s="20" t="s">
        <v>19</v>
      </c>
      <c r="D6" s="46">
        <v>93747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93747</v>
      </c>
      <c r="O6" s="47">
        <f t="shared" si="2"/>
        <v>64.210273972602735</v>
      </c>
      <c r="P6" s="9"/>
    </row>
    <row r="7" spans="1:133">
      <c r="A7" s="12"/>
      <c r="B7" s="44">
        <v>512</v>
      </c>
      <c r="C7" s="20" t="s">
        <v>20</v>
      </c>
      <c r="D7" s="46">
        <v>148082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148082</v>
      </c>
      <c r="O7" s="47">
        <f t="shared" si="2"/>
        <v>101.42602739726027</v>
      </c>
      <c r="P7" s="9"/>
    </row>
    <row r="8" spans="1:133">
      <c r="A8" s="12"/>
      <c r="B8" s="44">
        <v>513</v>
      </c>
      <c r="C8" s="20" t="s">
        <v>21</v>
      </c>
      <c r="D8" s="46">
        <v>255886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255886</v>
      </c>
      <c r="O8" s="47">
        <f t="shared" si="2"/>
        <v>175.26438356164383</v>
      </c>
      <c r="P8" s="9"/>
    </row>
    <row r="9" spans="1:133">
      <c r="A9" s="12"/>
      <c r="B9" s="44">
        <v>514</v>
      </c>
      <c r="C9" s="20" t="s">
        <v>22</v>
      </c>
      <c r="D9" s="46">
        <v>76086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76086</v>
      </c>
      <c r="O9" s="47">
        <f t="shared" si="2"/>
        <v>52.113698630136987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SUM(D11:D13)</f>
        <v>302455</v>
      </c>
      <c r="E10" s="31">
        <f t="shared" si="3"/>
        <v>54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302509</v>
      </c>
      <c r="O10" s="43">
        <f t="shared" si="2"/>
        <v>207.19794520547944</v>
      </c>
      <c r="P10" s="10"/>
    </row>
    <row r="11" spans="1:133">
      <c r="A11" s="12"/>
      <c r="B11" s="44">
        <v>521</v>
      </c>
      <c r="C11" s="20" t="s">
        <v>24</v>
      </c>
      <c r="D11" s="46">
        <v>293795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293795</v>
      </c>
      <c r="O11" s="47">
        <f t="shared" si="2"/>
        <v>201.22945205479451</v>
      </c>
      <c r="P11" s="9"/>
    </row>
    <row r="12" spans="1:133">
      <c r="A12" s="12"/>
      <c r="B12" s="44">
        <v>524</v>
      </c>
      <c r="C12" s="20" t="s">
        <v>47</v>
      </c>
      <c r="D12" s="46">
        <v>8660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8660</v>
      </c>
      <c r="O12" s="47">
        <f t="shared" si="2"/>
        <v>5.9315068493150687</v>
      </c>
      <c r="P12" s="9"/>
    </row>
    <row r="13" spans="1:133">
      <c r="A13" s="12"/>
      <c r="B13" s="44">
        <v>529</v>
      </c>
      <c r="C13" s="20" t="s">
        <v>25</v>
      </c>
      <c r="D13" s="46">
        <v>0</v>
      </c>
      <c r="E13" s="46">
        <v>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</v>
      </c>
      <c r="O13" s="47">
        <f t="shared" si="2"/>
        <v>3.6986301369863014E-2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SUM(D15:D19)</f>
        <v>0</v>
      </c>
      <c r="E14" s="31">
        <f t="shared" si="4"/>
        <v>347778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726238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1074016</v>
      </c>
      <c r="O14" s="43">
        <f t="shared" si="2"/>
        <v>735.62739726027394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276508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276508</v>
      </c>
      <c r="O15" s="47">
        <f t="shared" si="2"/>
        <v>189.38904109589041</v>
      </c>
      <c r="P15" s="9"/>
    </row>
    <row r="16" spans="1:133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108956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108956</v>
      </c>
      <c r="O16" s="47">
        <f t="shared" si="2"/>
        <v>74.627397260273966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340774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340774</v>
      </c>
      <c r="O17" s="47">
        <f t="shared" si="2"/>
        <v>233.40684931506848</v>
      </c>
      <c r="P17" s="9"/>
    </row>
    <row r="18" spans="1:119">
      <c r="A18" s="12"/>
      <c r="B18" s="44">
        <v>537</v>
      </c>
      <c r="C18" s="20" t="s">
        <v>48</v>
      </c>
      <c r="D18" s="46">
        <v>0</v>
      </c>
      <c r="E18" s="46">
        <v>63118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63118</v>
      </c>
      <c r="O18" s="47">
        <f t="shared" si="2"/>
        <v>43.231506849315068</v>
      </c>
      <c r="P18" s="9"/>
    </row>
    <row r="19" spans="1:119">
      <c r="A19" s="12"/>
      <c r="B19" s="44">
        <v>539</v>
      </c>
      <c r="C19" s="20" t="s">
        <v>30</v>
      </c>
      <c r="D19" s="46">
        <v>0</v>
      </c>
      <c r="E19" s="46">
        <v>284660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284660</v>
      </c>
      <c r="O19" s="47">
        <f t="shared" si="2"/>
        <v>194.97260273972603</v>
      </c>
      <c r="P19" s="9"/>
    </row>
    <row r="20" spans="1:119" ht="15.75">
      <c r="A20" s="28" t="s">
        <v>31</v>
      </c>
      <c r="B20" s="29"/>
      <c r="C20" s="30"/>
      <c r="D20" s="31">
        <f t="shared" ref="D20:M20" si="5">SUM(D21:D21)</f>
        <v>-571</v>
      </c>
      <c r="E20" s="31">
        <f t="shared" si="5"/>
        <v>127211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126640</v>
      </c>
      <c r="O20" s="43">
        <f t="shared" si="2"/>
        <v>86.739726027397253</v>
      </c>
      <c r="P20" s="10"/>
    </row>
    <row r="21" spans="1:119">
      <c r="A21" s="12"/>
      <c r="B21" s="44">
        <v>541</v>
      </c>
      <c r="C21" s="20" t="s">
        <v>32</v>
      </c>
      <c r="D21" s="46">
        <v>-571</v>
      </c>
      <c r="E21" s="46">
        <v>127211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126640</v>
      </c>
      <c r="O21" s="47">
        <f t="shared" si="2"/>
        <v>86.739726027397253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17908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17908</v>
      </c>
      <c r="O22" s="43">
        <f t="shared" si="2"/>
        <v>12.265753424657534</v>
      </c>
      <c r="P22" s="10"/>
    </row>
    <row r="23" spans="1:119">
      <c r="A23" s="13"/>
      <c r="B23" s="45">
        <v>552</v>
      </c>
      <c r="C23" s="21" t="s">
        <v>34</v>
      </c>
      <c r="D23" s="46">
        <v>17908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17908</v>
      </c>
      <c r="O23" s="47">
        <f t="shared" si="2"/>
        <v>12.265753424657534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SUM(D25:D26)</f>
        <v>21639</v>
      </c>
      <c r="E24" s="31">
        <f t="shared" si="7"/>
        <v>197128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218767</v>
      </c>
      <c r="O24" s="43">
        <f t="shared" si="2"/>
        <v>149.8404109589041</v>
      </c>
      <c r="P24" s="9"/>
    </row>
    <row r="25" spans="1:119">
      <c r="A25" s="12"/>
      <c r="B25" s="44">
        <v>572</v>
      </c>
      <c r="C25" s="20" t="s">
        <v>39</v>
      </c>
      <c r="D25" s="46">
        <v>8805</v>
      </c>
      <c r="E25" s="46">
        <v>197128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205933</v>
      </c>
      <c r="O25" s="47">
        <f t="shared" si="2"/>
        <v>141.05000000000001</v>
      </c>
      <c r="P25" s="9"/>
    </row>
    <row r="26" spans="1:119">
      <c r="A26" s="12"/>
      <c r="B26" s="44">
        <v>574</v>
      </c>
      <c r="C26" s="20" t="s">
        <v>40</v>
      </c>
      <c r="D26" s="46">
        <v>12834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12834</v>
      </c>
      <c r="O26" s="47">
        <f t="shared" si="2"/>
        <v>8.7904109589041095</v>
      </c>
      <c r="P26" s="9"/>
    </row>
    <row r="27" spans="1:119" ht="15.75">
      <c r="A27" s="28" t="s">
        <v>43</v>
      </c>
      <c r="B27" s="29"/>
      <c r="C27" s="30"/>
      <c r="D27" s="31">
        <f t="shared" ref="D27:M27" si="8">SUM(D28:D30)</f>
        <v>51799</v>
      </c>
      <c r="E27" s="31">
        <f t="shared" si="8"/>
        <v>73142</v>
      </c>
      <c r="F27" s="31">
        <f t="shared" si="8"/>
        <v>66483</v>
      </c>
      <c r="G27" s="31">
        <f t="shared" si="8"/>
        <v>0</v>
      </c>
      <c r="H27" s="31">
        <f t="shared" si="8"/>
        <v>0</v>
      </c>
      <c r="I27" s="31">
        <f t="shared" si="8"/>
        <v>133318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324742</v>
      </c>
      <c r="O27" s="43">
        <f t="shared" si="2"/>
        <v>222.42602739726027</v>
      </c>
      <c r="P27" s="9"/>
    </row>
    <row r="28" spans="1:119">
      <c r="A28" s="12"/>
      <c r="B28" s="44">
        <v>581</v>
      </c>
      <c r="C28" s="20" t="s">
        <v>41</v>
      </c>
      <c r="D28" s="46">
        <v>51799</v>
      </c>
      <c r="E28" s="46">
        <v>73142</v>
      </c>
      <c r="F28" s="46">
        <v>0</v>
      </c>
      <c r="G28" s="46">
        <v>0</v>
      </c>
      <c r="H28" s="46">
        <v>0</v>
      </c>
      <c r="I28" s="46">
        <v>31947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156888</v>
      </c>
      <c r="O28" s="47">
        <f t="shared" si="2"/>
        <v>107.45753424657535</v>
      </c>
      <c r="P28" s="9"/>
    </row>
    <row r="29" spans="1:119">
      <c r="A29" s="12"/>
      <c r="B29" s="44">
        <v>590</v>
      </c>
      <c r="C29" s="20" t="s">
        <v>49</v>
      </c>
      <c r="D29" s="46">
        <v>0</v>
      </c>
      <c r="E29" s="46">
        <v>0</v>
      </c>
      <c r="F29" s="46">
        <v>66483</v>
      </c>
      <c r="G29" s="46">
        <v>0</v>
      </c>
      <c r="H29" s="46">
        <v>0</v>
      </c>
      <c r="I29" s="46">
        <v>49191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115674</v>
      </c>
      <c r="O29" s="47">
        <f t="shared" si="2"/>
        <v>79.228767123287668</v>
      </c>
      <c r="P29" s="9"/>
    </row>
    <row r="30" spans="1:119" ht="15.75" thickBot="1">
      <c r="A30" s="12"/>
      <c r="B30" s="44">
        <v>591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52180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52180</v>
      </c>
      <c r="O30" s="47">
        <f t="shared" si="2"/>
        <v>35.739726027397261</v>
      </c>
      <c r="P30" s="9"/>
    </row>
    <row r="31" spans="1:119" ht="16.5" thickBot="1">
      <c r="A31" s="14" t="s">
        <v>10</v>
      </c>
      <c r="B31" s="23"/>
      <c r="C31" s="22"/>
      <c r="D31" s="15">
        <f>SUM(D5,D10,D14,D20,D22,D24,D27)</f>
        <v>967031</v>
      </c>
      <c r="E31" s="15">
        <f t="shared" ref="E31:M31" si="9">SUM(E5,E10,E14,E20,E22,E24,E27)</f>
        <v>745313</v>
      </c>
      <c r="F31" s="15">
        <f t="shared" si="9"/>
        <v>66483</v>
      </c>
      <c r="G31" s="15">
        <f t="shared" si="9"/>
        <v>0</v>
      </c>
      <c r="H31" s="15">
        <f t="shared" si="9"/>
        <v>0</v>
      </c>
      <c r="I31" s="15">
        <f t="shared" si="9"/>
        <v>859556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2638383</v>
      </c>
      <c r="O31" s="37">
        <f t="shared" si="2"/>
        <v>1807.1116438356164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50</v>
      </c>
      <c r="M33" s="93"/>
      <c r="N33" s="93"/>
      <c r="O33" s="41">
        <v>1460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598976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598976</v>
      </c>
      <c r="O5" s="32">
        <f t="shared" ref="O5:O31" si="2">(N5/O$33)</f>
        <v>350.48332358104153</v>
      </c>
      <c r="P5" s="6"/>
    </row>
    <row r="6" spans="1:133">
      <c r="A6" s="12"/>
      <c r="B6" s="44">
        <v>511</v>
      </c>
      <c r="C6" s="20" t="s">
        <v>19</v>
      </c>
      <c r="D6" s="46">
        <v>95416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95416</v>
      </c>
      <c r="O6" s="47">
        <f t="shared" si="2"/>
        <v>55.831480397893507</v>
      </c>
      <c r="P6" s="9"/>
    </row>
    <row r="7" spans="1:133">
      <c r="A7" s="12"/>
      <c r="B7" s="44">
        <v>512</v>
      </c>
      <c r="C7" s="20" t="s">
        <v>20</v>
      </c>
      <c r="D7" s="46">
        <v>146544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146544</v>
      </c>
      <c r="O7" s="47">
        <f t="shared" si="2"/>
        <v>85.74839087185488</v>
      </c>
      <c r="P7" s="9"/>
    </row>
    <row r="8" spans="1:133">
      <c r="A8" s="12"/>
      <c r="B8" s="44">
        <v>513</v>
      </c>
      <c r="C8" s="20" t="s">
        <v>21</v>
      </c>
      <c r="D8" s="46">
        <v>277253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277253</v>
      </c>
      <c r="O8" s="47">
        <f t="shared" si="2"/>
        <v>162.23112931538913</v>
      </c>
      <c r="P8" s="9"/>
    </row>
    <row r="9" spans="1:133">
      <c r="A9" s="12"/>
      <c r="B9" s="44">
        <v>514</v>
      </c>
      <c r="C9" s="20" t="s">
        <v>22</v>
      </c>
      <c r="D9" s="46">
        <v>79763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79763</v>
      </c>
      <c r="O9" s="47">
        <f t="shared" si="2"/>
        <v>46.67232299590404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364052</v>
      </c>
      <c r="E10" s="31">
        <f t="shared" si="3"/>
        <v>42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364094</v>
      </c>
      <c r="O10" s="43">
        <f t="shared" si="2"/>
        <v>213.04505558806321</v>
      </c>
      <c r="P10" s="10"/>
    </row>
    <row r="11" spans="1:133">
      <c r="A11" s="12"/>
      <c r="B11" s="44">
        <v>521</v>
      </c>
      <c r="C11" s="20" t="s">
        <v>24</v>
      </c>
      <c r="D11" s="46">
        <v>364052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364052</v>
      </c>
      <c r="O11" s="47">
        <f t="shared" si="2"/>
        <v>213.02047981275601</v>
      </c>
      <c r="P11" s="9"/>
    </row>
    <row r="12" spans="1:133">
      <c r="A12" s="12"/>
      <c r="B12" s="44">
        <v>529</v>
      </c>
      <c r="C12" s="20" t="s">
        <v>25</v>
      </c>
      <c r="D12" s="46">
        <v>0</v>
      </c>
      <c r="E12" s="46">
        <v>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</v>
      </c>
      <c r="O12" s="47">
        <f t="shared" si="2"/>
        <v>2.4575775307197192E-2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0</v>
      </c>
      <c r="E13" s="31">
        <f t="shared" si="4"/>
        <v>227526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1009831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1237357</v>
      </c>
      <c r="O13" s="43">
        <f t="shared" si="2"/>
        <v>724.0239906377999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241150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241150</v>
      </c>
      <c r="O14" s="47">
        <f t="shared" si="2"/>
        <v>141.10590988882387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127554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127554</v>
      </c>
      <c r="O15" s="47">
        <f t="shared" si="2"/>
        <v>74.636629607957872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641127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641127</v>
      </c>
      <c r="O16" s="47">
        <f t="shared" si="2"/>
        <v>375.14745465184319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227526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227526</v>
      </c>
      <c r="O17" s="47">
        <f t="shared" si="2"/>
        <v>133.13399648917496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13772</v>
      </c>
      <c r="E18" s="31">
        <f t="shared" si="5"/>
        <v>109230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123002</v>
      </c>
      <c r="O18" s="43">
        <f t="shared" si="2"/>
        <v>71.973083674663542</v>
      </c>
      <c r="P18" s="10"/>
    </row>
    <row r="19" spans="1:119">
      <c r="A19" s="12"/>
      <c r="B19" s="44">
        <v>541</v>
      </c>
      <c r="C19" s="20" t="s">
        <v>32</v>
      </c>
      <c r="D19" s="46">
        <v>13772</v>
      </c>
      <c r="E19" s="46">
        <v>109230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123002</v>
      </c>
      <c r="O19" s="47">
        <f t="shared" si="2"/>
        <v>71.973083674663542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SUM(D21:D22)</f>
        <v>9252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9252</v>
      </c>
      <c r="O20" s="43">
        <f t="shared" si="2"/>
        <v>5.4136922176711524</v>
      </c>
      <c r="P20" s="10"/>
    </row>
    <row r="21" spans="1:119">
      <c r="A21" s="13"/>
      <c r="B21" s="45">
        <v>552</v>
      </c>
      <c r="C21" s="21" t="s">
        <v>34</v>
      </c>
      <c r="D21" s="46">
        <v>8532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8532</v>
      </c>
      <c r="O21" s="47">
        <f t="shared" si="2"/>
        <v>4.9923932124049148</v>
      </c>
      <c r="P21" s="9"/>
    </row>
    <row r="22" spans="1:119">
      <c r="A22" s="13"/>
      <c r="B22" s="45">
        <v>554</v>
      </c>
      <c r="C22" s="21" t="s">
        <v>35</v>
      </c>
      <c r="D22" s="46">
        <v>720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720</v>
      </c>
      <c r="O22" s="47">
        <f t="shared" si="2"/>
        <v>0.42129900526623759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9003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9003</v>
      </c>
      <c r="O23" s="43">
        <f t="shared" si="2"/>
        <v>5.2679929783499126</v>
      </c>
      <c r="P23" s="10"/>
    </row>
    <row r="24" spans="1:119">
      <c r="A24" s="12"/>
      <c r="B24" s="44">
        <v>564</v>
      </c>
      <c r="C24" s="20" t="s">
        <v>37</v>
      </c>
      <c r="D24" s="46">
        <v>9003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9">SUM(D24:M24)</f>
        <v>9003</v>
      </c>
      <c r="O24" s="47">
        <f t="shared" si="2"/>
        <v>5.2679929783499126</v>
      </c>
      <c r="P24" s="9"/>
    </row>
    <row r="25" spans="1:119" ht="15.75">
      <c r="A25" s="28" t="s">
        <v>38</v>
      </c>
      <c r="B25" s="29"/>
      <c r="C25" s="30"/>
      <c r="D25" s="31">
        <f t="shared" ref="D25:M25" si="10">SUM(D26:D27)</f>
        <v>46264</v>
      </c>
      <c r="E25" s="31">
        <f t="shared" si="10"/>
        <v>319747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366011</v>
      </c>
      <c r="O25" s="43">
        <f t="shared" si="2"/>
        <v>214.16676418958454</v>
      </c>
      <c r="P25" s="9"/>
    </row>
    <row r="26" spans="1:119">
      <c r="A26" s="12"/>
      <c r="B26" s="44">
        <v>572</v>
      </c>
      <c r="C26" s="20" t="s">
        <v>39</v>
      </c>
      <c r="D26" s="46">
        <v>8265</v>
      </c>
      <c r="E26" s="46">
        <v>319747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328012</v>
      </c>
      <c r="O26" s="47">
        <f t="shared" si="2"/>
        <v>191.93212404915155</v>
      </c>
      <c r="P26" s="9"/>
    </row>
    <row r="27" spans="1:119">
      <c r="A27" s="12"/>
      <c r="B27" s="44">
        <v>574</v>
      </c>
      <c r="C27" s="20" t="s">
        <v>40</v>
      </c>
      <c r="D27" s="46">
        <v>37999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37999</v>
      </c>
      <c r="O27" s="47">
        <f t="shared" si="2"/>
        <v>22.234640140433001</v>
      </c>
      <c r="P27" s="9"/>
    </row>
    <row r="28" spans="1:119" ht="15.75">
      <c r="A28" s="28" t="s">
        <v>43</v>
      </c>
      <c r="B28" s="29"/>
      <c r="C28" s="30"/>
      <c r="D28" s="31">
        <f t="shared" ref="D28:M28" si="11">SUM(D29:D30)</f>
        <v>42095</v>
      </c>
      <c r="E28" s="31">
        <f t="shared" si="11"/>
        <v>22825</v>
      </c>
      <c r="F28" s="31">
        <f t="shared" si="11"/>
        <v>0</v>
      </c>
      <c r="G28" s="31">
        <f t="shared" si="11"/>
        <v>0</v>
      </c>
      <c r="H28" s="31">
        <f t="shared" si="11"/>
        <v>0</v>
      </c>
      <c r="I28" s="31">
        <f t="shared" si="11"/>
        <v>383074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9"/>
        <v>447994</v>
      </c>
      <c r="O28" s="43">
        <f t="shared" si="2"/>
        <v>262.13809245172615</v>
      </c>
      <c r="P28" s="9"/>
    </row>
    <row r="29" spans="1:119">
      <c r="A29" s="12"/>
      <c r="B29" s="44">
        <v>581</v>
      </c>
      <c r="C29" s="20" t="s">
        <v>41</v>
      </c>
      <c r="D29" s="46">
        <v>36000</v>
      </c>
      <c r="E29" s="46">
        <v>22825</v>
      </c>
      <c r="F29" s="46">
        <v>0</v>
      </c>
      <c r="G29" s="46">
        <v>0</v>
      </c>
      <c r="H29" s="46">
        <v>0</v>
      </c>
      <c r="I29" s="46">
        <v>338309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397134</v>
      </c>
      <c r="O29" s="47">
        <f t="shared" si="2"/>
        <v>232.37799882972499</v>
      </c>
      <c r="P29" s="9"/>
    </row>
    <row r="30" spans="1:119" ht="15.75" thickBot="1">
      <c r="A30" s="12"/>
      <c r="B30" s="44">
        <v>591</v>
      </c>
      <c r="C30" s="20" t="s">
        <v>42</v>
      </c>
      <c r="D30" s="46">
        <v>6095</v>
      </c>
      <c r="E30" s="46">
        <v>0</v>
      </c>
      <c r="F30" s="46">
        <v>0</v>
      </c>
      <c r="G30" s="46">
        <v>0</v>
      </c>
      <c r="H30" s="46">
        <v>0</v>
      </c>
      <c r="I30" s="46">
        <v>44765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50860</v>
      </c>
      <c r="O30" s="47">
        <f t="shared" si="2"/>
        <v>29.760093622001172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SUM(D5,D10,D13,D18,D20,D23,D25,D28)</f>
        <v>1083414</v>
      </c>
      <c r="E31" s="15">
        <f t="shared" si="12"/>
        <v>679370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1392905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9"/>
        <v>3155689</v>
      </c>
      <c r="O31" s="37">
        <f t="shared" si="2"/>
        <v>1846.5119953188998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44</v>
      </c>
      <c r="M33" s="93"/>
      <c r="N33" s="93"/>
      <c r="O33" s="41">
        <v>1709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500179</v>
      </c>
      <c r="E5" s="26">
        <f t="shared" si="0"/>
        <v>81937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582116</v>
      </c>
      <c r="O5" s="32">
        <f t="shared" ref="O5:O30" si="2">(N5/O$32)</f>
        <v>347.53194029850744</v>
      </c>
      <c r="P5" s="6"/>
    </row>
    <row r="6" spans="1:133">
      <c r="A6" s="12"/>
      <c r="B6" s="44">
        <v>511</v>
      </c>
      <c r="C6" s="20" t="s">
        <v>19</v>
      </c>
      <c r="D6" s="46">
        <v>122938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122938</v>
      </c>
      <c r="O6" s="47">
        <f t="shared" si="2"/>
        <v>73.395820895522391</v>
      </c>
      <c r="P6" s="9"/>
    </row>
    <row r="7" spans="1:133">
      <c r="A7" s="12"/>
      <c r="B7" s="44">
        <v>512</v>
      </c>
      <c r="C7" s="20" t="s">
        <v>20</v>
      </c>
      <c r="D7" s="46">
        <v>119792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119792</v>
      </c>
      <c r="O7" s="47">
        <f t="shared" si="2"/>
        <v>71.517611940298508</v>
      </c>
      <c r="P7" s="9"/>
    </row>
    <row r="8" spans="1:133">
      <c r="A8" s="12"/>
      <c r="B8" s="44">
        <v>513</v>
      </c>
      <c r="C8" s="20" t="s">
        <v>21</v>
      </c>
      <c r="D8" s="46">
        <v>179173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179173</v>
      </c>
      <c r="O8" s="47">
        <f t="shared" si="2"/>
        <v>106.9689552238806</v>
      </c>
      <c r="P8" s="9"/>
    </row>
    <row r="9" spans="1:133">
      <c r="A9" s="12"/>
      <c r="B9" s="44">
        <v>514</v>
      </c>
      <c r="C9" s="20" t="s">
        <v>22</v>
      </c>
      <c r="D9" s="46">
        <v>78276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78276</v>
      </c>
      <c r="O9" s="47">
        <f t="shared" si="2"/>
        <v>46.73194029850746</v>
      </c>
      <c r="P9" s="9"/>
    </row>
    <row r="10" spans="1:133">
      <c r="A10" s="12"/>
      <c r="B10" s="44">
        <v>519</v>
      </c>
      <c r="C10" s="20" t="s">
        <v>55</v>
      </c>
      <c r="D10" s="46">
        <v>0</v>
      </c>
      <c r="E10" s="46">
        <v>81937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81937</v>
      </c>
      <c r="O10" s="47">
        <f t="shared" si="2"/>
        <v>48.917611940298507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SUM(D12:D14)</f>
        <v>328639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328639</v>
      </c>
      <c r="O11" s="43">
        <f t="shared" si="2"/>
        <v>196.20238805970149</v>
      </c>
      <c r="P11" s="10"/>
    </row>
    <row r="12" spans="1:133">
      <c r="A12" s="12"/>
      <c r="B12" s="44">
        <v>521</v>
      </c>
      <c r="C12" s="20" t="s">
        <v>24</v>
      </c>
      <c r="D12" s="46">
        <v>298829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298829</v>
      </c>
      <c r="O12" s="47">
        <f t="shared" si="2"/>
        <v>178.40537313432836</v>
      </c>
      <c r="P12" s="9"/>
    </row>
    <row r="13" spans="1:133">
      <c r="A13" s="12"/>
      <c r="B13" s="44">
        <v>522</v>
      </c>
      <c r="C13" s="20" t="s">
        <v>59</v>
      </c>
      <c r="D13" s="46">
        <v>1696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1696</v>
      </c>
      <c r="O13" s="47">
        <f t="shared" si="2"/>
        <v>1.0125373134328359</v>
      </c>
      <c r="P13" s="9"/>
    </row>
    <row r="14" spans="1:133">
      <c r="A14" s="12"/>
      <c r="B14" s="44">
        <v>524</v>
      </c>
      <c r="C14" s="20" t="s">
        <v>47</v>
      </c>
      <c r="D14" s="46">
        <v>28114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28114</v>
      </c>
      <c r="O14" s="47">
        <f t="shared" si="2"/>
        <v>16.7844776119403</v>
      </c>
      <c r="P14" s="9"/>
    </row>
    <row r="15" spans="1:133" ht="15.75">
      <c r="A15" s="28" t="s">
        <v>26</v>
      </c>
      <c r="B15" s="29"/>
      <c r="C15" s="30"/>
      <c r="D15" s="31">
        <f t="shared" ref="D15:M15" si="4">SUM(D16:D19)</f>
        <v>0</v>
      </c>
      <c r="E15" s="31">
        <f t="shared" si="4"/>
        <v>454345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1118366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1572711</v>
      </c>
      <c r="O15" s="43">
        <f t="shared" si="2"/>
        <v>938.93194029850747</v>
      </c>
      <c r="P15" s="10"/>
    </row>
    <row r="16" spans="1:133">
      <c r="A16" s="12"/>
      <c r="B16" s="44">
        <v>533</v>
      </c>
      <c r="C16" s="20" t="s">
        <v>27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538269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538269</v>
      </c>
      <c r="O16" s="47">
        <f t="shared" si="2"/>
        <v>321.35462686567166</v>
      </c>
      <c r="P16" s="9"/>
    </row>
    <row r="17" spans="1:119">
      <c r="A17" s="12"/>
      <c r="B17" s="44">
        <v>534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124700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124700</v>
      </c>
      <c r="O17" s="47">
        <f t="shared" si="2"/>
        <v>74.447761194029852</v>
      </c>
      <c r="P17" s="9"/>
    </row>
    <row r="18" spans="1:119">
      <c r="A18" s="12"/>
      <c r="B18" s="44">
        <v>535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455397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455397</v>
      </c>
      <c r="O18" s="47">
        <f t="shared" si="2"/>
        <v>271.87880597014924</v>
      </c>
      <c r="P18" s="9"/>
    </row>
    <row r="19" spans="1:119">
      <c r="A19" s="12"/>
      <c r="B19" s="44">
        <v>539</v>
      </c>
      <c r="C19" s="20" t="s">
        <v>30</v>
      </c>
      <c r="D19" s="46">
        <v>0</v>
      </c>
      <c r="E19" s="46">
        <v>454345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454345</v>
      </c>
      <c r="O19" s="47">
        <f t="shared" si="2"/>
        <v>271.25074626865671</v>
      </c>
      <c r="P19" s="9"/>
    </row>
    <row r="20" spans="1:119" ht="15.75">
      <c r="A20" s="28" t="s">
        <v>31</v>
      </c>
      <c r="B20" s="29"/>
      <c r="C20" s="30"/>
      <c r="D20" s="31">
        <f t="shared" ref="D20:M20" si="5">SUM(D21:D21)</f>
        <v>0</v>
      </c>
      <c r="E20" s="31">
        <f t="shared" si="5"/>
        <v>174649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174649</v>
      </c>
      <c r="O20" s="43">
        <f t="shared" si="2"/>
        <v>104.26805970149253</v>
      </c>
      <c r="P20" s="10"/>
    </row>
    <row r="21" spans="1:119">
      <c r="A21" s="12"/>
      <c r="B21" s="44">
        <v>541</v>
      </c>
      <c r="C21" s="20" t="s">
        <v>32</v>
      </c>
      <c r="D21" s="46">
        <v>0</v>
      </c>
      <c r="E21" s="46">
        <v>174649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174649</v>
      </c>
      <c r="O21" s="47">
        <f t="shared" si="2"/>
        <v>104.26805970149253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85198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85198</v>
      </c>
      <c r="O22" s="43">
        <f t="shared" si="2"/>
        <v>50.864477611940302</v>
      </c>
      <c r="P22" s="10"/>
    </row>
    <row r="23" spans="1:119">
      <c r="A23" s="12"/>
      <c r="B23" s="44">
        <v>564</v>
      </c>
      <c r="C23" s="20" t="s">
        <v>37</v>
      </c>
      <c r="D23" s="46">
        <v>0</v>
      </c>
      <c r="E23" s="46">
        <v>85198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85198</v>
      </c>
      <c r="O23" s="47">
        <f t="shared" si="2"/>
        <v>50.864477611940302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128673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128673</v>
      </c>
      <c r="O24" s="43">
        <f t="shared" si="2"/>
        <v>76.81970149253732</v>
      </c>
      <c r="P24" s="9"/>
    </row>
    <row r="25" spans="1:119">
      <c r="A25" s="12"/>
      <c r="B25" s="44">
        <v>572</v>
      </c>
      <c r="C25" s="20" t="s">
        <v>39</v>
      </c>
      <c r="D25" s="46">
        <v>128673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128673</v>
      </c>
      <c r="O25" s="47">
        <f t="shared" si="2"/>
        <v>76.81970149253732</v>
      </c>
      <c r="P25" s="9"/>
    </row>
    <row r="26" spans="1:119" ht="15.75">
      <c r="A26" s="28" t="s">
        <v>43</v>
      </c>
      <c r="B26" s="29"/>
      <c r="C26" s="30"/>
      <c r="D26" s="31">
        <f t="shared" ref="D26:M26" si="8">SUM(D27:D29)</f>
        <v>13075</v>
      </c>
      <c r="E26" s="31">
        <f t="shared" si="8"/>
        <v>141173</v>
      </c>
      <c r="F26" s="31">
        <f t="shared" si="8"/>
        <v>74747</v>
      </c>
      <c r="G26" s="31">
        <f t="shared" si="8"/>
        <v>0</v>
      </c>
      <c r="H26" s="31">
        <f t="shared" si="8"/>
        <v>0</v>
      </c>
      <c r="I26" s="31">
        <f t="shared" si="8"/>
        <v>319085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548080</v>
      </c>
      <c r="O26" s="43">
        <f t="shared" si="2"/>
        <v>327.21194029850744</v>
      </c>
      <c r="P26" s="9"/>
    </row>
    <row r="27" spans="1:119">
      <c r="A27" s="12"/>
      <c r="B27" s="44">
        <v>581</v>
      </c>
      <c r="C27" s="20" t="s">
        <v>41</v>
      </c>
      <c r="D27" s="46">
        <v>0</v>
      </c>
      <c r="E27" s="46">
        <v>140568</v>
      </c>
      <c r="F27" s="46">
        <v>74747</v>
      </c>
      <c r="G27" s="46">
        <v>0</v>
      </c>
      <c r="H27" s="46">
        <v>0</v>
      </c>
      <c r="I27" s="46">
        <v>267437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482752</v>
      </c>
      <c r="O27" s="47">
        <f t="shared" si="2"/>
        <v>288.21014925373134</v>
      </c>
      <c r="P27" s="9"/>
    </row>
    <row r="28" spans="1:119">
      <c r="A28" s="12"/>
      <c r="B28" s="44">
        <v>590</v>
      </c>
      <c r="C28" s="20" t="s">
        <v>49</v>
      </c>
      <c r="D28" s="46">
        <v>10360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10360</v>
      </c>
      <c r="O28" s="47">
        <f t="shared" si="2"/>
        <v>6.1850746268656716</v>
      </c>
      <c r="P28" s="9"/>
    </row>
    <row r="29" spans="1:119" ht="15.75" thickBot="1">
      <c r="A29" s="12"/>
      <c r="B29" s="44">
        <v>591</v>
      </c>
      <c r="C29" s="20" t="s">
        <v>42</v>
      </c>
      <c r="D29" s="46">
        <v>2715</v>
      </c>
      <c r="E29" s="46">
        <v>605</v>
      </c>
      <c r="F29" s="46">
        <v>0</v>
      </c>
      <c r="G29" s="46">
        <v>0</v>
      </c>
      <c r="H29" s="46">
        <v>0</v>
      </c>
      <c r="I29" s="46">
        <v>51648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54968</v>
      </c>
      <c r="O29" s="47">
        <f t="shared" si="2"/>
        <v>32.816716417910449</v>
      </c>
      <c r="P29" s="9"/>
    </row>
    <row r="30" spans="1:119" ht="16.5" thickBot="1">
      <c r="A30" s="14" t="s">
        <v>10</v>
      </c>
      <c r="B30" s="23"/>
      <c r="C30" s="22"/>
      <c r="D30" s="15">
        <f>SUM(D5,D11,D15,D20,D22,D24,D26)</f>
        <v>970566</v>
      </c>
      <c r="E30" s="15">
        <f t="shared" ref="E30:M30" si="9">SUM(E5,E11,E15,E20,E22,E24,E26)</f>
        <v>937302</v>
      </c>
      <c r="F30" s="15">
        <f t="shared" si="9"/>
        <v>74747</v>
      </c>
      <c r="G30" s="15">
        <f t="shared" si="9"/>
        <v>0</v>
      </c>
      <c r="H30" s="15">
        <f t="shared" si="9"/>
        <v>0</v>
      </c>
      <c r="I30" s="15">
        <f t="shared" si="9"/>
        <v>1437451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3420066</v>
      </c>
      <c r="O30" s="37">
        <f t="shared" si="2"/>
        <v>2041.8304477611941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63</v>
      </c>
      <c r="M32" s="93"/>
      <c r="N32" s="93"/>
      <c r="O32" s="41">
        <v>1675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0</v>
      </c>
      <c r="E5" s="26">
        <f t="shared" ref="E5:M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0</v>
      </c>
      <c r="O5" s="32">
        <f t="shared" ref="O5:O68" si="1">(N5/O$77)</f>
        <v>0</v>
      </c>
      <c r="P5" s="6"/>
    </row>
    <row r="6" spans="1:133">
      <c r="A6" s="12"/>
      <c r="B6" s="44">
        <v>511</v>
      </c>
      <c r="C6" s="20" t="s">
        <v>19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44">
        <v>512</v>
      </c>
      <c r="C7" s="20" t="s">
        <v>20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0</v>
      </c>
      <c r="O7" s="47">
        <f t="shared" si="1"/>
        <v>0</v>
      </c>
      <c r="P7" s="9"/>
    </row>
    <row r="8" spans="1:133">
      <c r="A8" s="12"/>
      <c r="B8" s="44">
        <v>513</v>
      </c>
      <c r="C8" s="20" t="s">
        <v>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44">
        <v>514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44">
        <v>515</v>
      </c>
      <c r="C10" s="20" t="s">
        <v>76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44">
        <v>516</v>
      </c>
      <c r="C11" s="20" t="s">
        <v>77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0</v>
      </c>
      <c r="O11" s="47">
        <f t="shared" si="1"/>
        <v>0</v>
      </c>
      <c r="P11" s="9"/>
    </row>
    <row r="12" spans="1:133">
      <c r="A12" s="12"/>
      <c r="B12" s="44">
        <v>517</v>
      </c>
      <c r="C12" s="20" t="s">
        <v>58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0</v>
      </c>
      <c r="O12" s="47">
        <f t="shared" si="1"/>
        <v>0</v>
      </c>
      <c r="P12" s="9"/>
    </row>
    <row r="13" spans="1:133">
      <c r="A13" s="12"/>
      <c r="B13" s="44">
        <v>518</v>
      </c>
      <c r="C13" s="20" t="s">
        <v>78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44">
        <v>519</v>
      </c>
      <c r="C14" s="20" t="s">
        <v>55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 ht="15.75">
      <c r="A15" s="28" t="s">
        <v>23</v>
      </c>
      <c r="B15" s="29"/>
      <c r="C15" s="30"/>
      <c r="D15" s="31">
        <f>SUM(D16:D24)</f>
        <v>0</v>
      </c>
      <c r="E15" s="31">
        <f t="shared" ref="E15:M15" si="3">SUM(E16:E24)</f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0</v>
      </c>
      <c r="O15" s="43">
        <f t="shared" si="1"/>
        <v>0</v>
      </c>
      <c r="P15" s="10"/>
    </row>
    <row r="16" spans="1:133">
      <c r="A16" s="12"/>
      <c r="B16" s="44">
        <v>521</v>
      </c>
      <c r="C16" s="20" t="s">
        <v>24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0</v>
      </c>
      <c r="O16" s="47">
        <f t="shared" si="1"/>
        <v>0</v>
      </c>
      <c r="P16" s="9"/>
    </row>
    <row r="17" spans="1:16">
      <c r="A17" s="12"/>
      <c r="B17" s="44">
        <v>522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0</v>
      </c>
      <c r="O17" s="47">
        <f t="shared" si="1"/>
        <v>0</v>
      </c>
      <c r="P17" s="9"/>
    </row>
    <row r="18" spans="1:16">
      <c r="A18" s="12"/>
      <c r="B18" s="44">
        <v>523</v>
      </c>
      <c r="C18" s="20" t="s">
        <v>79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0</v>
      </c>
      <c r="O18" s="47">
        <f t="shared" si="1"/>
        <v>0</v>
      </c>
      <c r="P18" s="9"/>
    </row>
    <row r="19" spans="1:16">
      <c r="A19" s="12"/>
      <c r="B19" s="44">
        <v>524</v>
      </c>
      <c r="C19" s="20" t="s">
        <v>47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0</v>
      </c>
      <c r="O19" s="47">
        <f t="shared" si="1"/>
        <v>0</v>
      </c>
      <c r="P19" s="9"/>
    </row>
    <row r="20" spans="1:16">
      <c r="A20" s="12"/>
      <c r="B20" s="44">
        <v>525</v>
      </c>
      <c r="C20" s="20" t="s">
        <v>80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0</v>
      </c>
      <c r="O20" s="47">
        <f t="shared" si="1"/>
        <v>0</v>
      </c>
      <c r="P20" s="9"/>
    </row>
    <row r="21" spans="1:16">
      <c r="A21" s="12"/>
      <c r="B21" s="44">
        <v>526</v>
      </c>
      <c r="C21" s="20" t="s">
        <v>81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0</v>
      </c>
      <c r="O21" s="47">
        <f t="shared" si="1"/>
        <v>0</v>
      </c>
      <c r="P21" s="9"/>
    </row>
    <row r="22" spans="1:16">
      <c r="A22" s="12"/>
      <c r="B22" s="44">
        <v>527</v>
      </c>
      <c r="C22" s="20" t="s">
        <v>82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0</v>
      </c>
      <c r="O22" s="47">
        <f t="shared" si="1"/>
        <v>0</v>
      </c>
      <c r="P22" s="9"/>
    </row>
    <row r="23" spans="1:16">
      <c r="A23" s="12"/>
      <c r="B23" s="44">
        <v>528</v>
      </c>
      <c r="C23" s="20" t="s">
        <v>83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0</v>
      </c>
      <c r="O23" s="47">
        <f t="shared" si="1"/>
        <v>0</v>
      </c>
      <c r="P23" s="9"/>
    </row>
    <row r="24" spans="1:16">
      <c r="A24" s="12"/>
      <c r="B24" s="44">
        <v>529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0</v>
      </c>
      <c r="O24" s="47">
        <f t="shared" si="1"/>
        <v>0</v>
      </c>
      <c r="P24" s="9"/>
    </row>
    <row r="25" spans="1:16" ht="15.75">
      <c r="A25" s="28" t="s">
        <v>26</v>
      </c>
      <c r="B25" s="29"/>
      <c r="C25" s="30"/>
      <c r="D25" s="31">
        <f>SUM(D26:D34)</f>
        <v>0</v>
      </c>
      <c r="E25" s="31">
        <f t="shared" ref="E25:M25" si="5">SUM(E26:E34)</f>
        <v>0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0</v>
      </c>
      <c r="O25" s="43">
        <f t="shared" si="1"/>
        <v>0</v>
      </c>
      <c r="P25" s="10"/>
    </row>
    <row r="26" spans="1:16">
      <c r="A26" s="12"/>
      <c r="B26" s="44">
        <v>531</v>
      </c>
      <c r="C26" s="20" t="s">
        <v>84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0</v>
      </c>
      <c r="O26" s="47">
        <f t="shared" si="1"/>
        <v>0</v>
      </c>
      <c r="P26" s="9"/>
    </row>
    <row r="27" spans="1:16">
      <c r="A27" s="12"/>
      <c r="B27" s="44">
        <v>532</v>
      </c>
      <c r="C27" s="20" t="s">
        <v>85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0</v>
      </c>
      <c r="O27" s="47">
        <f t="shared" si="1"/>
        <v>0</v>
      </c>
      <c r="P27" s="9"/>
    </row>
    <row r="28" spans="1:16">
      <c r="A28" s="12"/>
      <c r="B28" s="44">
        <v>533</v>
      </c>
      <c r="C28" s="20" t="s">
        <v>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0</v>
      </c>
      <c r="O28" s="47">
        <f t="shared" si="1"/>
        <v>0</v>
      </c>
      <c r="P28" s="9"/>
    </row>
    <row r="29" spans="1:16">
      <c r="A29" s="12"/>
      <c r="B29" s="44">
        <v>534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0</v>
      </c>
      <c r="O29" s="47">
        <f t="shared" si="1"/>
        <v>0</v>
      </c>
      <c r="P29" s="9"/>
    </row>
    <row r="30" spans="1:16">
      <c r="A30" s="12"/>
      <c r="B30" s="44">
        <v>535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0</v>
      </c>
      <c r="O30" s="47">
        <f t="shared" si="1"/>
        <v>0</v>
      </c>
      <c r="P30" s="9"/>
    </row>
    <row r="31" spans="1:16">
      <c r="A31" s="12"/>
      <c r="B31" s="44">
        <v>536</v>
      </c>
      <c r="C31" s="20" t="s">
        <v>60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0</v>
      </c>
      <c r="O31" s="47">
        <f t="shared" si="1"/>
        <v>0</v>
      </c>
      <c r="P31" s="9"/>
    </row>
    <row r="32" spans="1:16">
      <c r="A32" s="12"/>
      <c r="B32" s="44">
        <v>537</v>
      </c>
      <c r="C32" s="20" t="s">
        <v>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0</v>
      </c>
      <c r="O32" s="47">
        <f t="shared" si="1"/>
        <v>0</v>
      </c>
      <c r="P32" s="9"/>
    </row>
    <row r="33" spans="1:16">
      <c r="A33" s="12"/>
      <c r="B33" s="44">
        <v>538</v>
      </c>
      <c r="C33" s="20" t="s">
        <v>86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0</v>
      </c>
      <c r="O33" s="47">
        <f t="shared" si="1"/>
        <v>0</v>
      </c>
      <c r="P33" s="9"/>
    </row>
    <row r="34" spans="1:16">
      <c r="A34" s="12"/>
      <c r="B34" s="44">
        <v>539</v>
      </c>
      <c r="C34" s="20" t="s">
        <v>30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0</v>
      </c>
      <c r="O34" s="47">
        <f t="shared" si="1"/>
        <v>0</v>
      </c>
      <c r="P34" s="9"/>
    </row>
    <row r="35" spans="1:16" ht="15.75">
      <c r="A35" s="28" t="s">
        <v>31</v>
      </c>
      <c r="B35" s="29"/>
      <c r="C35" s="30"/>
      <c r="D35" s="31">
        <f>SUM(D36:D41)</f>
        <v>0</v>
      </c>
      <c r="E35" s="31">
        <f t="shared" ref="E35:M35" si="7">SUM(E36:E41)</f>
        <v>0</v>
      </c>
      <c r="F35" s="31">
        <f t="shared" si="7"/>
        <v>0</v>
      </c>
      <c r="G35" s="31">
        <f t="shared" si="7"/>
        <v>0</v>
      </c>
      <c r="H35" s="31">
        <f t="shared" si="7"/>
        <v>0</v>
      </c>
      <c r="I35" s="31">
        <f t="shared" si="7"/>
        <v>0</v>
      </c>
      <c r="J35" s="31">
        <f t="shared" si="7"/>
        <v>0</v>
      </c>
      <c r="K35" s="31">
        <f t="shared" si="7"/>
        <v>0</v>
      </c>
      <c r="L35" s="31">
        <f t="shared" si="7"/>
        <v>0</v>
      </c>
      <c r="M35" s="31">
        <f t="shared" si="7"/>
        <v>0</v>
      </c>
      <c r="N35" s="31">
        <f t="shared" ref="N35:N49" si="8">SUM(D35:M35)</f>
        <v>0</v>
      </c>
      <c r="O35" s="43">
        <f t="shared" si="1"/>
        <v>0</v>
      </c>
      <c r="P35" s="10"/>
    </row>
    <row r="36" spans="1:16">
      <c r="A36" s="12"/>
      <c r="B36" s="44">
        <v>541</v>
      </c>
      <c r="C36" s="20" t="s">
        <v>32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0</v>
      </c>
      <c r="O36" s="47">
        <f t="shared" si="1"/>
        <v>0</v>
      </c>
      <c r="P36" s="9"/>
    </row>
    <row r="37" spans="1:16">
      <c r="A37" s="12"/>
      <c r="B37" s="44">
        <v>542</v>
      </c>
      <c r="C37" s="20" t="s">
        <v>87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0</v>
      </c>
      <c r="O37" s="47">
        <f t="shared" si="1"/>
        <v>0</v>
      </c>
      <c r="P37" s="9"/>
    </row>
    <row r="38" spans="1:16">
      <c r="A38" s="12"/>
      <c r="B38" s="44">
        <v>543</v>
      </c>
      <c r="C38" s="20" t="s">
        <v>88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0</v>
      </c>
      <c r="O38" s="47">
        <f t="shared" si="1"/>
        <v>0</v>
      </c>
      <c r="P38" s="9"/>
    </row>
    <row r="39" spans="1:16">
      <c r="A39" s="12"/>
      <c r="B39" s="44">
        <v>544</v>
      </c>
      <c r="C39" s="20" t="s">
        <v>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0</v>
      </c>
      <c r="O39" s="47">
        <f t="shared" si="1"/>
        <v>0</v>
      </c>
      <c r="P39" s="9"/>
    </row>
    <row r="40" spans="1:16">
      <c r="A40" s="12"/>
      <c r="B40" s="44">
        <v>545</v>
      </c>
      <c r="C40" s="20" t="s">
        <v>90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0</v>
      </c>
      <c r="O40" s="47">
        <f t="shared" si="1"/>
        <v>0</v>
      </c>
      <c r="P40" s="9"/>
    </row>
    <row r="41" spans="1:16">
      <c r="A41" s="12"/>
      <c r="B41" s="44">
        <v>549</v>
      </c>
      <c r="C41" s="20" t="s">
        <v>61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0</v>
      </c>
      <c r="O41" s="47">
        <f t="shared" si="1"/>
        <v>0</v>
      </c>
      <c r="P41" s="9"/>
    </row>
    <row r="42" spans="1:16" ht="15.75">
      <c r="A42" s="28" t="s">
        <v>33</v>
      </c>
      <c r="B42" s="29"/>
      <c r="C42" s="30"/>
      <c r="D42" s="31">
        <f>SUM(D43:D47)</f>
        <v>0</v>
      </c>
      <c r="E42" s="31">
        <f t="shared" ref="E42:M42" si="9">SUM(E43:E47)</f>
        <v>0</v>
      </c>
      <c r="F42" s="31">
        <f t="shared" si="9"/>
        <v>0</v>
      </c>
      <c r="G42" s="31">
        <f t="shared" si="9"/>
        <v>0</v>
      </c>
      <c r="H42" s="31">
        <f t="shared" si="9"/>
        <v>0</v>
      </c>
      <c r="I42" s="31">
        <f t="shared" si="9"/>
        <v>0</v>
      </c>
      <c r="J42" s="31">
        <f t="shared" si="9"/>
        <v>0</v>
      </c>
      <c r="K42" s="31">
        <f t="shared" si="9"/>
        <v>0</v>
      </c>
      <c r="L42" s="31">
        <f t="shared" si="9"/>
        <v>0</v>
      </c>
      <c r="M42" s="31">
        <f t="shared" si="9"/>
        <v>0</v>
      </c>
      <c r="N42" s="31">
        <f t="shared" si="8"/>
        <v>0</v>
      </c>
      <c r="O42" s="43">
        <f t="shared" si="1"/>
        <v>0</v>
      </c>
      <c r="P42" s="10"/>
    </row>
    <row r="43" spans="1:16">
      <c r="A43" s="13"/>
      <c r="B43" s="45">
        <v>551</v>
      </c>
      <c r="C43" s="21" t="s">
        <v>91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0</v>
      </c>
      <c r="O43" s="47">
        <f t="shared" si="1"/>
        <v>0</v>
      </c>
      <c r="P43" s="9"/>
    </row>
    <row r="44" spans="1:16">
      <c r="A44" s="13"/>
      <c r="B44" s="45">
        <v>552</v>
      </c>
      <c r="C44" s="21" t="s">
        <v>34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0</v>
      </c>
      <c r="O44" s="47">
        <f t="shared" si="1"/>
        <v>0</v>
      </c>
      <c r="P44" s="9"/>
    </row>
    <row r="45" spans="1:16">
      <c r="A45" s="13"/>
      <c r="B45" s="45">
        <v>553</v>
      </c>
      <c r="C45" s="21" t="s">
        <v>92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0</v>
      </c>
      <c r="O45" s="47">
        <f t="shared" si="1"/>
        <v>0</v>
      </c>
      <c r="P45" s="9"/>
    </row>
    <row r="46" spans="1:16">
      <c r="A46" s="13"/>
      <c r="B46" s="45">
        <v>554</v>
      </c>
      <c r="C46" s="21" t="s">
        <v>35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0</v>
      </c>
      <c r="O46" s="47">
        <f t="shared" si="1"/>
        <v>0</v>
      </c>
      <c r="P46" s="9"/>
    </row>
    <row r="47" spans="1:16">
      <c r="A47" s="13"/>
      <c r="B47" s="45">
        <v>559</v>
      </c>
      <c r="C47" s="21" t="s">
        <v>93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0</v>
      </c>
      <c r="O47" s="47">
        <f t="shared" si="1"/>
        <v>0</v>
      </c>
      <c r="P47" s="9"/>
    </row>
    <row r="48" spans="1:16" ht="15.75">
      <c r="A48" s="28" t="s">
        <v>36</v>
      </c>
      <c r="B48" s="29"/>
      <c r="C48" s="30"/>
      <c r="D48" s="31">
        <f>SUM(D49:D54)</f>
        <v>0</v>
      </c>
      <c r="E48" s="31">
        <f t="shared" ref="E48:M48" si="10">SUM(E49:E54)</f>
        <v>0</v>
      </c>
      <c r="F48" s="31">
        <f t="shared" si="10"/>
        <v>0</v>
      </c>
      <c r="G48" s="31">
        <f t="shared" si="10"/>
        <v>0</v>
      </c>
      <c r="H48" s="31">
        <f t="shared" si="10"/>
        <v>0</v>
      </c>
      <c r="I48" s="31">
        <f t="shared" si="10"/>
        <v>0</v>
      </c>
      <c r="J48" s="31">
        <f t="shared" si="10"/>
        <v>0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 t="shared" si="8"/>
        <v>0</v>
      </c>
      <c r="O48" s="43">
        <f t="shared" si="1"/>
        <v>0</v>
      </c>
      <c r="P48" s="10"/>
    </row>
    <row r="49" spans="1:16">
      <c r="A49" s="12"/>
      <c r="B49" s="44">
        <v>561</v>
      </c>
      <c r="C49" s="20" t="s">
        <v>94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0</v>
      </c>
      <c r="O49" s="47">
        <f t="shared" si="1"/>
        <v>0</v>
      </c>
      <c r="P49" s="9"/>
    </row>
    <row r="50" spans="1:16">
      <c r="A50" s="12"/>
      <c r="B50" s="44">
        <v>562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2" si="11">SUM(D50:M50)</f>
        <v>0</v>
      </c>
      <c r="O50" s="47">
        <f t="shared" si="1"/>
        <v>0</v>
      </c>
      <c r="P50" s="9"/>
    </row>
    <row r="51" spans="1:16">
      <c r="A51" s="12"/>
      <c r="B51" s="44">
        <v>563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0</v>
      </c>
      <c r="O51" s="47">
        <f t="shared" si="1"/>
        <v>0</v>
      </c>
      <c r="P51" s="9"/>
    </row>
    <row r="52" spans="1:16">
      <c r="A52" s="12"/>
      <c r="B52" s="44">
        <v>564</v>
      </c>
      <c r="C52" s="20" t="s">
        <v>37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0</v>
      </c>
      <c r="O52" s="47">
        <f t="shared" si="1"/>
        <v>0</v>
      </c>
      <c r="P52" s="9"/>
    </row>
    <row r="53" spans="1:16">
      <c r="A53" s="12"/>
      <c r="B53" s="44">
        <v>565</v>
      </c>
      <c r="C53" s="20" t="s">
        <v>97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0</v>
      </c>
      <c r="O53" s="47">
        <f t="shared" si="1"/>
        <v>0</v>
      </c>
      <c r="P53" s="9"/>
    </row>
    <row r="54" spans="1:16">
      <c r="A54" s="12"/>
      <c r="B54" s="44">
        <v>569</v>
      </c>
      <c r="C54" s="20" t="s">
        <v>98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0</v>
      </c>
      <c r="O54" s="47">
        <f t="shared" si="1"/>
        <v>0</v>
      </c>
      <c r="P54" s="9"/>
    </row>
    <row r="55" spans="1:16" ht="15.75">
      <c r="A55" s="28" t="s">
        <v>38</v>
      </c>
      <c r="B55" s="29"/>
      <c r="C55" s="30"/>
      <c r="D55" s="31">
        <f>SUM(D56:D62)</f>
        <v>0</v>
      </c>
      <c r="E55" s="31">
        <f t="shared" ref="E55:M55" si="12">SUM(E56:E62)</f>
        <v>0</v>
      </c>
      <c r="F55" s="31">
        <f t="shared" si="12"/>
        <v>0</v>
      </c>
      <c r="G55" s="31">
        <f t="shared" si="12"/>
        <v>0</v>
      </c>
      <c r="H55" s="31">
        <f t="shared" si="12"/>
        <v>0</v>
      </c>
      <c r="I55" s="31">
        <f t="shared" si="12"/>
        <v>0</v>
      </c>
      <c r="J55" s="31">
        <f t="shared" si="12"/>
        <v>0</v>
      </c>
      <c r="K55" s="31">
        <f t="shared" si="12"/>
        <v>0</v>
      </c>
      <c r="L55" s="31">
        <f t="shared" si="12"/>
        <v>0</v>
      </c>
      <c r="M55" s="31">
        <f t="shared" si="12"/>
        <v>0</v>
      </c>
      <c r="N55" s="31">
        <f>SUM(D55:M55)</f>
        <v>0</v>
      </c>
      <c r="O55" s="43">
        <f t="shared" si="1"/>
        <v>0</v>
      </c>
      <c r="P55" s="9"/>
    </row>
    <row r="56" spans="1:16">
      <c r="A56" s="12"/>
      <c r="B56" s="44">
        <v>571</v>
      </c>
      <c r="C56" s="20" t="s">
        <v>99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0</v>
      </c>
      <c r="O56" s="47">
        <f t="shared" si="1"/>
        <v>0</v>
      </c>
      <c r="P56" s="9"/>
    </row>
    <row r="57" spans="1:16">
      <c r="A57" s="12"/>
      <c r="B57" s="44">
        <v>572</v>
      </c>
      <c r="C57" s="20" t="s">
        <v>39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0</v>
      </c>
      <c r="O57" s="47">
        <f t="shared" si="1"/>
        <v>0</v>
      </c>
      <c r="P57" s="9"/>
    </row>
    <row r="58" spans="1:16">
      <c r="A58" s="12"/>
      <c r="B58" s="44">
        <v>573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0</v>
      </c>
      <c r="O58" s="47">
        <f t="shared" si="1"/>
        <v>0</v>
      </c>
      <c r="P58" s="9"/>
    </row>
    <row r="59" spans="1:16">
      <c r="A59" s="12"/>
      <c r="B59" s="44">
        <v>574</v>
      </c>
      <c r="C59" s="20" t="s">
        <v>40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0</v>
      </c>
      <c r="O59" s="47">
        <f t="shared" si="1"/>
        <v>0</v>
      </c>
      <c r="P59" s="9"/>
    </row>
    <row r="60" spans="1:16">
      <c r="A60" s="12"/>
      <c r="B60" s="44">
        <v>575</v>
      </c>
      <c r="C60" s="20" t="s">
        <v>100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0</v>
      </c>
      <c r="O60" s="47">
        <f t="shared" si="1"/>
        <v>0</v>
      </c>
      <c r="P60" s="9"/>
    </row>
    <row r="61" spans="1:16">
      <c r="A61" s="12"/>
      <c r="B61" s="44">
        <v>578</v>
      </c>
      <c r="C61" s="20" t="s">
        <v>101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0</v>
      </c>
      <c r="O61" s="47">
        <f t="shared" si="1"/>
        <v>0</v>
      </c>
      <c r="P61" s="9"/>
    </row>
    <row r="62" spans="1:16">
      <c r="A62" s="12"/>
      <c r="B62" s="44">
        <v>579</v>
      </c>
      <c r="C62" s="20" t="s">
        <v>102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0</v>
      </c>
      <c r="O62" s="47">
        <f t="shared" si="1"/>
        <v>0</v>
      </c>
      <c r="P62" s="9"/>
    </row>
    <row r="63" spans="1:16" ht="15.75">
      <c r="A63" s="28" t="s">
        <v>43</v>
      </c>
      <c r="B63" s="29"/>
      <c r="C63" s="30"/>
      <c r="D63" s="31">
        <f>SUM(D64:D74)</f>
        <v>0</v>
      </c>
      <c r="E63" s="31">
        <f t="shared" ref="E63:M63" si="13">SUM(E64:E74)</f>
        <v>0</v>
      </c>
      <c r="F63" s="31">
        <f t="shared" si="13"/>
        <v>0</v>
      </c>
      <c r="G63" s="31">
        <f t="shared" si="13"/>
        <v>0</v>
      </c>
      <c r="H63" s="31">
        <f t="shared" si="13"/>
        <v>0</v>
      </c>
      <c r="I63" s="31">
        <f t="shared" si="13"/>
        <v>0</v>
      </c>
      <c r="J63" s="31">
        <f t="shared" si="13"/>
        <v>0</v>
      </c>
      <c r="K63" s="31">
        <f t="shared" si="13"/>
        <v>0</v>
      </c>
      <c r="L63" s="31">
        <f t="shared" si="13"/>
        <v>0</v>
      </c>
      <c r="M63" s="31">
        <f t="shared" si="13"/>
        <v>0</v>
      </c>
      <c r="N63" s="31">
        <f>SUM(D63:M63)</f>
        <v>0</v>
      </c>
      <c r="O63" s="43">
        <f t="shared" si="1"/>
        <v>0</v>
      </c>
      <c r="P63" s="9"/>
    </row>
    <row r="64" spans="1:16">
      <c r="A64" s="12"/>
      <c r="B64" s="44">
        <v>581</v>
      </c>
      <c r="C64" s="20" t="s">
        <v>41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0</v>
      </c>
      <c r="O64" s="47">
        <f t="shared" si="1"/>
        <v>0</v>
      </c>
      <c r="P64" s="9"/>
    </row>
    <row r="65" spans="1:119">
      <c r="A65" s="12"/>
      <c r="B65" s="44">
        <v>583</v>
      </c>
      <c r="C65" s="20" t="s">
        <v>103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4" si="14">SUM(D65:M65)</f>
        <v>0</v>
      </c>
      <c r="O65" s="47">
        <f t="shared" si="1"/>
        <v>0</v>
      </c>
      <c r="P65" s="9"/>
    </row>
    <row r="66" spans="1:119">
      <c r="A66" s="12"/>
      <c r="B66" s="44">
        <v>584</v>
      </c>
      <c r="C66" s="20" t="s">
        <v>104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0</v>
      </c>
      <c r="O66" s="47">
        <f t="shared" si="1"/>
        <v>0</v>
      </c>
      <c r="P66" s="9"/>
    </row>
    <row r="67" spans="1:119">
      <c r="A67" s="12"/>
      <c r="B67" s="44">
        <v>585</v>
      </c>
      <c r="C67" s="20" t="s">
        <v>105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0</v>
      </c>
      <c r="O67" s="47">
        <f t="shared" si="1"/>
        <v>0</v>
      </c>
      <c r="P67" s="9"/>
    </row>
    <row r="68" spans="1:119">
      <c r="A68" s="12"/>
      <c r="B68" s="44">
        <v>586</v>
      </c>
      <c r="C68" s="20" t="s">
        <v>106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0</v>
      </c>
      <c r="O68" s="47">
        <f t="shared" si="1"/>
        <v>0</v>
      </c>
      <c r="P68" s="9"/>
    </row>
    <row r="69" spans="1:119">
      <c r="A69" s="12"/>
      <c r="B69" s="44">
        <v>587</v>
      </c>
      <c r="C69" s="20" t="s">
        <v>107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0</v>
      </c>
      <c r="O69" s="47">
        <f t="shared" ref="O69:O75" si="15">(N69/O$77)</f>
        <v>0</v>
      </c>
      <c r="P69" s="9"/>
    </row>
    <row r="70" spans="1:119">
      <c r="A70" s="12"/>
      <c r="B70" s="44">
        <v>588</v>
      </c>
      <c r="C70" s="20" t="s">
        <v>108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0</v>
      </c>
      <c r="O70" s="47">
        <f t="shared" si="15"/>
        <v>0</v>
      </c>
      <c r="P70" s="9"/>
    </row>
    <row r="71" spans="1:119">
      <c r="A71" s="12"/>
      <c r="B71" s="44">
        <v>590</v>
      </c>
      <c r="C71" s="20" t="s">
        <v>49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0</v>
      </c>
      <c r="O71" s="47">
        <f t="shared" si="15"/>
        <v>0</v>
      </c>
      <c r="P71" s="9"/>
    </row>
    <row r="72" spans="1:119">
      <c r="A72" s="12"/>
      <c r="B72" s="44">
        <v>591</v>
      </c>
      <c r="C72" s="20" t="s">
        <v>42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0</v>
      </c>
      <c r="O72" s="47">
        <f t="shared" si="15"/>
        <v>0</v>
      </c>
      <c r="P72" s="9"/>
    </row>
    <row r="73" spans="1:119">
      <c r="A73" s="12"/>
      <c r="B73" s="44">
        <v>592</v>
      </c>
      <c r="C73" s="20" t="s">
        <v>109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0</v>
      </c>
      <c r="O73" s="47">
        <f t="shared" si="15"/>
        <v>0</v>
      </c>
      <c r="P73" s="9"/>
    </row>
    <row r="74" spans="1:119" ht="15.75" thickBot="1">
      <c r="A74" s="12"/>
      <c r="B74" s="44">
        <v>593</v>
      </c>
      <c r="C74" s="20" t="s">
        <v>110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0</v>
      </c>
      <c r="O74" s="47">
        <f t="shared" si="15"/>
        <v>0</v>
      </c>
      <c r="P74" s="9"/>
    </row>
    <row r="75" spans="1:119" ht="16.5" thickBot="1">
      <c r="A75" s="14" t="s">
        <v>10</v>
      </c>
      <c r="B75" s="23"/>
      <c r="C75" s="22"/>
      <c r="D75" s="15">
        <f>SUM(D5,D15,D25,D35,D42,D48,D55,D63)</f>
        <v>0</v>
      </c>
      <c r="E75" s="15">
        <f>SUM(E5,E15,E25,E35,E42,E48,E55,E63)</f>
        <v>0</v>
      </c>
      <c r="F75" s="15">
        <f t="shared" ref="F75:M75" si="16">SUM(F5,F15,F25,F35,F42,F48,F55,F63)</f>
        <v>0</v>
      </c>
      <c r="G75" s="15">
        <f t="shared" si="16"/>
        <v>0</v>
      </c>
      <c r="H75" s="15">
        <f t="shared" si="16"/>
        <v>0</v>
      </c>
      <c r="I75" s="15">
        <f t="shared" si="16"/>
        <v>0</v>
      </c>
      <c r="J75" s="15">
        <f t="shared" si="16"/>
        <v>0</v>
      </c>
      <c r="K75" s="15">
        <f t="shared" si="16"/>
        <v>0</v>
      </c>
      <c r="L75" s="15">
        <f t="shared" si="16"/>
        <v>0</v>
      </c>
      <c r="M75" s="15">
        <f t="shared" si="16"/>
        <v>0</v>
      </c>
      <c r="N75" s="15">
        <f>SUM(D75:M75)</f>
        <v>0</v>
      </c>
      <c r="O75" s="37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93" t="s">
        <v>111</v>
      </c>
      <c r="M77" s="93"/>
      <c r="N77" s="93"/>
      <c r="O77" s="41">
        <v>1714</v>
      </c>
    </row>
    <row r="78" spans="1:119">
      <c r="A78" s="94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6"/>
    </row>
    <row r="79" spans="1:119" ht="15.75" customHeight="1" thickBot="1">
      <c r="A79" s="97" t="s">
        <v>51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9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127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128</v>
      </c>
      <c r="N4" s="34" t="s">
        <v>5</v>
      </c>
      <c r="O4" s="34" t="s">
        <v>129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1062797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1062797</v>
      </c>
      <c r="P5" s="32">
        <f t="shared" ref="P5:P29" si="1">(O5/P$31)</f>
        <v>778.60586080586086</v>
      </c>
      <c r="Q5" s="6"/>
    </row>
    <row r="6" spans="1:134">
      <c r="A6" s="12"/>
      <c r="B6" s="44">
        <v>511</v>
      </c>
      <c r="C6" s="20" t="s">
        <v>19</v>
      </c>
      <c r="D6" s="46">
        <v>59407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59407</v>
      </c>
      <c r="P6" s="47">
        <f t="shared" si="1"/>
        <v>43.52161172161172</v>
      </c>
      <c r="Q6" s="9"/>
    </row>
    <row r="7" spans="1:134">
      <c r="A7" s="12"/>
      <c r="B7" s="44">
        <v>512</v>
      </c>
      <c r="C7" s="20" t="s">
        <v>20</v>
      </c>
      <c r="D7" s="46">
        <v>339739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339739</v>
      </c>
      <c r="P7" s="47">
        <f t="shared" si="1"/>
        <v>248.89304029304029</v>
      </c>
      <c r="Q7" s="9"/>
    </row>
    <row r="8" spans="1:134">
      <c r="A8" s="12"/>
      <c r="B8" s="44">
        <v>513</v>
      </c>
      <c r="C8" s="20" t="s">
        <v>21</v>
      </c>
      <c r="D8" s="46">
        <v>556503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556503</v>
      </c>
      <c r="P8" s="47">
        <f t="shared" si="1"/>
        <v>407.69450549450551</v>
      </c>
      <c r="Q8" s="9"/>
    </row>
    <row r="9" spans="1:134">
      <c r="A9" s="12"/>
      <c r="B9" s="44">
        <v>514</v>
      </c>
      <c r="C9" s="20" t="s">
        <v>22</v>
      </c>
      <c r="D9" s="46">
        <v>77124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77124</v>
      </c>
      <c r="P9" s="47">
        <f t="shared" si="1"/>
        <v>56.501098901098899</v>
      </c>
      <c r="Q9" s="9"/>
    </row>
    <row r="10" spans="1:134">
      <c r="A10" s="12"/>
      <c r="B10" s="44">
        <v>517</v>
      </c>
      <c r="C10" s="20" t="s">
        <v>58</v>
      </c>
      <c r="D10" s="46">
        <v>30024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30024</v>
      </c>
      <c r="P10" s="47">
        <f t="shared" si="1"/>
        <v>21.995604395604396</v>
      </c>
      <c r="Q10" s="9"/>
    </row>
    <row r="11" spans="1:134" ht="15.75">
      <c r="A11" s="28" t="s">
        <v>23</v>
      </c>
      <c r="B11" s="29"/>
      <c r="C11" s="30"/>
      <c r="D11" s="31">
        <f t="shared" ref="D11:N11" si="3">SUM(D12:D13)</f>
        <v>485047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>SUM(D11:N11)</f>
        <v>485047</v>
      </c>
      <c r="P11" s="43">
        <f t="shared" si="1"/>
        <v>355.34578754578757</v>
      </c>
      <c r="Q11" s="10"/>
    </row>
    <row r="12" spans="1:134">
      <c r="A12" s="12"/>
      <c r="B12" s="44">
        <v>521</v>
      </c>
      <c r="C12" s="20" t="s">
        <v>24</v>
      </c>
      <c r="D12" s="46">
        <v>469428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469428</v>
      </c>
      <c r="P12" s="47">
        <f t="shared" si="1"/>
        <v>343.90329670329669</v>
      </c>
      <c r="Q12" s="9"/>
    </row>
    <row r="13" spans="1:134">
      <c r="A13" s="12"/>
      <c r="B13" s="44">
        <v>524</v>
      </c>
      <c r="C13" s="20" t="s">
        <v>47</v>
      </c>
      <c r="D13" s="46">
        <v>15619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15619</v>
      </c>
      <c r="P13" s="47">
        <f t="shared" si="1"/>
        <v>11.442490842490843</v>
      </c>
      <c r="Q13" s="9"/>
    </row>
    <row r="14" spans="1:134" ht="15.75">
      <c r="A14" s="28" t="s">
        <v>26</v>
      </c>
      <c r="B14" s="29"/>
      <c r="C14" s="30"/>
      <c r="D14" s="31">
        <f t="shared" ref="D14:N14" si="5">SUM(D15:D17)</f>
        <v>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287114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5"/>
        <v>0</v>
      </c>
      <c r="O14" s="42">
        <f>SUM(D14:N14)</f>
        <v>287114</v>
      </c>
      <c r="P14" s="43">
        <f t="shared" si="1"/>
        <v>210.33992673992674</v>
      </c>
      <c r="Q14" s="10"/>
    </row>
    <row r="15" spans="1:134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-358376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6">SUM(D15:N15)</f>
        <v>-358376</v>
      </c>
      <c r="P15" s="47">
        <f t="shared" si="1"/>
        <v>-262.54652014652015</v>
      </c>
      <c r="Q15" s="9"/>
    </row>
    <row r="16" spans="1:134">
      <c r="A16" s="12"/>
      <c r="B16" s="44">
        <v>534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174931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174931</v>
      </c>
      <c r="P16" s="47">
        <f t="shared" si="1"/>
        <v>128.15457875457875</v>
      </c>
      <c r="Q16" s="9"/>
    </row>
    <row r="17" spans="1:120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470559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470559</v>
      </c>
      <c r="P17" s="47">
        <f t="shared" si="1"/>
        <v>344.73186813186811</v>
      </c>
      <c r="Q17" s="9"/>
    </row>
    <row r="18" spans="1:120" ht="15.75">
      <c r="A18" s="28" t="s">
        <v>31</v>
      </c>
      <c r="B18" s="29"/>
      <c r="C18" s="30"/>
      <c r="D18" s="31">
        <f t="shared" ref="D18:N18" si="7">SUM(D19:D19)</f>
        <v>433920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7"/>
        <v>0</v>
      </c>
      <c r="O18" s="31">
        <f t="shared" ref="O18:O22" si="8">SUM(D18:N18)</f>
        <v>433920</v>
      </c>
      <c r="P18" s="43">
        <f t="shared" si="1"/>
        <v>317.8901098901099</v>
      </c>
      <c r="Q18" s="10"/>
    </row>
    <row r="19" spans="1:120">
      <c r="A19" s="12"/>
      <c r="B19" s="44">
        <v>541</v>
      </c>
      <c r="C19" s="20" t="s">
        <v>32</v>
      </c>
      <c r="D19" s="46">
        <v>433920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8"/>
        <v>433920</v>
      </c>
      <c r="P19" s="47">
        <f t="shared" si="1"/>
        <v>317.8901098901099</v>
      </c>
      <c r="Q19" s="9"/>
    </row>
    <row r="20" spans="1:120" ht="15.75">
      <c r="A20" s="28" t="s">
        <v>33</v>
      </c>
      <c r="B20" s="29"/>
      <c r="C20" s="30"/>
      <c r="D20" s="31">
        <f t="shared" ref="D20:N20" si="9">SUM(D21:D21)</f>
        <v>14123</v>
      </c>
      <c r="E20" s="31">
        <f t="shared" si="9"/>
        <v>0</v>
      </c>
      <c r="F20" s="31">
        <f t="shared" si="9"/>
        <v>0</v>
      </c>
      <c r="G20" s="31">
        <f t="shared" si="9"/>
        <v>0</v>
      </c>
      <c r="H20" s="31">
        <f t="shared" si="9"/>
        <v>0</v>
      </c>
      <c r="I20" s="31">
        <f t="shared" si="9"/>
        <v>0</v>
      </c>
      <c r="J20" s="31">
        <f t="shared" si="9"/>
        <v>0</v>
      </c>
      <c r="K20" s="31">
        <f t="shared" si="9"/>
        <v>0</v>
      </c>
      <c r="L20" s="31">
        <f t="shared" si="9"/>
        <v>0</v>
      </c>
      <c r="M20" s="31">
        <f t="shared" si="9"/>
        <v>0</v>
      </c>
      <c r="N20" s="31">
        <f t="shared" si="9"/>
        <v>0</v>
      </c>
      <c r="O20" s="31">
        <f t="shared" si="8"/>
        <v>14123</v>
      </c>
      <c r="P20" s="43">
        <f t="shared" si="1"/>
        <v>10.346520146520147</v>
      </c>
      <c r="Q20" s="10"/>
    </row>
    <row r="21" spans="1:120">
      <c r="A21" s="13"/>
      <c r="B21" s="45">
        <v>552</v>
      </c>
      <c r="C21" s="21" t="s">
        <v>34</v>
      </c>
      <c r="D21" s="46">
        <v>14123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8"/>
        <v>14123</v>
      </c>
      <c r="P21" s="47">
        <f t="shared" si="1"/>
        <v>10.346520146520147</v>
      </c>
      <c r="Q21" s="9"/>
    </row>
    <row r="22" spans="1:120" ht="15.75">
      <c r="A22" s="28" t="s">
        <v>36</v>
      </c>
      <c r="B22" s="29"/>
      <c r="C22" s="30"/>
      <c r="D22" s="31">
        <f t="shared" ref="D22:N22" si="10">SUM(D23:D23)</f>
        <v>10603</v>
      </c>
      <c r="E22" s="31">
        <f t="shared" si="10"/>
        <v>0</v>
      </c>
      <c r="F22" s="31">
        <f t="shared" si="10"/>
        <v>0</v>
      </c>
      <c r="G22" s="31">
        <f t="shared" si="10"/>
        <v>0</v>
      </c>
      <c r="H22" s="31">
        <f t="shared" si="10"/>
        <v>0</v>
      </c>
      <c r="I22" s="31">
        <f t="shared" si="10"/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 t="shared" si="10"/>
        <v>0</v>
      </c>
      <c r="N22" s="31">
        <f t="shared" si="10"/>
        <v>0</v>
      </c>
      <c r="O22" s="31">
        <f t="shared" si="8"/>
        <v>10603</v>
      </c>
      <c r="P22" s="43">
        <f t="shared" si="1"/>
        <v>7.7677655677655677</v>
      </c>
      <c r="Q22" s="10"/>
    </row>
    <row r="23" spans="1:120">
      <c r="A23" s="12"/>
      <c r="B23" s="44">
        <v>569</v>
      </c>
      <c r="C23" s="20" t="s">
        <v>98</v>
      </c>
      <c r="D23" s="46">
        <v>10603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6" si="11">SUM(D23:N23)</f>
        <v>10603</v>
      </c>
      <c r="P23" s="47">
        <f t="shared" si="1"/>
        <v>7.7677655677655677</v>
      </c>
      <c r="Q23" s="9"/>
    </row>
    <row r="24" spans="1:120" ht="15.75">
      <c r="A24" s="28" t="s">
        <v>38</v>
      </c>
      <c r="B24" s="29"/>
      <c r="C24" s="30"/>
      <c r="D24" s="31">
        <f t="shared" ref="D24:N24" si="12">SUM(D25:D26)</f>
        <v>25925</v>
      </c>
      <c r="E24" s="31">
        <f t="shared" si="12"/>
        <v>0</v>
      </c>
      <c r="F24" s="31">
        <f t="shared" si="12"/>
        <v>0</v>
      </c>
      <c r="G24" s="31">
        <f t="shared" si="12"/>
        <v>0</v>
      </c>
      <c r="H24" s="31">
        <f t="shared" si="12"/>
        <v>0</v>
      </c>
      <c r="I24" s="31">
        <f t="shared" si="12"/>
        <v>0</v>
      </c>
      <c r="J24" s="31">
        <f t="shared" si="12"/>
        <v>0</v>
      </c>
      <c r="K24" s="31">
        <f t="shared" si="12"/>
        <v>0</v>
      </c>
      <c r="L24" s="31">
        <f t="shared" si="12"/>
        <v>0</v>
      </c>
      <c r="M24" s="31">
        <f t="shared" si="12"/>
        <v>0</v>
      </c>
      <c r="N24" s="31">
        <f t="shared" si="12"/>
        <v>0</v>
      </c>
      <c r="O24" s="31">
        <f>SUM(D24:N24)</f>
        <v>25925</v>
      </c>
      <c r="P24" s="43">
        <f t="shared" si="1"/>
        <v>18.992673992673993</v>
      </c>
      <c r="Q24" s="9"/>
    </row>
    <row r="25" spans="1:120">
      <c r="A25" s="12"/>
      <c r="B25" s="44">
        <v>572</v>
      </c>
      <c r="C25" s="20" t="s">
        <v>39</v>
      </c>
      <c r="D25" s="46">
        <v>7013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1"/>
        <v>7013</v>
      </c>
      <c r="P25" s="47">
        <f t="shared" si="1"/>
        <v>5.1377289377289381</v>
      </c>
      <c r="Q25" s="9"/>
    </row>
    <row r="26" spans="1:120">
      <c r="A26" s="12"/>
      <c r="B26" s="44">
        <v>574</v>
      </c>
      <c r="C26" s="20" t="s">
        <v>40</v>
      </c>
      <c r="D26" s="46">
        <v>18912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1"/>
        <v>18912</v>
      </c>
      <c r="P26" s="47">
        <f t="shared" si="1"/>
        <v>13.854945054945055</v>
      </c>
      <c r="Q26" s="9"/>
    </row>
    <row r="27" spans="1:120" ht="15.75">
      <c r="A27" s="28" t="s">
        <v>43</v>
      </c>
      <c r="B27" s="29"/>
      <c r="C27" s="30"/>
      <c r="D27" s="31">
        <f t="shared" ref="D27:N27" si="13">SUM(D28:D28)</f>
        <v>1423</v>
      </c>
      <c r="E27" s="31">
        <f t="shared" si="13"/>
        <v>0</v>
      </c>
      <c r="F27" s="31">
        <f t="shared" si="13"/>
        <v>0</v>
      </c>
      <c r="G27" s="31">
        <f t="shared" si="13"/>
        <v>0</v>
      </c>
      <c r="H27" s="31">
        <f t="shared" si="13"/>
        <v>0</v>
      </c>
      <c r="I27" s="31">
        <f t="shared" si="13"/>
        <v>585406</v>
      </c>
      <c r="J27" s="31">
        <f t="shared" si="13"/>
        <v>0</v>
      </c>
      <c r="K27" s="31">
        <f t="shared" si="13"/>
        <v>0</v>
      </c>
      <c r="L27" s="31">
        <f t="shared" si="13"/>
        <v>0</v>
      </c>
      <c r="M27" s="31">
        <f t="shared" si="13"/>
        <v>0</v>
      </c>
      <c r="N27" s="31">
        <f t="shared" si="13"/>
        <v>0</v>
      </c>
      <c r="O27" s="31">
        <f>SUM(D27:N27)</f>
        <v>586829</v>
      </c>
      <c r="P27" s="43">
        <f t="shared" si="1"/>
        <v>429.91135531135529</v>
      </c>
      <c r="Q27" s="9"/>
    </row>
    <row r="28" spans="1:120" ht="15.75" thickBot="1">
      <c r="A28" s="12"/>
      <c r="B28" s="44">
        <v>581</v>
      </c>
      <c r="C28" s="20" t="s">
        <v>130</v>
      </c>
      <c r="D28" s="46">
        <v>1423</v>
      </c>
      <c r="E28" s="46">
        <v>0</v>
      </c>
      <c r="F28" s="46">
        <v>0</v>
      </c>
      <c r="G28" s="46">
        <v>0</v>
      </c>
      <c r="H28" s="46">
        <v>0</v>
      </c>
      <c r="I28" s="46">
        <v>585406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586829</v>
      </c>
      <c r="P28" s="47">
        <f t="shared" si="1"/>
        <v>429.91135531135529</v>
      </c>
      <c r="Q28" s="9"/>
    </row>
    <row r="29" spans="1:120" ht="16.5" thickBot="1">
      <c r="A29" s="14" t="s">
        <v>10</v>
      </c>
      <c r="B29" s="23"/>
      <c r="C29" s="22"/>
      <c r="D29" s="15">
        <f>SUM(D5,D11,D14,D18,D20,D22,D24,D27)</f>
        <v>2033838</v>
      </c>
      <c r="E29" s="15">
        <f t="shared" ref="E29:N29" si="14">SUM(E5,E11,E14,E18,E20,E22,E24,E27)</f>
        <v>0</v>
      </c>
      <c r="F29" s="15">
        <f t="shared" si="14"/>
        <v>0</v>
      </c>
      <c r="G29" s="15">
        <f t="shared" si="14"/>
        <v>0</v>
      </c>
      <c r="H29" s="15">
        <f t="shared" si="14"/>
        <v>0</v>
      </c>
      <c r="I29" s="15">
        <f t="shared" si="14"/>
        <v>872520</v>
      </c>
      <c r="J29" s="15">
        <f t="shared" si="14"/>
        <v>0</v>
      </c>
      <c r="K29" s="15">
        <f t="shared" si="14"/>
        <v>0</v>
      </c>
      <c r="L29" s="15">
        <f t="shared" si="14"/>
        <v>0</v>
      </c>
      <c r="M29" s="15">
        <f t="shared" si="14"/>
        <v>0</v>
      </c>
      <c r="N29" s="15">
        <f t="shared" si="14"/>
        <v>0</v>
      </c>
      <c r="O29" s="15">
        <f>SUM(D29:N29)</f>
        <v>2906358</v>
      </c>
      <c r="P29" s="37">
        <f t="shared" si="1"/>
        <v>2129.1999999999998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93" t="s">
        <v>131</v>
      </c>
      <c r="N31" s="93"/>
      <c r="O31" s="93"/>
      <c r="P31" s="41">
        <v>1365</v>
      </c>
    </row>
    <row r="32" spans="1:120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  <row r="33" spans="1:16" ht="15.75" customHeight="1" thickBot="1">
      <c r="A33" s="97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601040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601040</v>
      </c>
      <c r="O5" s="32">
        <f t="shared" ref="O5:O28" si="2">(N5/O$30)</f>
        <v>360.55188962207558</v>
      </c>
      <c r="P5" s="6"/>
    </row>
    <row r="6" spans="1:133">
      <c r="A6" s="12"/>
      <c r="B6" s="44">
        <v>511</v>
      </c>
      <c r="C6" s="20" t="s">
        <v>19</v>
      </c>
      <c r="D6" s="46">
        <v>116088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116088</v>
      </c>
      <c r="O6" s="47">
        <f t="shared" si="2"/>
        <v>69.638872225554891</v>
      </c>
      <c r="P6" s="9"/>
    </row>
    <row r="7" spans="1:133">
      <c r="A7" s="12"/>
      <c r="B7" s="44">
        <v>512</v>
      </c>
      <c r="C7" s="20" t="s">
        <v>20</v>
      </c>
      <c r="D7" s="46">
        <v>108132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108132</v>
      </c>
      <c r="O7" s="47">
        <f t="shared" si="2"/>
        <v>64.866226754649077</v>
      </c>
      <c r="P7" s="9"/>
    </row>
    <row r="8" spans="1:133">
      <c r="A8" s="12"/>
      <c r="B8" s="44">
        <v>513</v>
      </c>
      <c r="C8" s="20" t="s">
        <v>21</v>
      </c>
      <c r="D8" s="46">
        <v>348460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348460</v>
      </c>
      <c r="O8" s="47">
        <f t="shared" si="2"/>
        <v>209.03419316136774</v>
      </c>
      <c r="P8" s="9"/>
    </row>
    <row r="9" spans="1:133">
      <c r="A9" s="12"/>
      <c r="B9" s="44">
        <v>517</v>
      </c>
      <c r="C9" s="20" t="s">
        <v>58</v>
      </c>
      <c r="D9" s="46">
        <v>28360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28360</v>
      </c>
      <c r="O9" s="47">
        <f t="shared" si="2"/>
        <v>17.012597480503899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389333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389333</v>
      </c>
      <c r="O10" s="43">
        <f t="shared" si="2"/>
        <v>233.55308938212357</v>
      </c>
      <c r="P10" s="10"/>
    </row>
    <row r="11" spans="1:133">
      <c r="A11" s="12"/>
      <c r="B11" s="44">
        <v>521</v>
      </c>
      <c r="C11" s="20" t="s">
        <v>24</v>
      </c>
      <c r="D11" s="46">
        <v>375967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375967</v>
      </c>
      <c r="O11" s="47">
        <f t="shared" si="2"/>
        <v>225.53509298140372</v>
      </c>
      <c r="P11" s="9"/>
    </row>
    <row r="12" spans="1:133">
      <c r="A12" s="12"/>
      <c r="B12" s="44">
        <v>524</v>
      </c>
      <c r="C12" s="20" t="s">
        <v>47</v>
      </c>
      <c r="D12" s="46">
        <v>13366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13366</v>
      </c>
      <c r="O12" s="47">
        <f t="shared" si="2"/>
        <v>8.0179964007198556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SUM(D14:D16)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1766190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1766190</v>
      </c>
      <c r="O13" s="43">
        <f t="shared" si="2"/>
        <v>1059.502099580084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768410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768410</v>
      </c>
      <c r="O14" s="47">
        <f t="shared" si="2"/>
        <v>460.95380923815236</v>
      </c>
      <c r="P14" s="9"/>
    </row>
    <row r="15" spans="1:133">
      <c r="A15" s="12"/>
      <c r="B15" s="44">
        <v>534</v>
      </c>
      <c r="C15" s="20" t="s">
        <v>67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161951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161951</v>
      </c>
      <c r="O15" s="47">
        <f t="shared" si="2"/>
        <v>97.151169766046792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835829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835829</v>
      </c>
      <c r="O16" s="47">
        <f t="shared" si="2"/>
        <v>501.3971205758848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SUM(D18:D19)</f>
        <v>158447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158447</v>
      </c>
      <c r="O17" s="43">
        <f t="shared" si="2"/>
        <v>95.049190161967601</v>
      </c>
      <c r="P17" s="10"/>
    </row>
    <row r="18" spans="1:119">
      <c r="A18" s="12"/>
      <c r="B18" s="44">
        <v>541</v>
      </c>
      <c r="C18" s="20" t="s">
        <v>68</v>
      </c>
      <c r="D18" s="46">
        <v>95477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95477</v>
      </c>
      <c r="O18" s="47">
        <f t="shared" si="2"/>
        <v>57.2747450509898</v>
      </c>
      <c r="P18" s="9"/>
    </row>
    <row r="19" spans="1:119">
      <c r="A19" s="12"/>
      <c r="B19" s="44">
        <v>549</v>
      </c>
      <c r="C19" s="20" t="s">
        <v>115</v>
      </c>
      <c r="D19" s="46">
        <v>62970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62970</v>
      </c>
      <c r="O19" s="47">
        <f t="shared" si="2"/>
        <v>37.774445110977801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119081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119081</v>
      </c>
      <c r="O20" s="43">
        <f t="shared" si="2"/>
        <v>71.434313137372527</v>
      </c>
      <c r="P20" s="10"/>
    </row>
    <row r="21" spans="1:119">
      <c r="A21" s="13"/>
      <c r="B21" s="45">
        <v>552</v>
      </c>
      <c r="C21" s="21" t="s">
        <v>34</v>
      </c>
      <c r="D21" s="46">
        <v>119081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119081</v>
      </c>
      <c r="O21" s="47">
        <f t="shared" si="2"/>
        <v>71.434313137372527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5274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6"/>
        <v>5274</v>
      </c>
      <c r="O22" s="43">
        <f t="shared" si="2"/>
        <v>3.1637672465506901</v>
      </c>
      <c r="P22" s="10"/>
    </row>
    <row r="23" spans="1:119">
      <c r="A23" s="12"/>
      <c r="B23" s="44">
        <v>569</v>
      </c>
      <c r="C23" s="20" t="s">
        <v>98</v>
      </c>
      <c r="D23" s="46">
        <v>5274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9">SUM(D23:M23)</f>
        <v>5274</v>
      </c>
      <c r="O23" s="47">
        <f t="shared" si="2"/>
        <v>3.1637672465506901</v>
      </c>
      <c r="P23" s="9"/>
    </row>
    <row r="24" spans="1:119" ht="15.75">
      <c r="A24" s="28" t="s">
        <v>38</v>
      </c>
      <c r="B24" s="29"/>
      <c r="C24" s="30"/>
      <c r="D24" s="31">
        <f t="shared" ref="D24:M24" si="10">SUM(D25:D25)</f>
        <v>46758</v>
      </c>
      <c r="E24" s="31">
        <f t="shared" si="10"/>
        <v>0</v>
      </c>
      <c r="F24" s="31">
        <f t="shared" si="10"/>
        <v>0</v>
      </c>
      <c r="G24" s="31">
        <f t="shared" si="10"/>
        <v>0</v>
      </c>
      <c r="H24" s="31">
        <f t="shared" si="10"/>
        <v>0</v>
      </c>
      <c r="I24" s="31">
        <f t="shared" si="10"/>
        <v>0</v>
      </c>
      <c r="J24" s="31">
        <f t="shared" si="10"/>
        <v>0</v>
      </c>
      <c r="K24" s="31">
        <f t="shared" si="10"/>
        <v>0</v>
      </c>
      <c r="L24" s="31">
        <f t="shared" si="10"/>
        <v>0</v>
      </c>
      <c r="M24" s="31">
        <f t="shared" si="10"/>
        <v>0</v>
      </c>
      <c r="N24" s="31">
        <f t="shared" si="9"/>
        <v>46758</v>
      </c>
      <c r="O24" s="43">
        <f t="shared" si="2"/>
        <v>28.049190161967605</v>
      </c>
      <c r="P24" s="9"/>
    </row>
    <row r="25" spans="1:119">
      <c r="A25" s="12"/>
      <c r="B25" s="44">
        <v>572</v>
      </c>
      <c r="C25" s="20" t="s">
        <v>69</v>
      </c>
      <c r="D25" s="46">
        <v>46758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46758</v>
      </c>
      <c r="O25" s="47">
        <f t="shared" si="2"/>
        <v>28.049190161967605</v>
      </c>
      <c r="P25" s="9"/>
    </row>
    <row r="26" spans="1:119" ht="15.75">
      <c r="A26" s="28" t="s">
        <v>70</v>
      </c>
      <c r="B26" s="29"/>
      <c r="C26" s="30"/>
      <c r="D26" s="31">
        <f t="shared" ref="D26:M26" si="11">SUM(D27:D27)</f>
        <v>0</v>
      </c>
      <c r="E26" s="31">
        <f t="shared" si="11"/>
        <v>0</v>
      </c>
      <c r="F26" s="31">
        <f t="shared" si="11"/>
        <v>0</v>
      </c>
      <c r="G26" s="31">
        <f t="shared" si="11"/>
        <v>0</v>
      </c>
      <c r="H26" s="31">
        <f t="shared" si="11"/>
        <v>0</v>
      </c>
      <c r="I26" s="31">
        <f t="shared" si="11"/>
        <v>2460239</v>
      </c>
      <c r="J26" s="31">
        <f t="shared" si="11"/>
        <v>0</v>
      </c>
      <c r="K26" s="31">
        <f t="shared" si="11"/>
        <v>0</v>
      </c>
      <c r="L26" s="31">
        <f t="shared" si="11"/>
        <v>0</v>
      </c>
      <c r="M26" s="31">
        <f t="shared" si="11"/>
        <v>0</v>
      </c>
      <c r="N26" s="31">
        <f t="shared" si="9"/>
        <v>2460239</v>
      </c>
      <c r="O26" s="43">
        <f t="shared" si="2"/>
        <v>1475.8482303539292</v>
      </c>
      <c r="P26" s="9"/>
    </row>
    <row r="27" spans="1:119" ht="15.75" thickBot="1">
      <c r="A27" s="12"/>
      <c r="B27" s="44">
        <v>581</v>
      </c>
      <c r="C27" s="20" t="s">
        <v>71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2460239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2460239</v>
      </c>
      <c r="O27" s="47">
        <f t="shared" si="2"/>
        <v>1475.8482303539292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2">SUM(D5,D10,D13,D17,D20,D22,D24,D26)</f>
        <v>1319933</v>
      </c>
      <c r="E28" s="15">
        <f t="shared" si="12"/>
        <v>0</v>
      </c>
      <c r="F28" s="15">
        <f t="shared" si="12"/>
        <v>0</v>
      </c>
      <c r="G28" s="15">
        <f t="shared" si="12"/>
        <v>0</v>
      </c>
      <c r="H28" s="15">
        <f t="shared" si="12"/>
        <v>0</v>
      </c>
      <c r="I28" s="15">
        <f t="shared" si="12"/>
        <v>4226429</v>
      </c>
      <c r="J28" s="15">
        <f t="shared" si="12"/>
        <v>0</v>
      </c>
      <c r="K28" s="15">
        <f t="shared" si="12"/>
        <v>0</v>
      </c>
      <c r="L28" s="15">
        <f t="shared" si="12"/>
        <v>0</v>
      </c>
      <c r="M28" s="15">
        <f t="shared" si="12"/>
        <v>0</v>
      </c>
      <c r="N28" s="15">
        <f t="shared" si="9"/>
        <v>5546362</v>
      </c>
      <c r="O28" s="37">
        <f t="shared" si="2"/>
        <v>3327.151769646071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125</v>
      </c>
      <c r="M30" s="93"/>
      <c r="N30" s="93"/>
      <c r="O30" s="41">
        <v>1667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51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608783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608783</v>
      </c>
      <c r="O5" s="32">
        <f t="shared" ref="O5:O25" si="2">(N5/O$27)</f>
        <v>367.62258454106279</v>
      </c>
      <c r="P5" s="6"/>
    </row>
    <row r="6" spans="1:133">
      <c r="A6" s="12"/>
      <c r="B6" s="44">
        <v>511</v>
      </c>
      <c r="C6" s="20" t="s">
        <v>19</v>
      </c>
      <c r="D6" s="46">
        <v>49842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49842</v>
      </c>
      <c r="O6" s="47">
        <f t="shared" si="2"/>
        <v>30.097826086956523</v>
      </c>
      <c r="P6" s="9"/>
    </row>
    <row r="7" spans="1:133">
      <c r="A7" s="12"/>
      <c r="B7" s="44">
        <v>512</v>
      </c>
      <c r="C7" s="20" t="s">
        <v>20</v>
      </c>
      <c r="D7" s="46">
        <v>92885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92885</v>
      </c>
      <c r="O7" s="47">
        <f t="shared" si="2"/>
        <v>56.089975845410628</v>
      </c>
      <c r="P7" s="9"/>
    </row>
    <row r="8" spans="1:133">
      <c r="A8" s="12"/>
      <c r="B8" s="44">
        <v>513</v>
      </c>
      <c r="C8" s="20" t="s">
        <v>21</v>
      </c>
      <c r="D8" s="46">
        <v>441438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441438</v>
      </c>
      <c r="O8" s="47">
        <f t="shared" si="2"/>
        <v>266.56884057971013</v>
      </c>
      <c r="P8" s="9"/>
    </row>
    <row r="9" spans="1:133">
      <c r="A9" s="12"/>
      <c r="B9" s="44">
        <v>517</v>
      </c>
      <c r="C9" s="20" t="s">
        <v>58</v>
      </c>
      <c r="D9" s="46">
        <v>24618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24618</v>
      </c>
      <c r="O9" s="47">
        <f t="shared" si="2"/>
        <v>14.865942028985508</v>
      </c>
      <c r="P9" s="9"/>
    </row>
    <row r="10" spans="1:133" ht="15.75">
      <c r="A10" s="28" t="s">
        <v>23</v>
      </c>
      <c r="B10" s="29"/>
      <c r="C10" s="30"/>
      <c r="D10" s="31">
        <f t="shared" ref="D10:M10" si="3">SUM(D11:D12)</f>
        <v>371696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371696</v>
      </c>
      <c r="O10" s="43">
        <f t="shared" si="2"/>
        <v>224.45410628019323</v>
      </c>
      <c r="P10" s="10"/>
    </row>
    <row r="11" spans="1:133">
      <c r="A11" s="12"/>
      <c r="B11" s="44">
        <v>521</v>
      </c>
      <c r="C11" s="20" t="s">
        <v>24</v>
      </c>
      <c r="D11" s="46">
        <v>357640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357640</v>
      </c>
      <c r="O11" s="47">
        <f t="shared" si="2"/>
        <v>215.96618357487924</v>
      </c>
      <c r="P11" s="9"/>
    </row>
    <row r="12" spans="1:133">
      <c r="A12" s="12"/>
      <c r="B12" s="44">
        <v>524</v>
      </c>
      <c r="C12" s="20" t="s">
        <v>47</v>
      </c>
      <c r="D12" s="46">
        <v>14056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14056</v>
      </c>
      <c r="O12" s="47">
        <f t="shared" si="2"/>
        <v>8.4879227053140092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94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1357474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1357568</v>
      </c>
      <c r="O13" s="43">
        <f t="shared" si="2"/>
        <v>819.78743961352654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653407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653407</v>
      </c>
      <c r="O14" s="47">
        <f t="shared" si="2"/>
        <v>394.56944444444446</v>
      </c>
      <c r="P14" s="9"/>
    </row>
    <row r="15" spans="1:133">
      <c r="A15" s="12"/>
      <c r="B15" s="44">
        <v>534</v>
      </c>
      <c r="C15" s="20" t="s">
        <v>67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148388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148388</v>
      </c>
      <c r="O15" s="47">
        <f t="shared" si="2"/>
        <v>89.606280193236714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555679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555679</v>
      </c>
      <c r="O16" s="47">
        <f t="shared" si="2"/>
        <v>335.55495169082127</v>
      </c>
      <c r="P16" s="9"/>
    </row>
    <row r="17" spans="1:119">
      <c r="A17" s="12"/>
      <c r="B17" s="44">
        <v>539</v>
      </c>
      <c r="C17" s="20" t="s">
        <v>30</v>
      </c>
      <c r="D17" s="46">
        <v>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94</v>
      </c>
      <c r="O17" s="47">
        <f t="shared" si="2"/>
        <v>5.6763285024154592E-2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SUM(D19:D20)</f>
        <v>0</v>
      </c>
      <c r="E18" s="31">
        <f t="shared" si="5"/>
        <v>203876</v>
      </c>
      <c r="F18" s="31">
        <f t="shared" si="5"/>
        <v>0</v>
      </c>
      <c r="G18" s="31">
        <f t="shared" si="5"/>
        <v>368979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572855</v>
      </c>
      <c r="O18" s="43">
        <f t="shared" si="2"/>
        <v>345.92693236714973</v>
      </c>
      <c r="P18" s="10"/>
    </row>
    <row r="19" spans="1:119">
      <c r="A19" s="12"/>
      <c r="B19" s="44">
        <v>541</v>
      </c>
      <c r="C19" s="20" t="s">
        <v>68</v>
      </c>
      <c r="D19" s="46">
        <v>0</v>
      </c>
      <c r="E19" s="46">
        <v>203876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203876</v>
      </c>
      <c r="O19" s="47">
        <f t="shared" si="2"/>
        <v>123.11352657004831</v>
      </c>
      <c r="P19" s="9"/>
    </row>
    <row r="20" spans="1:119">
      <c r="A20" s="12"/>
      <c r="B20" s="44">
        <v>549</v>
      </c>
      <c r="C20" s="20" t="s">
        <v>115</v>
      </c>
      <c r="D20" s="46">
        <v>0</v>
      </c>
      <c r="E20" s="46">
        <v>0</v>
      </c>
      <c r="F20" s="46">
        <v>0</v>
      </c>
      <c r="G20" s="46">
        <v>368979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368979</v>
      </c>
      <c r="O20" s="47">
        <f t="shared" si="2"/>
        <v>222.81340579710144</v>
      </c>
      <c r="P20" s="9"/>
    </row>
    <row r="21" spans="1:119" ht="15.75">
      <c r="A21" s="28" t="s">
        <v>38</v>
      </c>
      <c r="B21" s="29"/>
      <c r="C21" s="30"/>
      <c r="D21" s="31">
        <f t="shared" ref="D21:M21" si="6">SUM(D22:D22)</f>
        <v>36754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36754</v>
      </c>
      <c r="O21" s="43">
        <f t="shared" si="2"/>
        <v>22.194444444444443</v>
      </c>
      <c r="P21" s="9"/>
    </row>
    <row r="22" spans="1:119">
      <c r="A22" s="12"/>
      <c r="B22" s="44">
        <v>572</v>
      </c>
      <c r="C22" s="20" t="s">
        <v>69</v>
      </c>
      <c r="D22" s="46">
        <v>36754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36754</v>
      </c>
      <c r="O22" s="47">
        <f t="shared" si="2"/>
        <v>22.194444444444443</v>
      </c>
      <c r="P22" s="9"/>
    </row>
    <row r="23" spans="1:119" ht="15.75">
      <c r="A23" s="28" t="s">
        <v>70</v>
      </c>
      <c r="B23" s="29"/>
      <c r="C23" s="30"/>
      <c r="D23" s="31">
        <f t="shared" ref="D23:M23" si="7">SUM(D24:D24)</f>
        <v>0</v>
      </c>
      <c r="E23" s="31">
        <f t="shared" si="7"/>
        <v>4188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4188</v>
      </c>
      <c r="O23" s="43">
        <f t="shared" si="2"/>
        <v>2.5289855072463769</v>
      </c>
      <c r="P23" s="9"/>
    </row>
    <row r="24" spans="1:119" ht="15.75" thickBot="1">
      <c r="A24" s="12"/>
      <c r="B24" s="44">
        <v>581</v>
      </c>
      <c r="C24" s="20" t="s">
        <v>71</v>
      </c>
      <c r="D24" s="46">
        <v>0</v>
      </c>
      <c r="E24" s="46">
        <v>4188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4188</v>
      </c>
      <c r="O24" s="47">
        <f t="shared" si="2"/>
        <v>2.5289855072463769</v>
      </c>
      <c r="P24" s="9"/>
    </row>
    <row r="25" spans="1:119" ht="16.5" thickBot="1">
      <c r="A25" s="14" t="s">
        <v>10</v>
      </c>
      <c r="B25" s="23"/>
      <c r="C25" s="22"/>
      <c r="D25" s="15">
        <f>SUM(D5,D10,D13,D18,D21,D23)</f>
        <v>1017327</v>
      </c>
      <c r="E25" s="15">
        <f t="shared" ref="E25:M25" si="8">SUM(E5,E10,E13,E18,E21,E23)</f>
        <v>208064</v>
      </c>
      <c r="F25" s="15">
        <f t="shared" si="8"/>
        <v>0</v>
      </c>
      <c r="G25" s="15">
        <f t="shared" si="8"/>
        <v>368979</v>
      </c>
      <c r="H25" s="15">
        <f t="shared" si="8"/>
        <v>0</v>
      </c>
      <c r="I25" s="15">
        <f t="shared" si="8"/>
        <v>1357474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2951844</v>
      </c>
      <c r="O25" s="37">
        <f t="shared" si="2"/>
        <v>1782.5144927536232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121</v>
      </c>
      <c r="M27" s="93"/>
      <c r="N27" s="93"/>
      <c r="O27" s="41">
        <v>1656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51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527837</v>
      </c>
      <c r="E5" s="26">
        <f t="shared" si="0"/>
        <v>0</v>
      </c>
      <c r="F5" s="26">
        <f t="shared" si="0"/>
        <v>27682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555519</v>
      </c>
      <c r="O5" s="32">
        <f t="shared" ref="O5:O26" si="2">(N5/O$28)</f>
        <v>335.45833333333331</v>
      </c>
      <c r="P5" s="6"/>
    </row>
    <row r="6" spans="1:133">
      <c r="A6" s="12"/>
      <c r="B6" s="44">
        <v>511</v>
      </c>
      <c r="C6" s="20" t="s">
        <v>19</v>
      </c>
      <c r="D6" s="46">
        <v>80099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80099</v>
      </c>
      <c r="O6" s="47">
        <f t="shared" si="2"/>
        <v>48.368961352657003</v>
      </c>
      <c r="P6" s="9"/>
    </row>
    <row r="7" spans="1:133">
      <c r="A7" s="12"/>
      <c r="B7" s="44">
        <v>512</v>
      </c>
      <c r="C7" s="20" t="s">
        <v>20</v>
      </c>
      <c r="D7" s="46">
        <v>104180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104180</v>
      </c>
      <c r="O7" s="47">
        <f t="shared" si="2"/>
        <v>62.910628019323674</v>
      </c>
      <c r="P7" s="9"/>
    </row>
    <row r="8" spans="1:133">
      <c r="A8" s="12"/>
      <c r="B8" s="44">
        <v>513</v>
      </c>
      <c r="C8" s="20" t="s">
        <v>21</v>
      </c>
      <c r="D8" s="46">
        <v>250470</v>
      </c>
      <c r="E8" s="46">
        <v>0</v>
      </c>
      <c r="F8" s="46">
        <v>27682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278152</v>
      </c>
      <c r="O8" s="47">
        <f t="shared" si="2"/>
        <v>167.96618357487924</v>
      </c>
      <c r="P8" s="9"/>
    </row>
    <row r="9" spans="1:133">
      <c r="A9" s="12"/>
      <c r="B9" s="44">
        <v>514</v>
      </c>
      <c r="C9" s="20" t="s">
        <v>22</v>
      </c>
      <c r="D9" s="46">
        <v>78124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78124</v>
      </c>
      <c r="O9" s="47">
        <f t="shared" si="2"/>
        <v>47.176328502415458</v>
      </c>
      <c r="P9" s="9"/>
    </row>
    <row r="10" spans="1:133">
      <c r="A10" s="12"/>
      <c r="B10" s="44">
        <v>519</v>
      </c>
      <c r="C10" s="20" t="s">
        <v>118</v>
      </c>
      <c r="D10" s="46">
        <v>14964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14964</v>
      </c>
      <c r="O10" s="47">
        <f t="shared" si="2"/>
        <v>9.0362318840579707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SUM(D12:D12)</f>
        <v>395018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395018</v>
      </c>
      <c r="O11" s="43">
        <f t="shared" si="2"/>
        <v>238.53743961352657</v>
      </c>
      <c r="P11" s="10"/>
    </row>
    <row r="12" spans="1:133">
      <c r="A12" s="12"/>
      <c r="B12" s="44">
        <v>521</v>
      </c>
      <c r="C12" s="20" t="s">
        <v>24</v>
      </c>
      <c r="D12" s="46">
        <v>395018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395018</v>
      </c>
      <c r="O12" s="47">
        <f t="shared" si="2"/>
        <v>238.53743961352657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SUM(D14:D16)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1102938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1102938</v>
      </c>
      <c r="O13" s="43">
        <f t="shared" si="2"/>
        <v>666.02536231884062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508464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508464</v>
      </c>
      <c r="O14" s="47">
        <f t="shared" si="2"/>
        <v>307.04347826086956</v>
      </c>
      <c r="P14" s="9"/>
    </row>
    <row r="15" spans="1:133">
      <c r="A15" s="12"/>
      <c r="B15" s="44">
        <v>534</v>
      </c>
      <c r="C15" s="20" t="s">
        <v>67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124216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124216</v>
      </c>
      <c r="O15" s="47">
        <f t="shared" si="2"/>
        <v>75.009661835748787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470258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470258</v>
      </c>
      <c r="O16" s="47">
        <f t="shared" si="2"/>
        <v>283.97222222222223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SUM(D18:D19)</f>
        <v>0</v>
      </c>
      <c r="E17" s="31">
        <f t="shared" si="5"/>
        <v>458784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458784</v>
      </c>
      <c r="O17" s="43">
        <f t="shared" si="2"/>
        <v>277.04347826086956</v>
      </c>
      <c r="P17" s="10"/>
    </row>
    <row r="18" spans="1:119">
      <c r="A18" s="12"/>
      <c r="B18" s="44">
        <v>541</v>
      </c>
      <c r="C18" s="20" t="s">
        <v>68</v>
      </c>
      <c r="D18" s="46">
        <v>0</v>
      </c>
      <c r="E18" s="46">
        <v>137961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137961</v>
      </c>
      <c r="O18" s="47">
        <f t="shared" si="2"/>
        <v>83.309782608695656</v>
      </c>
      <c r="P18" s="9"/>
    </row>
    <row r="19" spans="1:119">
      <c r="A19" s="12"/>
      <c r="B19" s="44">
        <v>549</v>
      </c>
      <c r="C19" s="20" t="s">
        <v>115</v>
      </c>
      <c r="D19" s="46">
        <v>0</v>
      </c>
      <c r="E19" s="46">
        <v>320823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320823</v>
      </c>
      <c r="O19" s="47">
        <f t="shared" si="2"/>
        <v>193.73369565217391</v>
      </c>
      <c r="P19" s="9"/>
    </row>
    <row r="20" spans="1:119" ht="15.75">
      <c r="A20" s="28" t="s">
        <v>36</v>
      </c>
      <c r="B20" s="29"/>
      <c r="C20" s="30"/>
      <c r="D20" s="31">
        <f t="shared" ref="D20:M20" si="6">SUM(D21:D21)</f>
        <v>11131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11131</v>
      </c>
      <c r="O20" s="43">
        <f t="shared" si="2"/>
        <v>6.7216183574879231</v>
      </c>
      <c r="P20" s="10"/>
    </row>
    <row r="21" spans="1:119">
      <c r="A21" s="12"/>
      <c r="B21" s="44">
        <v>569</v>
      </c>
      <c r="C21" s="20" t="s">
        <v>98</v>
      </c>
      <c r="D21" s="46">
        <v>11131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11131</v>
      </c>
      <c r="O21" s="47">
        <f t="shared" si="2"/>
        <v>6.7216183574879231</v>
      </c>
      <c r="P21" s="9"/>
    </row>
    <row r="22" spans="1:119" ht="15.75">
      <c r="A22" s="28" t="s">
        <v>38</v>
      </c>
      <c r="B22" s="29"/>
      <c r="C22" s="30"/>
      <c r="D22" s="31">
        <f t="shared" ref="D22:M22" si="7">SUM(D23:D23)</f>
        <v>142431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142431</v>
      </c>
      <c r="O22" s="43">
        <f t="shared" si="2"/>
        <v>86.009057971014499</v>
      </c>
      <c r="P22" s="9"/>
    </row>
    <row r="23" spans="1:119">
      <c r="A23" s="12"/>
      <c r="B23" s="44">
        <v>572</v>
      </c>
      <c r="C23" s="20" t="s">
        <v>69</v>
      </c>
      <c r="D23" s="46">
        <v>142431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142431</v>
      </c>
      <c r="O23" s="47">
        <f t="shared" si="2"/>
        <v>86.009057971014499</v>
      </c>
      <c r="P23" s="9"/>
    </row>
    <row r="24" spans="1:119" ht="15.75">
      <c r="A24" s="28" t="s">
        <v>70</v>
      </c>
      <c r="B24" s="29"/>
      <c r="C24" s="30"/>
      <c r="D24" s="31">
        <f t="shared" ref="D24:M24" si="8">SUM(D25:D25)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234000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234000</v>
      </c>
      <c r="O24" s="43">
        <f t="shared" si="2"/>
        <v>141.30434782608697</v>
      </c>
      <c r="P24" s="9"/>
    </row>
    <row r="25" spans="1:119" ht="15.75" thickBot="1">
      <c r="A25" s="12"/>
      <c r="B25" s="44">
        <v>581</v>
      </c>
      <c r="C25" s="20" t="s">
        <v>71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234000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234000</v>
      </c>
      <c r="O25" s="47">
        <f t="shared" si="2"/>
        <v>141.30434782608697</v>
      </c>
      <c r="P25" s="9"/>
    </row>
    <row r="26" spans="1:119" ht="16.5" thickBot="1">
      <c r="A26" s="14" t="s">
        <v>10</v>
      </c>
      <c r="B26" s="23"/>
      <c r="C26" s="22"/>
      <c r="D26" s="15">
        <f>SUM(D5,D11,D13,D17,D20,D22,D24)</f>
        <v>1076417</v>
      </c>
      <c r="E26" s="15">
        <f t="shared" ref="E26:M26" si="9">SUM(E5,E11,E13,E17,E20,E22,E24)</f>
        <v>458784</v>
      </c>
      <c r="F26" s="15">
        <f t="shared" si="9"/>
        <v>27682</v>
      </c>
      <c r="G26" s="15">
        <f t="shared" si="9"/>
        <v>0</v>
      </c>
      <c r="H26" s="15">
        <f t="shared" si="9"/>
        <v>0</v>
      </c>
      <c r="I26" s="15">
        <f t="shared" si="9"/>
        <v>1336938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2899821</v>
      </c>
      <c r="O26" s="37">
        <f t="shared" si="2"/>
        <v>1751.0996376811595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123</v>
      </c>
      <c r="M28" s="93"/>
      <c r="N28" s="93"/>
      <c r="O28" s="41">
        <v>1656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51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612847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612847</v>
      </c>
      <c r="O5" s="32">
        <f t="shared" ref="O5:O27" si="2">(N5/O$29)</f>
        <v>360.71041789287818</v>
      </c>
      <c r="P5" s="6"/>
    </row>
    <row r="6" spans="1:133">
      <c r="A6" s="12"/>
      <c r="B6" s="44">
        <v>511</v>
      </c>
      <c r="C6" s="20" t="s">
        <v>19</v>
      </c>
      <c r="D6" s="46">
        <v>49437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49437</v>
      </c>
      <c r="O6" s="47">
        <f t="shared" si="2"/>
        <v>29.097704532077692</v>
      </c>
      <c r="P6" s="9"/>
    </row>
    <row r="7" spans="1:133">
      <c r="A7" s="12"/>
      <c r="B7" s="44">
        <v>512</v>
      </c>
      <c r="C7" s="20" t="s">
        <v>20</v>
      </c>
      <c r="D7" s="46">
        <v>88548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88548</v>
      </c>
      <c r="O7" s="47">
        <f t="shared" si="2"/>
        <v>52.117716303708065</v>
      </c>
      <c r="P7" s="9"/>
    </row>
    <row r="8" spans="1:133">
      <c r="A8" s="12"/>
      <c r="B8" s="44">
        <v>513</v>
      </c>
      <c r="C8" s="20" t="s">
        <v>21</v>
      </c>
      <c r="D8" s="46">
        <v>343410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343410</v>
      </c>
      <c r="O8" s="47">
        <f t="shared" si="2"/>
        <v>202.12477928193056</v>
      </c>
      <c r="P8" s="9"/>
    </row>
    <row r="9" spans="1:133">
      <c r="A9" s="12"/>
      <c r="B9" s="44">
        <v>514</v>
      </c>
      <c r="C9" s="20" t="s">
        <v>22</v>
      </c>
      <c r="D9" s="46">
        <v>78124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78124</v>
      </c>
      <c r="O9" s="47">
        <f t="shared" si="2"/>
        <v>45.98234255444379</v>
      </c>
      <c r="P9" s="9"/>
    </row>
    <row r="10" spans="1:133">
      <c r="A10" s="12"/>
      <c r="B10" s="44">
        <v>517</v>
      </c>
      <c r="C10" s="20" t="s">
        <v>58</v>
      </c>
      <c r="D10" s="46">
        <v>38788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38788</v>
      </c>
      <c r="O10" s="47">
        <f t="shared" si="2"/>
        <v>22.829899941141846</v>
      </c>
      <c r="P10" s="9"/>
    </row>
    <row r="11" spans="1:133">
      <c r="A11" s="12"/>
      <c r="B11" s="44">
        <v>519</v>
      </c>
      <c r="C11" s="20" t="s">
        <v>118</v>
      </c>
      <c r="D11" s="46">
        <v>14540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14540</v>
      </c>
      <c r="O11" s="47">
        <f t="shared" si="2"/>
        <v>8.5579752795762207</v>
      </c>
      <c r="P11" s="9"/>
    </row>
    <row r="12" spans="1:133" ht="15.75">
      <c r="A12" s="28" t="s">
        <v>23</v>
      </c>
      <c r="B12" s="29"/>
      <c r="C12" s="30"/>
      <c r="D12" s="31">
        <f t="shared" ref="D12:M12" si="3">SUM(D13:D13)</f>
        <v>358682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358682</v>
      </c>
      <c r="O12" s="43">
        <f t="shared" si="2"/>
        <v>211.11359623307828</v>
      </c>
      <c r="P12" s="10"/>
    </row>
    <row r="13" spans="1:133">
      <c r="A13" s="12"/>
      <c r="B13" s="44">
        <v>521</v>
      </c>
      <c r="C13" s="20" t="s">
        <v>24</v>
      </c>
      <c r="D13" s="46">
        <v>358682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358682</v>
      </c>
      <c r="O13" s="47">
        <f t="shared" si="2"/>
        <v>211.11359623307828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SUM(D15:D18)</f>
        <v>4562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1349460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1354022</v>
      </c>
      <c r="O14" s="43">
        <f t="shared" si="2"/>
        <v>796.95232489699822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731862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731862</v>
      </c>
      <c r="O15" s="47">
        <f t="shared" si="2"/>
        <v>430.76044732195408</v>
      </c>
      <c r="P15" s="9"/>
    </row>
    <row r="16" spans="1:133">
      <c r="A16" s="12"/>
      <c r="B16" s="44">
        <v>534</v>
      </c>
      <c r="C16" s="20" t="s">
        <v>67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143567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143567</v>
      </c>
      <c r="O16" s="47">
        <f t="shared" si="2"/>
        <v>84.500882872277813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474031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474031</v>
      </c>
      <c r="O17" s="47">
        <f t="shared" si="2"/>
        <v>279.00588581518542</v>
      </c>
      <c r="P17" s="9"/>
    </row>
    <row r="18" spans="1:119">
      <c r="A18" s="12"/>
      <c r="B18" s="44">
        <v>539</v>
      </c>
      <c r="C18" s="20" t="s">
        <v>30</v>
      </c>
      <c r="D18" s="46">
        <v>4562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4562</v>
      </c>
      <c r="O18" s="47">
        <f t="shared" si="2"/>
        <v>2.6851088875809301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SUM(D20:D20)</f>
        <v>0</v>
      </c>
      <c r="E19" s="31">
        <f t="shared" si="5"/>
        <v>163855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163855</v>
      </c>
      <c r="O19" s="43">
        <f t="shared" si="2"/>
        <v>96.442024720423774</v>
      </c>
      <c r="P19" s="10"/>
    </row>
    <row r="20" spans="1:119">
      <c r="A20" s="12"/>
      <c r="B20" s="44">
        <v>541</v>
      </c>
      <c r="C20" s="20" t="s">
        <v>68</v>
      </c>
      <c r="D20" s="46">
        <v>0</v>
      </c>
      <c r="E20" s="46">
        <v>163855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163855</v>
      </c>
      <c r="O20" s="47">
        <f t="shared" si="2"/>
        <v>96.442024720423774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23030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23030</v>
      </c>
      <c r="O21" s="43">
        <f t="shared" si="2"/>
        <v>13.55503237198352</v>
      </c>
      <c r="P21" s="10"/>
    </row>
    <row r="22" spans="1:119">
      <c r="A22" s="12"/>
      <c r="B22" s="44">
        <v>569</v>
      </c>
      <c r="C22" s="20" t="s">
        <v>98</v>
      </c>
      <c r="D22" s="46">
        <v>23030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23030</v>
      </c>
      <c r="O22" s="47">
        <f t="shared" si="2"/>
        <v>13.55503237198352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SUM(D24:D24)</f>
        <v>19297</v>
      </c>
      <c r="E23" s="31">
        <f t="shared" si="7"/>
        <v>0</v>
      </c>
      <c r="F23" s="31">
        <f t="shared" si="7"/>
        <v>0</v>
      </c>
      <c r="G23" s="31">
        <f t="shared" si="7"/>
        <v>50000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69297</v>
      </c>
      <c r="O23" s="43">
        <f t="shared" si="2"/>
        <v>40.786933490288405</v>
      </c>
      <c r="P23" s="9"/>
    </row>
    <row r="24" spans="1:119">
      <c r="A24" s="12"/>
      <c r="B24" s="44">
        <v>572</v>
      </c>
      <c r="C24" s="20" t="s">
        <v>69</v>
      </c>
      <c r="D24" s="46">
        <v>19297</v>
      </c>
      <c r="E24" s="46">
        <v>0</v>
      </c>
      <c r="F24" s="46">
        <v>0</v>
      </c>
      <c r="G24" s="46">
        <v>50000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69297</v>
      </c>
      <c r="O24" s="47">
        <f t="shared" si="2"/>
        <v>40.786933490288405</v>
      </c>
      <c r="P24" s="9"/>
    </row>
    <row r="25" spans="1:119" ht="15.75">
      <c r="A25" s="28" t="s">
        <v>70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164000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164000</v>
      </c>
      <c r="O25" s="43">
        <f t="shared" si="2"/>
        <v>96.527369040612129</v>
      </c>
      <c r="P25" s="9"/>
    </row>
    <row r="26" spans="1:119" ht="15.75" thickBot="1">
      <c r="A26" s="12"/>
      <c r="B26" s="44">
        <v>581</v>
      </c>
      <c r="C26" s="20" t="s">
        <v>71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164000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164000</v>
      </c>
      <c r="O26" s="47">
        <f t="shared" si="2"/>
        <v>96.527369040612129</v>
      </c>
      <c r="P26" s="9"/>
    </row>
    <row r="27" spans="1:119" ht="16.5" thickBot="1">
      <c r="A27" s="14" t="s">
        <v>10</v>
      </c>
      <c r="B27" s="23"/>
      <c r="C27" s="22"/>
      <c r="D27" s="15">
        <f>SUM(D5,D12,D14,D19,D21,D23,D25)</f>
        <v>1018418</v>
      </c>
      <c r="E27" s="15">
        <f t="shared" ref="E27:M27" si="9">SUM(E5,E12,E14,E19,E21,E23,E25)</f>
        <v>163855</v>
      </c>
      <c r="F27" s="15">
        <f t="shared" si="9"/>
        <v>0</v>
      </c>
      <c r="G27" s="15">
        <f t="shared" si="9"/>
        <v>50000</v>
      </c>
      <c r="H27" s="15">
        <f t="shared" si="9"/>
        <v>0</v>
      </c>
      <c r="I27" s="15">
        <f t="shared" si="9"/>
        <v>1513460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2745733</v>
      </c>
      <c r="O27" s="37">
        <f t="shared" si="2"/>
        <v>1616.0876986462624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119</v>
      </c>
      <c r="M29" s="93"/>
      <c r="N29" s="93"/>
      <c r="O29" s="41">
        <v>1699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51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610239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610239</v>
      </c>
      <c r="O5" s="32">
        <f t="shared" ref="O5:O25" si="2">(N5/O$27)</f>
        <v>361.73029045643153</v>
      </c>
      <c r="P5" s="6"/>
    </row>
    <row r="6" spans="1:133">
      <c r="A6" s="12"/>
      <c r="B6" s="44">
        <v>511</v>
      </c>
      <c r="C6" s="20" t="s">
        <v>19</v>
      </c>
      <c r="D6" s="46">
        <v>92588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92588</v>
      </c>
      <c r="O6" s="47">
        <f t="shared" si="2"/>
        <v>54.883224659158266</v>
      </c>
      <c r="P6" s="9"/>
    </row>
    <row r="7" spans="1:133">
      <c r="A7" s="12"/>
      <c r="B7" s="44">
        <v>512</v>
      </c>
      <c r="C7" s="20" t="s">
        <v>20</v>
      </c>
      <c r="D7" s="46">
        <v>157370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157370</v>
      </c>
      <c r="O7" s="47">
        <f t="shared" si="2"/>
        <v>93.283935981031419</v>
      </c>
      <c r="P7" s="9"/>
    </row>
    <row r="8" spans="1:133">
      <c r="A8" s="12"/>
      <c r="B8" s="44">
        <v>513</v>
      </c>
      <c r="C8" s="20" t="s">
        <v>21</v>
      </c>
      <c r="D8" s="46">
        <v>252630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252630</v>
      </c>
      <c r="O8" s="47">
        <f t="shared" si="2"/>
        <v>149.75103734439833</v>
      </c>
      <c r="P8" s="9"/>
    </row>
    <row r="9" spans="1:133">
      <c r="A9" s="12"/>
      <c r="B9" s="44">
        <v>514</v>
      </c>
      <c r="C9" s="20" t="s">
        <v>22</v>
      </c>
      <c r="D9" s="46">
        <v>96739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96739</v>
      </c>
      <c r="O9" s="47">
        <f t="shared" si="2"/>
        <v>57.343805572021338</v>
      </c>
      <c r="P9" s="9"/>
    </row>
    <row r="10" spans="1:133">
      <c r="A10" s="12"/>
      <c r="B10" s="44">
        <v>515</v>
      </c>
      <c r="C10" s="20" t="s">
        <v>76</v>
      </c>
      <c r="D10" s="46">
        <v>10912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10912</v>
      </c>
      <c r="O10" s="47">
        <f t="shared" si="2"/>
        <v>6.4682868998221696</v>
      </c>
      <c r="P10" s="9"/>
    </row>
    <row r="11" spans="1:133" ht="15.75">
      <c r="A11" s="28" t="s">
        <v>23</v>
      </c>
      <c r="B11" s="29"/>
      <c r="C11" s="30"/>
      <c r="D11" s="31">
        <f t="shared" ref="D11:M11" si="3">SUM(D12:D13)</f>
        <v>429408</v>
      </c>
      <c r="E11" s="31">
        <f t="shared" si="3"/>
        <v>9490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438898</v>
      </c>
      <c r="O11" s="43">
        <f t="shared" si="2"/>
        <v>260.16478956727917</v>
      </c>
      <c r="P11" s="10"/>
    </row>
    <row r="12" spans="1:133">
      <c r="A12" s="12"/>
      <c r="B12" s="44">
        <v>521</v>
      </c>
      <c r="C12" s="20" t="s">
        <v>24</v>
      </c>
      <c r="D12" s="46">
        <v>421265</v>
      </c>
      <c r="E12" s="46">
        <v>9490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430755</v>
      </c>
      <c r="O12" s="47">
        <f t="shared" si="2"/>
        <v>255.3378778897451</v>
      </c>
      <c r="P12" s="9"/>
    </row>
    <row r="13" spans="1:133">
      <c r="A13" s="12"/>
      <c r="B13" s="44">
        <v>524</v>
      </c>
      <c r="C13" s="20" t="s">
        <v>47</v>
      </c>
      <c r="D13" s="46">
        <v>8143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8143</v>
      </c>
      <c r="O13" s="47">
        <f t="shared" si="2"/>
        <v>4.8269116775340839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1550183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1550183</v>
      </c>
      <c r="O14" s="43">
        <f t="shared" si="2"/>
        <v>918.89922940130407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970648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970648</v>
      </c>
      <c r="O15" s="47">
        <f t="shared" si="2"/>
        <v>575.36929460580916</v>
      </c>
      <c r="P15" s="9"/>
    </row>
    <row r="16" spans="1:133">
      <c r="A16" s="12"/>
      <c r="B16" s="44">
        <v>534</v>
      </c>
      <c r="C16" s="20" t="s">
        <v>67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135831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135831</v>
      </c>
      <c r="O16" s="47">
        <f t="shared" si="2"/>
        <v>80.516301126259634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443704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443704</v>
      </c>
      <c r="O17" s="47">
        <f t="shared" si="2"/>
        <v>263.01363366923533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0</v>
      </c>
      <c r="E18" s="31">
        <f t="shared" si="5"/>
        <v>150824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150824</v>
      </c>
      <c r="O18" s="43">
        <f t="shared" si="2"/>
        <v>89.403675163011258</v>
      </c>
      <c r="P18" s="10"/>
    </row>
    <row r="19" spans="1:119">
      <c r="A19" s="12"/>
      <c r="B19" s="44">
        <v>549</v>
      </c>
      <c r="C19" s="20" t="s">
        <v>115</v>
      </c>
      <c r="D19" s="46">
        <v>0</v>
      </c>
      <c r="E19" s="46">
        <v>150824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150824</v>
      </c>
      <c r="O19" s="47">
        <f t="shared" si="2"/>
        <v>89.403675163011258</v>
      </c>
      <c r="P19" s="9"/>
    </row>
    <row r="20" spans="1:119" ht="15.75">
      <c r="A20" s="28" t="s">
        <v>38</v>
      </c>
      <c r="B20" s="29"/>
      <c r="C20" s="30"/>
      <c r="D20" s="31">
        <f t="shared" ref="D20:M20" si="6">SUM(D21:D21)</f>
        <v>49422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49422</v>
      </c>
      <c r="O20" s="43">
        <f t="shared" si="2"/>
        <v>29.295791345583876</v>
      </c>
      <c r="P20" s="9"/>
    </row>
    <row r="21" spans="1:119">
      <c r="A21" s="12"/>
      <c r="B21" s="44">
        <v>572</v>
      </c>
      <c r="C21" s="20" t="s">
        <v>69</v>
      </c>
      <c r="D21" s="46">
        <v>49422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49422</v>
      </c>
      <c r="O21" s="47">
        <f t="shared" si="2"/>
        <v>29.295791345583876</v>
      </c>
      <c r="P21" s="9"/>
    </row>
    <row r="22" spans="1:119" ht="15.75">
      <c r="A22" s="28" t="s">
        <v>70</v>
      </c>
      <c r="B22" s="29"/>
      <c r="C22" s="30"/>
      <c r="D22" s="31">
        <f t="shared" ref="D22:M22" si="7">SUM(D23:D24)</f>
        <v>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593674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593674</v>
      </c>
      <c r="O22" s="43">
        <f t="shared" si="2"/>
        <v>351.91108476585657</v>
      </c>
      <c r="P22" s="9"/>
    </row>
    <row r="23" spans="1:119">
      <c r="A23" s="12"/>
      <c r="B23" s="44">
        <v>581</v>
      </c>
      <c r="C23" s="20" t="s">
        <v>71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330072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330072</v>
      </c>
      <c r="O23" s="47">
        <f t="shared" si="2"/>
        <v>195.65619442797865</v>
      </c>
      <c r="P23" s="9"/>
    </row>
    <row r="24" spans="1:119" ht="15.75" thickBot="1">
      <c r="A24" s="12"/>
      <c r="B24" s="44">
        <v>590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263602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263602</v>
      </c>
      <c r="O24" s="47">
        <f t="shared" si="2"/>
        <v>156.2548903378779</v>
      </c>
      <c r="P24" s="9"/>
    </row>
    <row r="25" spans="1:119" ht="16.5" thickBot="1">
      <c r="A25" s="14" t="s">
        <v>10</v>
      </c>
      <c r="B25" s="23"/>
      <c r="C25" s="22"/>
      <c r="D25" s="15">
        <f>SUM(D5,D11,D14,D18,D20,D22)</f>
        <v>1089069</v>
      </c>
      <c r="E25" s="15">
        <f t="shared" ref="E25:M25" si="8">SUM(E5,E11,E14,E18,E20,E22)</f>
        <v>160314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2143857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3393240</v>
      </c>
      <c r="O25" s="37">
        <f t="shared" si="2"/>
        <v>2011.4048606994666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93" t="s">
        <v>116</v>
      </c>
      <c r="M27" s="93"/>
      <c r="N27" s="93"/>
      <c r="O27" s="41">
        <v>1687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customHeight="1" thickBot="1">
      <c r="A29" s="97" t="s">
        <v>51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750321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750321</v>
      </c>
      <c r="O5" s="32">
        <f t="shared" ref="O5:O26" si="2">(N5/O$28)</f>
        <v>482.21143958868896</v>
      </c>
      <c r="P5" s="6"/>
    </row>
    <row r="6" spans="1:133">
      <c r="A6" s="12"/>
      <c r="B6" s="44">
        <v>511</v>
      </c>
      <c r="C6" s="20" t="s">
        <v>19</v>
      </c>
      <c r="D6" s="46">
        <v>90062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90062</v>
      </c>
      <c r="O6" s="47">
        <f t="shared" si="2"/>
        <v>57.880462724935732</v>
      </c>
      <c r="P6" s="9"/>
    </row>
    <row r="7" spans="1:133">
      <c r="A7" s="12"/>
      <c r="B7" s="44">
        <v>512</v>
      </c>
      <c r="C7" s="20" t="s">
        <v>20</v>
      </c>
      <c r="D7" s="46">
        <v>165248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165248</v>
      </c>
      <c r="O7" s="47">
        <f t="shared" si="2"/>
        <v>106.20051413881748</v>
      </c>
      <c r="P7" s="9"/>
    </row>
    <row r="8" spans="1:133">
      <c r="A8" s="12"/>
      <c r="B8" s="44">
        <v>513</v>
      </c>
      <c r="C8" s="20" t="s">
        <v>21</v>
      </c>
      <c r="D8" s="46">
        <v>352042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352042</v>
      </c>
      <c r="O8" s="47">
        <f t="shared" si="2"/>
        <v>226.24807197943446</v>
      </c>
      <c r="P8" s="9"/>
    </row>
    <row r="9" spans="1:133">
      <c r="A9" s="12"/>
      <c r="B9" s="44">
        <v>514</v>
      </c>
      <c r="C9" s="20" t="s">
        <v>22</v>
      </c>
      <c r="D9" s="46">
        <v>77599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77599</v>
      </c>
      <c r="O9" s="47">
        <f t="shared" si="2"/>
        <v>49.870822622107973</v>
      </c>
      <c r="P9" s="9"/>
    </row>
    <row r="10" spans="1:133">
      <c r="A10" s="12"/>
      <c r="B10" s="44">
        <v>515</v>
      </c>
      <c r="C10" s="20" t="s">
        <v>76</v>
      </c>
      <c r="D10" s="46">
        <v>7983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7983</v>
      </c>
      <c r="O10" s="47">
        <f t="shared" si="2"/>
        <v>5.1304627249357324</v>
      </c>
      <c r="P10" s="9"/>
    </row>
    <row r="11" spans="1:133">
      <c r="A11" s="12"/>
      <c r="B11" s="44">
        <v>517</v>
      </c>
      <c r="C11" s="20" t="s">
        <v>58</v>
      </c>
      <c r="D11" s="46">
        <v>57387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57387</v>
      </c>
      <c r="O11" s="47">
        <f t="shared" si="2"/>
        <v>36.881105398457585</v>
      </c>
      <c r="P11" s="9"/>
    </row>
    <row r="12" spans="1:133" ht="15.75">
      <c r="A12" s="28" t="s">
        <v>23</v>
      </c>
      <c r="B12" s="29"/>
      <c r="C12" s="30"/>
      <c r="D12" s="31">
        <f t="shared" ref="D12:M12" si="3">SUM(D13:D13)</f>
        <v>418893</v>
      </c>
      <c r="E12" s="31">
        <f t="shared" si="3"/>
        <v>205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419098</v>
      </c>
      <c r="O12" s="43">
        <f t="shared" si="2"/>
        <v>269.34318766066838</v>
      </c>
      <c r="P12" s="10"/>
    </row>
    <row r="13" spans="1:133">
      <c r="A13" s="12"/>
      <c r="B13" s="44">
        <v>521</v>
      </c>
      <c r="C13" s="20" t="s">
        <v>24</v>
      </c>
      <c r="D13" s="46">
        <v>418893</v>
      </c>
      <c r="E13" s="46">
        <v>205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419098</v>
      </c>
      <c r="O13" s="47">
        <f t="shared" si="2"/>
        <v>269.34318766066838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1159515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1159515</v>
      </c>
      <c r="O14" s="43">
        <f t="shared" si="2"/>
        <v>745.18958868894606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460276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460276</v>
      </c>
      <c r="O15" s="47">
        <f t="shared" si="2"/>
        <v>295.80719794344475</v>
      </c>
      <c r="P15" s="9"/>
    </row>
    <row r="16" spans="1:133">
      <c r="A16" s="12"/>
      <c r="B16" s="44">
        <v>534</v>
      </c>
      <c r="C16" s="20" t="s">
        <v>67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211648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211648</v>
      </c>
      <c r="O16" s="47">
        <f t="shared" si="2"/>
        <v>136.02056555269922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487591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487591</v>
      </c>
      <c r="O17" s="47">
        <f t="shared" si="2"/>
        <v>313.36182519280203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0</v>
      </c>
      <c r="E18" s="31">
        <f t="shared" si="5"/>
        <v>145510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145510</v>
      </c>
      <c r="O18" s="43">
        <f t="shared" si="2"/>
        <v>93.515424164524418</v>
      </c>
      <c r="P18" s="10"/>
    </row>
    <row r="19" spans="1:119">
      <c r="A19" s="12"/>
      <c r="B19" s="44">
        <v>541</v>
      </c>
      <c r="C19" s="20" t="s">
        <v>68</v>
      </c>
      <c r="D19" s="46">
        <v>0</v>
      </c>
      <c r="E19" s="46">
        <v>145510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145510</v>
      </c>
      <c r="O19" s="47">
        <f t="shared" si="2"/>
        <v>93.515424164524418</v>
      </c>
      <c r="P19" s="9"/>
    </row>
    <row r="20" spans="1:119" ht="15.75">
      <c r="A20" s="28" t="s">
        <v>38</v>
      </c>
      <c r="B20" s="29"/>
      <c r="C20" s="30"/>
      <c r="D20" s="31">
        <f t="shared" ref="D20:M20" si="6">SUM(D21:D21)</f>
        <v>45781</v>
      </c>
      <c r="E20" s="31">
        <f t="shared" si="6"/>
        <v>85519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131300</v>
      </c>
      <c r="O20" s="43">
        <f t="shared" si="2"/>
        <v>84.383033419023135</v>
      </c>
      <c r="P20" s="9"/>
    </row>
    <row r="21" spans="1:119">
      <c r="A21" s="12"/>
      <c r="B21" s="44">
        <v>572</v>
      </c>
      <c r="C21" s="20" t="s">
        <v>69</v>
      </c>
      <c r="D21" s="46">
        <v>45781</v>
      </c>
      <c r="E21" s="46">
        <v>85519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131300</v>
      </c>
      <c r="O21" s="47">
        <f t="shared" si="2"/>
        <v>84.383033419023135</v>
      </c>
      <c r="P21" s="9"/>
    </row>
    <row r="22" spans="1:119" ht="15.75">
      <c r="A22" s="28" t="s">
        <v>70</v>
      </c>
      <c r="B22" s="29"/>
      <c r="C22" s="30"/>
      <c r="D22" s="31">
        <f t="shared" ref="D22:M22" si="7">SUM(D23:D25)</f>
        <v>592416</v>
      </c>
      <c r="E22" s="31">
        <f t="shared" si="7"/>
        <v>168182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565043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1325641</v>
      </c>
      <c r="O22" s="43">
        <f t="shared" si="2"/>
        <v>851.95437017994857</v>
      </c>
      <c r="P22" s="9"/>
    </row>
    <row r="23" spans="1:119">
      <c r="A23" s="12"/>
      <c r="B23" s="44">
        <v>581</v>
      </c>
      <c r="C23" s="20" t="s">
        <v>71</v>
      </c>
      <c r="D23" s="46">
        <v>514751</v>
      </c>
      <c r="E23" s="46">
        <v>147595</v>
      </c>
      <c r="F23" s="46">
        <v>0</v>
      </c>
      <c r="G23" s="46">
        <v>0</v>
      </c>
      <c r="H23" s="46">
        <v>0</v>
      </c>
      <c r="I23" s="46">
        <v>424600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1086946</v>
      </c>
      <c r="O23" s="47">
        <f t="shared" si="2"/>
        <v>698.55141388174809</v>
      </c>
      <c r="P23" s="9"/>
    </row>
    <row r="24" spans="1:119">
      <c r="A24" s="12"/>
      <c r="B24" s="44">
        <v>590</v>
      </c>
      <c r="C24" s="20" t="s">
        <v>72</v>
      </c>
      <c r="D24" s="46">
        <v>69518</v>
      </c>
      <c r="E24" s="46">
        <v>20587</v>
      </c>
      <c r="F24" s="46">
        <v>0</v>
      </c>
      <c r="G24" s="46">
        <v>0</v>
      </c>
      <c r="H24" s="46">
        <v>0</v>
      </c>
      <c r="I24" s="46">
        <v>100116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190221</v>
      </c>
      <c r="O24" s="47">
        <f t="shared" si="2"/>
        <v>122.25</v>
      </c>
      <c r="P24" s="9"/>
    </row>
    <row r="25" spans="1:119" ht="15.75" thickBot="1">
      <c r="A25" s="12"/>
      <c r="B25" s="44">
        <v>591</v>
      </c>
      <c r="C25" s="20" t="s">
        <v>73</v>
      </c>
      <c r="D25" s="46">
        <v>8147</v>
      </c>
      <c r="E25" s="46">
        <v>0</v>
      </c>
      <c r="F25" s="46">
        <v>0</v>
      </c>
      <c r="G25" s="46">
        <v>0</v>
      </c>
      <c r="H25" s="46">
        <v>0</v>
      </c>
      <c r="I25" s="46">
        <v>40327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48474</v>
      </c>
      <c r="O25" s="47">
        <f t="shared" si="2"/>
        <v>31.152956298200515</v>
      </c>
      <c r="P25" s="9"/>
    </row>
    <row r="26" spans="1:119" ht="16.5" thickBot="1">
      <c r="A26" s="14" t="s">
        <v>10</v>
      </c>
      <c r="B26" s="23"/>
      <c r="C26" s="22"/>
      <c r="D26" s="15">
        <f>SUM(D5,D12,D14,D18,D20,D22)</f>
        <v>1807411</v>
      </c>
      <c r="E26" s="15">
        <f t="shared" ref="E26:M26" si="8">SUM(E5,E12,E14,E18,E20,E22)</f>
        <v>399416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1724558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3931385</v>
      </c>
      <c r="O26" s="37">
        <f t="shared" si="2"/>
        <v>2526.5970437017995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93" t="s">
        <v>113</v>
      </c>
      <c r="M28" s="93"/>
      <c r="N28" s="93"/>
      <c r="O28" s="41">
        <v>1556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51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583928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6" si="1">SUM(D5:M5)</f>
        <v>583928</v>
      </c>
      <c r="O5" s="61">
        <f t="shared" ref="O5:O26" si="2">(N5/O$28)</f>
        <v>402.1542699724518</v>
      </c>
      <c r="P5" s="62"/>
    </row>
    <row r="6" spans="1:133">
      <c r="A6" s="64"/>
      <c r="B6" s="65">
        <v>511</v>
      </c>
      <c r="C6" s="66" t="s">
        <v>19</v>
      </c>
      <c r="D6" s="67">
        <v>86232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86232</v>
      </c>
      <c r="O6" s="68">
        <f t="shared" si="2"/>
        <v>59.388429752066116</v>
      </c>
      <c r="P6" s="69"/>
    </row>
    <row r="7" spans="1:133">
      <c r="A7" s="64"/>
      <c r="B7" s="65">
        <v>512</v>
      </c>
      <c r="C7" s="66" t="s">
        <v>20</v>
      </c>
      <c r="D7" s="67">
        <v>161686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161686</v>
      </c>
      <c r="O7" s="68">
        <f t="shared" si="2"/>
        <v>111.35399449035813</v>
      </c>
      <c r="P7" s="69"/>
    </row>
    <row r="8" spans="1:133">
      <c r="A8" s="64"/>
      <c r="B8" s="65">
        <v>513</v>
      </c>
      <c r="C8" s="66" t="s">
        <v>21</v>
      </c>
      <c r="D8" s="67">
        <v>213380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213380</v>
      </c>
      <c r="O8" s="68">
        <f t="shared" si="2"/>
        <v>146.95592286501378</v>
      </c>
      <c r="P8" s="69"/>
    </row>
    <row r="9" spans="1:133">
      <c r="A9" s="64"/>
      <c r="B9" s="65">
        <v>514</v>
      </c>
      <c r="C9" s="66" t="s">
        <v>22</v>
      </c>
      <c r="D9" s="67">
        <v>75614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75614</v>
      </c>
      <c r="O9" s="68">
        <f t="shared" si="2"/>
        <v>52.075757575757578</v>
      </c>
      <c r="P9" s="69"/>
    </row>
    <row r="10" spans="1:133">
      <c r="A10" s="64"/>
      <c r="B10" s="65">
        <v>517</v>
      </c>
      <c r="C10" s="66" t="s">
        <v>58</v>
      </c>
      <c r="D10" s="67">
        <v>47016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47016</v>
      </c>
      <c r="O10" s="68">
        <f t="shared" si="2"/>
        <v>32.380165289256198</v>
      </c>
      <c r="P10" s="69"/>
    </row>
    <row r="11" spans="1:133" ht="15.75">
      <c r="A11" s="70" t="s">
        <v>23</v>
      </c>
      <c r="B11" s="71"/>
      <c r="C11" s="72"/>
      <c r="D11" s="73">
        <f t="shared" ref="D11:M11" si="3">SUM(D12:D12)</f>
        <v>351417</v>
      </c>
      <c r="E11" s="73">
        <f t="shared" si="3"/>
        <v>4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351421</v>
      </c>
      <c r="O11" s="75">
        <f t="shared" si="2"/>
        <v>242.02548209366392</v>
      </c>
      <c r="P11" s="76"/>
    </row>
    <row r="12" spans="1:133">
      <c r="A12" s="64"/>
      <c r="B12" s="65">
        <v>521</v>
      </c>
      <c r="C12" s="66" t="s">
        <v>24</v>
      </c>
      <c r="D12" s="67">
        <v>351417</v>
      </c>
      <c r="E12" s="67">
        <v>4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351421</v>
      </c>
      <c r="O12" s="68">
        <f t="shared" si="2"/>
        <v>242.02548209366392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SUM(D14:D17)</f>
        <v>7744</v>
      </c>
      <c r="E13" s="73">
        <f t="shared" si="4"/>
        <v>40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685789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693573</v>
      </c>
      <c r="O13" s="75">
        <f t="shared" si="2"/>
        <v>477.66735537190084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180475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180475</v>
      </c>
      <c r="O14" s="68">
        <f t="shared" si="2"/>
        <v>124.29407713498622</v>
      </c>
      <c r="P14" s="69"/>
    </row>
    <row r="15" spans="1:133">
      <c r="A15" s="64"/>
      <c r="B15" s="65">
        <v>534</v>
      </c>
      <c r="C15" s="66" t="s">
        <v>67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141672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141672</v>
      </c>
      <c r="O15" s="68">
        <f t="shared" si="2"/>
        <v>97.570247933884303</v>
      </c>
      <c r="P15" s="69"/>
    </row>
    <row r="16" spans="1:133">
      <c r="A16" s="64"/>
      <c r="B16" s="65">
        <v>535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363642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363642</v>
      </c>
      <c r="O16" s="68">
        <f t="shared" si="2"/>
        <v>250.44214876033058</v>
      </c>
      <c r="P16" s="69"/>
    </row>
    <row r="17" spans="1:119">
      <c r="A17" s="64"/>
      <c r="B17" s="65">
        <v>539</v>
      </c>
      <c r="C17" s="66" t="s">
        <v>30</v>
      </c>
      <c r="D17" s="67">
        <v>7744</v>
      </c>
      <c r="E17" s="67">
        <v>40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7784</v>
      </c>
      <c r="O17" s="68">
        <f t="shared" si="2"/>
        <v>5.3608815426997243</v>
      </c>
      <c r="P17" s="69"/>
    </row>
    <row r="18" spans="1:119" ht="15.75">
      <c r="A18" s="70" t="s">
        <v>31</v>
      </c>
      <c r="B18" s="71"/>
      <c r="C18" s="72"/>
      <c r="D18" s="73">
        <f t="shared" ref="D18:M18" si="5">SUM(D19:D19)</f>
        <v>41612</v>
      </c>
      <c r="E18" s="73">
        <f t="shared" si="5"/>
        <v>161321</v>
      </c>
      <c r="F18" s="73">
        <f t="shared" si="5"/>
        <v>0</v>
      </c>
      <c r="G18" s="73">
        <f t="shared" si="5"/>
        <v>16906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219839</v>
      </c>
      <c r="O18" s="75">
        <f t="shared" si="2"/>
        <v>151.4042699724518</v>
      </c>
      <c r="P18" s="76"/>
    </row>
    <row r="19" spans="1:119">
      <c r="A19" s="64"/>
      <c r="B19" s="65">
        <v>541</v>
      </c>
      <c r="C19" s="66" t="s">
        <v>68</v>
      </c>
      <c r="D19" s="67">
        <v>41612</v>
      </c>
      <c r="E19" s="67">
        <v>161321</v>
      </c>
      <c r="F19" s="67">
        <v>0</v>
      </c>
      <c r="G19" s="67">
        <v>16906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219839</v>
      </c>
      <c r="O19" s="68">
        <f t="shared" si="2"/>
        <v>151.4042699724518</v>
      </c>
      <c r="P19" s="69"/>
    </row>
    <row r="20" spans="1:119" ht="15.75">
      <c r="A20" s="70" t="s">
        <v>38</v>
      </c>
      <c r="B20" s="71"/>
      <c r="C20" s="72"/>
      <c r="D20" s="73">
        <f t="shared" ref="D20:M20" si="6">SUM(D21:D21)</f>
        <v>33488</v>
      </c>
      <c r="E20" s="73">
        <f t="shared" si="6"/>
        <v>1002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34490</v>
      </c>
      <c r="O20" s="75">
        <f t="shared" si="2"/>
        <v>23.753443526170798</v>
      </c>
      <c r="P20" s="69"/>
    </row>
    <row r="21" spans="1:119">
      <c r="A21" s="64"/>
      <c r="B21" s="65">
        <v>572</v>
      </c>
      <c r="C21" s="66" t="s">
        <v>69</v>
      </c>
      <c r="D21" s="67">
        <v>33488</v>
      </c>
      <c r="E21" s="67">
        <v>1002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34490</v>
      </c>
      <c r="O21" s="68">
        <f t="shared" si="2"/>
        <v>23.753443526170798</v>
      </c>
      <c r="P21" s="69"/>
    </row>
    <row r="22" spans="1:119" ht="15.75">
      <c r="A22" s="70" t="s">
        <v>70</v>
      </c>
      <c r="B22" s="71"/>
      <c r="C22" s="72"/>
      <c r="D22" s="73">
        <f t="shared" ref="D22:M22" si="7">SUM(D23:D25)</f>
        <v>11063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528563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539626</v>
      </c>
      <c r="O22" s="75">
        <f t="shared" si="2"/>
        <v>371.64325068870522</v>
      </c>
      <c r="P22" s="69"/>
    </row>
    <row r="23" spans="1:119">
      <c r="A23" s="64"/>
      <c r="B23" s="65">
        <v>581</v>
      </c>
      <c r="C23" s="66" t="s">
        <v>71</v>
      </c>
      <c r="D23" s="67">
        <v>9461</v>
      </c>
      <c r="E23" s="67">
        <v>0</v>
      </c>
      <c r="F23" s="67">
        <v>0</v>
      </c>
      <c r="G23" s="67">
        <v>0</v>
      </c>
      <c r="H23" s="67">
        <v>0</v>
      </c>
      <c r="I23" s="67">
        <v>223689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233150</v>
      </c>
      <c r="O23" s="68">
        <f t="shared" si="2"/>
        <v>160.57162534435261</v>
      </c>
      <c r="P23" s="69"/>
    </row>
    <row r="24" spans="1:119">
      <c r="A24" s="64"/>
      <c r="B24" s="65">
        <v>590</v>
      </c>
      <c r="C24" s="66" t="s">
        <v>72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263602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263602</v>
      </c>
      <c r="O24" s="68">
        <f t="shared" si="2"/>
        <v>181.54407713498622</v>
      </c>
      <c r="P24" s="69"/>
    </row>
    <row r="25" spans="1:119" ht="15.75" thickBot="1">
      <c r="A25" s="64"/>
      <c r="B25" s="65">
        <v>591</v>
      </c>
      <c r="C25" s="66" t="s">
        <v>73</v>
      </c>
      <c r="D25" s="67">
        <v>1602</v>
      </c>
      <c r="E25" s="67">
        <v>0</v>
      </c>
      <c r="F25" s="67">
        <v>0</v>
      </c>
      <c r="G25" s="67">
        <v>0</v>
      </c>
      <c r="H25" s="67">
        <v>0</v>
      </c>
      <c r="I25" s="67">
        <v>41272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42874</v>
      </c>
      <c r="O25" s="68">
        <f t="shared" si="2"/>
        <v>29.52754820936639</v>
      </c>
      <c r="P25" s="69"/>
    </row>
    <row r="26" spans="1:119" ht="16.5" thickBot="1">
      <c r="A26" s="77" t="s">
        <v>10</v>
      </c>
      <c r="B26" s="78"/>
      <c r="C26" s="79"/>
      <c r="D26" s="80">
        <f>SUM(D5,D11,D13,D18,D20,D22)</f>
        <v>1029252</v>
      </c>
      <c r="E26" s="80">
        <f t="shared" ref="E26:M26" si="8">SUM(E5,E11,E13,E18,E20,E22)</f>
        <v>162367</v>
      </c>
      <c r="F26" s="80">
        <f t="shared" si="8"/>
        <v>0</v>
      </c>
      <c r="G26" s="80">
        <f t="shared" si="8"/>
        <v>16906</v>
      </c>
      <c r="H26" s="80">
        <f t="shared" si="8"/>
        <v>0</v>
      </c>
      <c r="I26" s="80">
        <f t="shared" si="8"/>
        <v>1214352</v>
      </c>
      <c r="J26" s="80">
        <f t="shared" si="8"/>
        <v>0</v>
      </c>
      <c r="K26" s="80">
        <f t="shared" si="8"/>
        <v>0</v>
      </c>
      <c r="L26" s="80">
        <f t="shared" si="8"/>
        <v>0</v>
      </c>
      <c r="M26" s="80">
        <f t="shared" si="8"/>
        <v>0</v>
      </c>
      <c r="N26" s="80">
        <f t="shared" si="1"/>
        <v>2422877</v>
      </c>
      <c r="O26" s="81">
        <f t="shared" si="2"/>
        <v>1668.6480716253443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17" t="s">
        <v>74</v>
      </c>
      <c r="M28" s="117"/>
      <c r="N28" s="117"/>
      <c r="O28" s="91">
        <v>1452</v>
      </c>
    </row>
    <row r="29" spans="1:119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  <row r="30" spans="1:119" ht="15.75" customHeight="1" thickBot="1">
      <c r="A30" s="121" t="s">
        <v>51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2024-06-18T14:54:05Z</cp:lastPrinted>
  <dcterms:created xsi:type="dcterms:W3CDTF">2000-08-31T21:26:31Z</dcterms:created>
  <dcterms:modified xsi:type="dcterms:W3CDTF">2024-06-18T16:25:30Z</dcterms:modified>
</cp:coreProperties>
</file>