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0" documentId="11_9BE16B2C7311382192B4105894585FAE4849D810" xr6:coauthVersionLast="47" xr6:coauthVersionMax="47" xr10:uidLastSave="{FABB5349-F261-4B8D-BE2C-174DA54C8A7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'2008'!$A$1:$O$30</definedName>
    <definedName name="_xlnm.Print_Area" localSheetId="14">'2009'!$A$1:$O$30</definedName>
    <definedName name="_xlnm.Print_Area" localSheetId="13">'2010'!$A$1:$O$31</definedName>
    <definedName name="_xlnm.Print_Area" localSheetId="12">'2011'!$A$1:$O$31</definedName>
    <definedName name="_xlnm.Print_Area" localSheetId="11">'2012'!$A$1:$O$33</definedName>
    <definedName name="_xlnm.Print_Area" localSheetId="10">'2013'!$A$1:$O$29</definedName>
    <definedName name="_xlnm.Print_Area" localSheetId="9">'2014'!$A$1:$O$31</definedName>
    <definedName name="_xlnm.Print_Area" localSheetId="8">'2015'!$A$1:$O$34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'2019'!$A$1:$O$36</definedName>
    <definedName name="_xlnm.Print_Area" localSheetId="3">'2020'!$A$1:$O$37</definedName>
    <definedName name="_xlnm.Print_Area" localSheetId="2">'2021'!$A$1:$P$35</definedName>
    <definedName name="_xlnm.Print_Area" localSheetId="1">'2022'!$A$1:$P$37</definedName>
    <definedName name="_xlnm.Print_Area" localSheetId="0">'2023'!$A$1:$P$40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8" l="1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7" i="48" l="1"/>
  <c r="P27" i="48" s="1"/>
  <c r="O33" i="48"/>
  <c r="P33" i="48" s="1"/>
  <c r="O29" i="48"/>
  <c r="P29" i="48" s="1"/>
  <c r="O23" i="48"/>
  <c r="P23" i="48" s="1"/>
  <c r="G36" i="48"/>
  <c r="I36" i="48"/>
  <c r="K36" i="48"/>
  <c r="J36" i="48"/>
  <c r="O12" i="48"/>
  <c r="P12" i="48" s="1"/>
  <c r="O5" i="48"/>
  <c r="P5" i="48" s="1"/>
  <c r="L36" i="48"/>
  <c r="M36" i="48"/>
  <c r="E36" i="48"/>
  <c r="F36" i="48"/>
  <c r="D36" i="48"/>
  <c r="H36" i="48"/>
  <c r="O10" i="48"/>
  <c r="P10" i="48" s="1"/>
  <c r="N36" i="48"/>
  <c r="O30" i="47"/>
  <c r="P30" i="47" s="1"/>
  <c r="O26" i="47"/>
  <c r="P26" i="47" s="1"/>
  <c r="O24" i="47"/>
  <c r="P24" i="47" s="1"/>
  <c r="O19" i="47"/>
  <c r="P19" i="47" s="1"/>
  <c r="N33" i="47"/>
  <c r="L33" i="47"/>
  <c r="O12" i="47"/>
  <c r="P12" i="47" s="1"/>
  <c r="M33" i="47"/>
  <c r="G33" i="47"/>
  <c r="H33" i="47"/>
  <c r="I33" i="47"/>
  <c r="O10" i="47"/>
  <c r="P10" i="47" s="1"/>
  <c r="K33" i="47"/>
  <c r="O5" i="47"/>
  <c r="P5" i="47" s="1"/>
  <c r="D33" i="47"/>
  <c r="J33" i="47"/>
  <c r="E33" i="47"/>
  <c r="F33" i="47"/>
  <c r="O30" i="46"/>
  <c r="P30" i="46" s="1"/>
  <c r="O29" i="46"/>
  <c r="P29" i="46" s="1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O20" i="46" s="1"/>
  <c r="P20" i="46" s="1"/>
  <c r="E20" i="46"/>
  <c r="D20" i="46"/>
  <c r="O19" i="46"/>
  <c r="P19" i="46" s="1"/>
  <c r="O18" i="46"/>
  <c r="P18" i="46" s="1"/>
  <c r="O17" i="46"/>
  <c r="P17" i="46" s="1"/>
  <c r="O16" i="46"/>
  <c r="P16" i="46"/>
  <c r="O15" i="46"/>
  <c r="P15" i="46"/>
  <c r="O14" i="46"/>
  <c r="P14" i="46" s="1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E31" i="46" s="1"/>
  <c r="D5" i="46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F33" i="45" s="1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/>
  <c r="M20" i="45"/>
  <c r="L20" i="45"/>
  <c r="L33" i="45" s="1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K33" i="45" s="1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J33" i="45" s="1"/>
  <c r="I10" i="45"/>
  <c r="H10" i="45"/>
  <c r="G10" i="45"/>
  <c r="F10" i="45"/>
  <c r="E10" i="45"/>
  <c r="E33" i="45" s="1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H32" i="44" s="1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M32" i="44" s="1"/>
  <c r="L5" i="44"/>
  <c r="L32" i="44" s="1"/>
  <c r="K5" i="44"/>
  <c r="J5" i="44"/>
  <c r="J32" i="44" s="1"/>
  <c r="I5" i="44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L31" i="43" s="1"/>
  <c r="K5" i="43"/>
  <c r="K31" i="43" s="1"/>
  <c r="J5" i="43"/>
  <c r="I5" i="43"/>
  <c r="H5" i="43"/>
  <c r="H31" i="43" s="1"/>
  <c r="G5" i="43"/>
  <c r="F5" i="43"/>
  <c r="F31" i="43" s="1"/>
  <c r="E5" i="43"/>
  <c r="E31" i="43" s="1"/>
  <c r="D5" i="43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1" i="41"/>
  <c r="M10" i="41"/>
  <c r="L10" i="41"/>
  <c r="K10" i="41"/>
  <c r="J10" i="41"/>
  <c r="I10" i="41"/>
  <c r="H10" i="41"/>
  <c r="G10" i="41"/>
  <c r="F10" i="41"/>
  <c r="N10" i="41" s="1"/>
  <c r="E10" i="41"/>
  <c r="D10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9" i="41"/>
  <c r="O9" i="41" s="1"/>
  <c r="N8" i="41"/>
  <c r="O8" i="41" s="1"/>
  <c r="N7" i="41"/>
  <c r="O7" i="41"/>
  <c r="N6" i="41"/>
  <c r="O6" i="41" s="1"/>
  <c r="M5" i="41"/>
  <c r="L5" i="41"/>
  <c r="K5" i="41"/>
  <c r="K31" i="41" s="1"/>
  <c r="J5" i="41"/>
  <c r="J31" i="41" s="1"/>
  <c r="I5" i="41"/>
  <c r="H5" i="41"/>
  <c r="G5" i="41"/>
  <c r="G31" i="41" s="1"/>
  <c r="F5" i="41"/>
  <c r="E5" i="4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N28" i="40" s="1"/>
  <c r="O28" i="40" s="1"/>
  <c r="D28" i="40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N16" i="40" s="1"/>
  <c r="O16" i="40" s="1"/>
  <c r="D16" i="40"/>
  <c r="N15" i="40"/>
  <c r="O15" i="40" s="1"/>
  <c r="N14" i="40"/>
  <c r="O14" i="40" s="1"/>
  <c r="N13" i="40"/>
  <c r="O13" i="40" s="1"/>
  <c r="M12" i="40"/>
  <c r="M30" i="40" s="1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I10" i="40"/>
  <c r="I30" i="40" s="1"/>
  <c r="H10" i="40"/>
  <c r="G10" i="40"/>
  <c r="G30" i="40" s="1"/>
  <c r="F10" i="40"/>
  <c r="E10" i="40"/>
  <c r="D10" i="40"/>
  <c r="N10" i="40" s="1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M10" i="39"/>
  <c r="L10" i="39"/>
  <c r="K10" i="39"/>
  <c r="J10" i="39"/>
  <c r="I10" i="39"/>
  <c r="H10" i="39"/>
  <c r="G10" i="39"/>
  <c r="G27" i="39" s="1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M27" i="39" s="1"/>
  <c r="L5" i="39"/>
  <c r="K5" i="39"/>
  <c r="J5" i="39"/>
  <c r="I5" i="39"/>
  <c r="H5" i="39"/>
  <c r="H27" i="39" s="1"/>
  <c r="G5" i="39"/>
  <c r="F5" i="39"/>
  <c r="E5" i="39"/>
  <c r="D5" i="39"/>
  <c r="N24" i="38"/>
  <c r="O24" i="38" s="1"/>
  <c r="N23" i="38"/>
  <c r="O23" i="38"/>
  <c r="M22" i="38"/>
  <c r="L22" i="38"/>
  <c r="K22" i="38"/>
  <c r="J22" i="38"/>
  <c r="J25" i="38" s="1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G25" i="38" s="1"/>
  <c r="F17" i="38"/>
  <c r="E17" i="38"/>
  <c r="D17" i="38"/>
  <c r="N16" i="38"/>
  <c r="O16" i="38" s="1"/>
  <c r="N15" i="38"/>
  <c r="O15" i="38" s="1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M10" i="38"/>
  <c r="L10" i="38"/>
  <c r="L25" i="38" s="1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K5" i="38"/>
  <c r="K25" i="38" s="1"/>
  <c r="J5" i="38"/>
  <c r="I5" i="38"/>
  <c r="I25" i="38"/>
  <c r="H5" i="38"/>
  <c r="G5" i="38"/>
  <c r="F5" i="38"/>
  <c r="F25" i="38" s="1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M10" i="37"/>
  <c r="L10" i="37"/>
  <c r="L26" i="37" s="1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L5" i="37"/>
  <c r="K5" i="37"/>
  <c r="K26" i="37" s="1"/>
  <c r="J5" i="37"/>
  <c r="I5" i="37"/>
  <c r="H5" i="37"/>
  <c r="G5" i="37"/>
  <c r="G26" i="37" s="1"/>
  <c r="F5" i="37"/>
  <c r="F26" i="37" s="1"/>
  <c r="E5" i="37"/>
  <c r="D5" i="37"/>
  <c r="D26" i="37" s="1"/>
  <c r="N28" i="36"/>
  <c r="O28" i="36" s="1"/>
  <c r="M27" i="36"/>
  <c r="L27" i="36"/>
  <c r="K27" i="36"/>
  <c r="J27" i="36"/>
  <c r="J29" i="36" s="1"/>
  <c r="I27" i="36"/>
  <c r="H27" i="36"/>
  <c r="G27" i="36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/>
  <c r="N17" i="36"/>
  <c r="O17" i="36"/>
  <c r="N16" i="36"/>
  <c r="O16" i="36"/>
  <c r="N15" i="36"/>
  <c r="O15" i="36" s="1"/>
  <c r="N14" i="36"/>
  <c r="O14" i="36"/>
  <c r="N13" i="36"/>
  <c r="O13" i="36" s="1"/>
  <c r="M12" i="36"/>
  <c r="L12" i="36"/>
  <c r="N12" i="36" s="1"/>
  <c r="O12" i="36" s="1"/>
  <c r="K12" i="36"/>
  <c r="J12" i="36"/>
  <c r="I12" i="36"/>
  <c r="H12" i="36"/>
  <c r="G12" i="36"/>
  <c r="F12" i="36"/>
  <c r="E12" i="36"/>
  <c r="D12" i="36"/>
  <c r="N11" i="36"/>
  <c r="O11" i="36" s="1"/>
  <c r="M10" i="36"/>
  <c r="L10" i="36"/>
  <c r="K10" i="36"/>
  <c r="K29" i="36" s="1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I29" i="36"/>
  <c r="H5" i="36"/>
  <c r="H29" i="36"/>
  <c r="G5" i="36"/>
  <c r="F5" i="36"/>
  <c r="E5" i="36"/>
  <c r="N5" i="36" s="1"/>
  <c r="O5" i="36" s="1"/>
  <c r="D5" i="36"/>
  <c r="D29" i="36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J27" i="35" s="1"/>
  <c r="I10" i="35"/>
  <c r="H10" i="35"/>
  <c r="G10" i="35"/>
  <c r="F10" i="35"/>
  <c r="E10" i="35"/>
  <c r="D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G27" i="35" s="1"/>
  <c r="F5" i="35"/>
  <c r="E5" i="35"/>
  <c r="E27" i="35" s="1"/>
  <c r="D5" i="35"/>
  <c r="D27" i="35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J27" i="34" s="1"/>
  <c r="I10" i="34"/>
  <c r="H10" i="34"/>
  <c r="G10" i="34"/>
  <c r="F10" i="34"/>
  <c r="E10" i="34"/>
  <c r="D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G27" i="34" s="1"/>
  <c r="F5" i="34"/>
  <c r="E5" i="34"/>
  <c r="D5" i="34"/>
  <c r="N19" i="33"/>
  <c r="O19" i="33"/>
  <c r="N20" i="33"/>
  <c r="O20" i="33" s="1"/>
  <c r="N21" i="33"/>
  <c r="O21" i="33" s="1"/>
  <c r="N22" i="33"/>
  <c r="O22" i="33"/>
  <c r="N13" i="33"/>
  <c r="O13" i="33" s="1"/>
  <c r="N14" i="33"/>
  <c r="O14" i="33" s="1"/>
  <c r="N15" i="33"/>
  <c r="O15" i="33"/>
  <c r="N16" i="33"/>
  <c r="O16" i="33"/>
  <c r="N17" i="33"/>
  <c r="O17" i="33" s="1"/>
  <c r="E18" i="33"/>
  <c r="N18" i="33" s="1"/>
  <c r="O18" i="33" s="1"/>
  <c r="F18" i="33"/>
  <c r="G18" i="33"/>
  <c r="H18" i="33"/>
  <c r="I18" i="33"/>
  <c r="J18" i="33"/>
  <c r="K18" i="33"/>
  <c r="L18" i="33"/>
  <c r="M18" i="33"/>
  <c r="D18" i="33"/>
  <c r="E12" i="33"/>
  <c r="F12" i="33"/>
  <c r="G12" i="33"/>
  <c r="H12" i="33"/>
  <c r="I12" i="33"/>
  <c r="J12" i="33"/>
  <c r="K12" i="33"/>
  <c r="L12" i="33"/>
  <c r="M12" i="33"/>
  <c r="D12" i="33"/>
  <c r="E10" i="33"/>
  <c r="N10" i="33" s="1"/>
  <c r="O10" i="33" s="1"/>
  <c r="F10" i="33"/>
  <c r="G10" i="33"/>
  <c r="H10" i="33"/>
  <c r="I10" i="33"/>
  <c r="J10" i="33"/>
  <c r="K10" i="33"/>
  <c r="L10" i="33"/>
  <c r="M10" i="33"/>
  <c r="D10" i="33"/>
  <c r="E5" i="33"/>
  <c r="F5" i="33"/>
  <c r="G5" i="33"/>
  <c r="H5" i="33"/>
  <c r="H26" i="33" s="1"/>
  <c r="I5" i="33"/>
  <c r="I26" i="33" s="1"/>
  <c r="J5" i="33"/>
  <c r="K5" i="33"/>
  <c r="L5" i="33"/>
  <c r="M5" i="33"/>
  <c r="D5" i="33"/>
  <c r="N25" i="33"/>
  <c r="O25" i="33"/>
  <c r="N24" i="33"/>
  <c r="O24" i="33"/>
  <c r="E23" i="33"/>
  <c r="F23" i="33"/>
  <c r="G23" i="33"/>
  <c r="H23" i="33"/>
  <c r="I23" i="33"/>
  <c r="J23" i="33"/>
  <c r="K23" i="33"/>
  <c r="L23" i="33"/>
  <c r="M23" i="33"/>
  <c r="M26" i="33"/>
  <c r="D23" i="33"/>
  <c r="N11" i="33"/>
  <c r="O11" i="33"/>
  <c r="N7" i="33"/>
  <c r="O7" i="33" s="1"/>
  <c r="N8" i="33"/>
  <c r="O8" i="33" s="1"/>
  <c r="N9" i="33"/>
  <c r="O9" i="33" s="1"/>
  <c r="N6" i="33"/>
  <c r="O6" i="33" s="1"/>
  <c r="H30" i="40"/>
  <c r="M31" i="42"/>
  <c r="H31" i="42"/>
  <c r="E31" i="42"/>
  <c r="F31" i="42"/>
  <c r="G31" i="42"/>
  <c r="N17" i="42"/>
  <c r="O17" i="42" s="1"/>
  <c r="N25" i="45"/>
  <c r="O25" i="45" s="1"/>
  <c r="I33" i="45"/>
  <c r="O10" i="46"/>
  <c r="P10" i="46" s="1"/>
  <c r="O36" i="48" l="1"/>
  <c r="P36" i="48" s="1"/>
  <c r="H27" i="34"/>
  <c r="F27" i="35"/>
  <c r="F29" i="36"/>
  <c r="N27" i="36"/>
  <c r="O27" i="36" s="1"/>
  <c r="N22" i="38"/>
  <c r="O22" i="38" s="1"/>
  <c r="H31" i="41"/>
  <c r="N22" i="41"/>
  <c r="O22" i="41" s="1"/>
  <c r="N20" i="45"/>
  <c r="O20" i="45" s="1"/>
  <c r="N27" i="45"/>
  <c r="O27" i="45" s="1"/>
  <c r="O25" i="46"/>
  <c r="P25" i="46" s="1"/>
  <c r="O5" i="46"/>
  <c r="P5" i="46" s="1"/>
  <c r="I27" i="34"/>
  <c r="N12" i="38"/>
  <c r="O12" i="38" s="1"/>
  <c r="N5" i="33"/>
  <c r="O5" i="33" s="1"/>
  <c r="G31" i="46"/>
  <c r="K26" i="33"/>
  <c r="J26" i="33"/>
  <c r="F31" i="46"/>
  <c r="N10" i="39"/>
  <c r="O10" i="39" s="1"/>
  <c r="N22" i="39"/>
  <c r="O22" i="39" s="1"/>
  <c r="L31" i="41"/>
  <c r="N18" i="43"/>
  <c r="O18" i="43" s="1"/>
  <c r="K27" i="35"/>
  <c r="M26" i="37"/>
  <c r="M31" i="41"/>
  <c r="I31" i="43"/>
  <c r="N12" i="43"/>
  <c r="O12" i="43" s="1"/>
  <c r="N23" i="43"/>
  <c r="O23" i="43" s="1"/>
  <c r="H31" i="46"/>
  <c r="I31" i="46"/>
  <c r="L27" i="35"/>
  <c r="I26" i="37"/>
  <c r="E27" i="39"/>
  <c r="J30" i="40"/>
  <c r="F30" i="40"/>
  <c r="K30" i="40"/>
  <c r="N29" i="43"/>
  <c r="O29" i="43" s="1"/>
  <c r="D32" i="44"/>
  <c r="J31" i="46"/>
  <c r="L26" i="33"/>
  <c r="E26" i="33"/>
  <c r="N12" i="33"/>
  <c r="O12" i="33" s="1"/>
  <c r="M29" i="36"/>
  <c r="N26" i="44"/>
  <c r="O26" i="44" s="1"/>
  <c r="G33" i="45"/>
  <c r="K31" i="46"/>
  <c r="N23" i="33"/>
  <c r="O23" i="33" s="1"/>
  <c r="N12" i="35"/>
  <c r="O12" i="35" s="1"/>
  <c r="N25" i="35"/>
  <c r="O25" i="35" s="1"/>
  <c r="H33" i="45"/>
  <c r="L29" i="36"/>
  <c r="N28" i="41"/>
  <c r="O28" i="41" s="1"/>
  <c r="N31" i="45"/>
  <c r="O31" i="45" s="1"/>
  <c r="M31" i="46"/>
  <c r="F26" i="33"/>
  <c r="N12" i="34"/>
  <c r="O12" i="34" s="1"/>
  <c r="L27" i="34"/>
  <c r="M27" i="35"/>
  <c r="N12" i="37"/>
  <c r="O12" i="37" s="1"/>
  <c r="N5" i="39"/>
  <c r="O5" i="39" s="1"/>
  <c r="L30" i="40"/>
  <c r="N18" i="35"/>
  <c r="O18" i="35" s="1"/>
  <c r="G29" i="36"/>
  <c r="M33" i="45"/>
  <c r="L31" i="46"/>
  <c r="G26" i="33"/>
  <c r="N10" i="38"/>
  <c r="O10" i="38" s="1"/>
  <c r="M25" i="38"/>
  <c r="N24" i="41"/>
  <c r="O24" i="41" s="1"/>
  <c r="N31" i="46"/>
  <c r="O27" i="46"/>
  <c r="P27" i="46" s="1"/>
  <c r="N12" i="45"/>
  <c r="O12" i="45" s="1"/>
  <c r="N5" i="35"/>
  <c r="O5" i="35" s="1"/>
  <c r="K27" i="34"/>
  <c r="D30" i="40"/>
  <c r="I27" i="39"/>
  <c r="H26" i="37"/>
  <c r="J31" i="43"/>
  <c r="N5" i="37"/>
  <c r="O5" i="37" s="1"/>
  <c r="N5" i="38"/>
  <c r="O5" i="38" s="1"/>
  <c r="N12" i="41"/>
  <c r="O12" i="41" s="1"/>
  <c r="E27" i="34"/>
  <c r="N16" i="37"/>
  <c r="O16" i="37" s="1"/>
  <c r="K27" i="39"/>
  <c r="N12" i="39"/>
  <c r="O12" i="39" s="1"/>
  <c r="J31" i="42"/>
  <c r="N28" i="42"/>
  <c r="O28" i="42" s="1"/>
  <c r="O12" i="46"/>
  <c r="P12" i="46" s="1"/>
  <c r="M27" i="34"/>
  <c r="F27" i="34"/>
  <c r="N21" i="37"/>
  <c r="O21" i="37" s="1"/>
  <c r="L27" i="39"/>
  <c r="N17" i="39"/>
  <c r="O17" i="39" s="1"/>
  <c r="D31" i="41"/>
  <c r="N31" i="41" s="1"/>
  <c r="O31" i="41" s="1"/>
  <c r="O11" i="41" s="1"/>
  <c r="L31" i="42"/>
  <c r="E32" i="44"/>
  <c r="D27" i="39"/>
  <c r="E26" i="37"/>
  <c r="J27" i="39"/>
  <c r="N5" i="42"/>
  <c r="O5" i="42" s="1"/>
  <c r="N12" i="42"/>
  <c r="O12" i="42" s="1"/>
  <c r="N24" i="42"/>
  <c r="O24" i="42" s="1"/>
  <c r="D31" i="43"/>
  <c r="N31" i="43" s="1"/>
  <c r="O31" i="43" s="1"/>
  <c r="N10" i="34"/>
  <c r="O10" i="34" s="1"/>
  <c r="N10" i="37"/>
  <c r="O10" i="37" s="1"/>
  <c r="N12" i="40"/>
  <c r="O12" i="40" s="1"/>
  <c r="E31" i="41"/>
  <c r="N25" i="43"/>
  <c r="O25" i="43" s="1"/>
  <c r="F32" i="44"/>
  <c r="K32" i="44"/>
  <c r="G32" i="44"/>
  <c r="D26" i="33"/>
  <c r="N26" i="33" s="1"/>
  <c r="O26" i="33" s="1"/>
  <c r="N10" i="35"/>
  <c r="O10" i="35" s="1"/>
  <c r="E29" i="36"/>
  <c r="N29" i="36" s="1"/>
  <c r="O29" i="36" s="1"/>
  <c r="H25" i="38"/>
  <c r="N23" i="40"/>
  <c r="O23" i="40" s="1"/>
  <c r="F31" i="41"/>
  <c r="N5" i="44"/>
  <c r="O5" i="44" s="1"/>
  <c r="N12" i="44"/>
  <c r="O12" i="44" s="1"/>
  <c r="O33" i="47"/>
  <c r="P33" i="47" s="1"/>
  <c r="I31" i="42"/>
  <c r="I27" i="35"/>
  <c r="D33" i="45"/>
  <c r="N19" i="44"/>
  <c r="O19" i="44" s="1"/>
  <c r="J26" i="37"/>
  <c r="N5" i="45"/>
  <c r="O5" i="45" s="1"/>
  <c r="N10" i="45"/>
  <c r="O10" i="45" s="1"/>
  <c r="N10" i="44"/>
  <c r="O10" i="44" s="1"/>
  <c r="N5" i="43"/>
  <c r="O5" i="43" s="1"/>
  <c r="D25" i="38"/>
  <c r="N22" i="34"/>
  <c r="O22" i="34" s="1"/>
  <c r="H27" i="35"/>
  <c r="N27" i="35" s="1"/>
  <c r="O27" i="35" s="1"/>
  <c r="E25" i="38"/>
  <c r="F27" i="39"/>
  <c r="N27" i="39" s="1"/>
  <c r="O27" i="39" s="1"/>
  <c r="D31" i="46"/>
  <c r="I31" i="41"/>
  <c r="G31" i="43"/>
  <c r="D31" i="42"/>
  <c r="E30" i="40"/>
  <c r="N17" i="38"/>
  <c r="O17" i="38" s="1"/>
  <c r="I32" i="44"/>
  <c r="N5" i="34"/>
  <c r="O5" i="34" s="1"/>
  <c r="N10" i="43"/>
  <c r="O10" i="43" s="1"/>
  <c r="N21" i="40"/>
  <c r="O21" i="40" s="1"/>
  <c r="N17" i="34"/>
  <c r="O17" i="34" s="1"/>
  <c r="D27" i="34"/>
  <c r="N5" i="41"/>
  <c r="O5" i="41" s="1"/>
  <c r="M31" i="43"/>
  <c r="N24" i="44"/>
  <c r="O24" i="44" s="1"/>
  <c r="N5" i="40"/>
  <c r="O5" i="40" s="1"/>
  <c r="K31" i="42"/>
  <c r="N24" i="37"/>
  <c r="O24" i="37" s="1"/>
  <c r="N27" i="34" l="1"/>
  <c r="O27" i="34" s="1"/>
  <c r="N33" i="45"/>
  <c r="O33" i="45" s="1"/>
  <c r="O31" i="46"/>
  <c r="P31" i="46" s="1"/>
  <c r="N26" i="37"/>
  <c r="O26" i="37" s="1"/>
  <c r="N32" i="44"/>
  <c r="O32" i="44" s="1"/>
  <c r="N30" i="40"/>
  <c r="O30" i="40" s="1"/>
  <c r="N25" i="38"/>
  <c r="O25" i="38" s="1"/>
  <c r="O10" i="41"/>
  <c r="N31" i="42"/>
  <c r="O31" i="42" s="1"/>
</calcChain>
</file>

<file path=xl/sharedStrings.xml><?xml version="1.0" encoding="utf-8"?>
<sst xmlns="http://schemas.openxmlformats.org/spreadsheetml/2006/main" count="734" uniqueCount="117">
  <si>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</si>
  <si>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</si>
  <si>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</si>
  <si>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</si>
  <si>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</si>
  <si>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</si>
  <si>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</si>
  <si>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</si>
  <si>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</si>
  <si>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</si>
  <si>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</si>
  <si>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Communications Services Taxes</t>
  </si>
  <si>
    <t>Permits, Fees, and Special Assessments</t>
  </si>
  <si>
    <t>Other Permits, Fees, and Special Assessments</t>
  </si>
  <si>
    <t>Intergovernmental Revenue</t>
  </si>
  <si>
    <t>Federal Grant - Culture / Recreation</t>
  </si>
  <si>
    <t>Federal Grant - Physical Environment - Sewer / Wastewater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</si>
  <si>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</si>
  <si>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</si>
  <si>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</si>
  <si>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</si>
  <si>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</si>
  <si>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</si>
  <si>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</si>
  <si>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</si>
  <si>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</si>
  <si>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</si>
  <si>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</si>
  <si>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Total - All Account Codes</t>
  </si>
  <si>
    <t>Local Fiscal Year Ended September 30, 2009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</si>
  <si>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</si>
  <si>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</si>
  <si>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</si>
  <si>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</si>
  <si>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</si>
  <si>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</si>
  <si>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</si>
  <si>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</si>
  <si>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</si>
  <si>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Federal Grant - Physical Environment - Garbage / Solid Waste</t>
  </si>
  <si>
    <t>Greenville Revenues Reported by Account Code and Fund Type</t>
  </si>
  <si>
    <t>Local Fiscal Year Ended September 30, 2010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</si>
  <si>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</si>
  <si>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</si>
  <si>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</si>
  <si>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</si>
  <si>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</si>
  <si>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Other Transportation</t>
  </si>
  <si>
    <t>2011 Municipal Population:</t>
  </si>
  <si>
    <t>Local Fiscal Year Ended September 30, 2012</t>
  </si>
  <si>
    <t>Federal Grant - Physical Environment - Water Supply System</t>
  </si>
  <si>
    <t>State Grant - Physical Environment - Water Supply System</t>
  </si>
  <si>
    <t>State Grant - Physical Environment - Garbage / Solid Waste</t>
  </si>
  <si>
    <t>State Grant - Physical Environment - Sewer / Wastewater</t>
  </si>
  <si>
    <t>2012 Municipal Population:</t>
  </si>
  <si>
    <t>Local Fiscal Year Ended September 30, 2008</t>
  </si>
  <si>
    <t>Local Option Taxes</t>
  </si>
  <si>
    <t>Permits and Franchise Fees</t>
  </si>
  <si>
    <t>Other Permits and Fees</t>
  </si>
  <si>
    <t>State Grant - Other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</si>
  <si>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</si>
  <si>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</si>
  <si>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</si>
  <si>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</si>
  <si>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</si>
  <si>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</si>
  <si>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2014</t>
  </si>
  <si>
    <t>2014 Municipal Population:</t>
  </si>
  <si>
    <t>Local Fiscal Year Ended September 30, 2015</t>
  </si>
  <si>
    <t>Judgments, Fines, and Forfeits</t>
  </si>
  <si>
    <t>Other Judgments, Fines, and Forfeits</t>
  </si>
  <si>
    <t>Rents and Royalties</t>
  </si>
  <si>
    <t>Sales - Disposition of Fixed Assets</t>
  </si>
  <si>
    <t>2015 Municipal Population:</t>
  </si>
  <si>
    <t>Local Fiscal Year Ended September 30, 2016</t>
  </si>
  <si>
    <t>Fines - Local Ordinance Violations</t>
  </si>
  <si>
    <t>Proceeds - Debt Proceeds</t>
  </si>
  <si>
    <t>2016 Municipal Population:</t>
  </si>
  <si>
    <t>Local Fiscal Year Ended September 30, 2017</t>
  </si>
  <si>
    <t>Non-Operating - Special Items (Gain)</t>
  </si>
  <si>
    <t>2017 Municipal Population:</t>
  </si>
  <si>
    <t>Local Fiscal Year Ended September 30, 2018</t>
  </si>
  <si>
    <t>State Shared Revenues - Other</t>
  </si>
  <si>
    <t>2018 Municipal Population:</t>
  </si>
  <si>
    <t>Local Fiscal Year Ended September 30, 2019</t>
  </si>
  <si>
    <t>State Grant - Public Safety</t>
  </si>
  <si>
    <t>State Grant - Economic Environment</t>
  </si>
  <si>
    <t>2019 Municipal Population:</t>
  </si>
  <si>
    <t>Local Fiscal Year Ended September 30, 2020</t>
  </si>
  <si>
    <t>Grants from Other Local Units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</si>
  <si>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</si>
  <si>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</si>
  <si>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</si>
  <si>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</si>
  <si>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</si>
  <si>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</si>
  <si>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</si>
  <si>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</si>
  <si>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Permits - Other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</si>
  <si>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</si>
  <si>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</si>
  <si>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</si>
  <si>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</si>
  <si>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</si>
  <si>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Local Communications Services Taxes</t>
  </si>
  <si>
    <t>Federal Grant - General Government</t>
  </si>
  <si>
    <t>State Grant - Transportation - Other Transportation</t>
  </si>
  <si>
    <t>State Shared Revenues - General Government - Municipal Revenue Sharing Program</t>
  </si>
  <si>
    <t>2022 Municipal Population:</t>
  </si>
  <si>
    <t>Local Fiscal Year Ended September 30, 2023</t>
  </si>
  <si>
    <t>State Grant - General Government</t>
  </si>
  <si>
    <t>State Grant - Physical Environment - Other Physical Environment</t>
  </si>
  <si>
    <t>State Grant - Human Services - Health or Hospitals</t>
  </si>
  <si>
    <t>State Grant - Culture / Recreation</t>
  </si>
  <si>
    <t>State Shared Revenues - Transportation - Other Transportation</t>
  </si>
  <si>
    <t>Shared Revenue from Other Local Units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</si>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</sst>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0" fillId="0" borderId="1" xfId="0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5E0A6-FDCD-48B8-80C5-1802E051CB6F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109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32</v>
      </c>
      <c r="B3" s="111"/>
      <c r="C3" s="112"/>
      <c r="D3" s="116" t="s">
        <v>19</v>
      </c>
      <c r="E3" s="117"/>
      <c r="F3" s="117"/>
      <c r="G3" s="117"/>
      <c r="H3" s="118"/>
      <c r="I3" s="116" t="s">
        <v>20</v>
      </c>
      <c r="J3" s="118"/>
      <c r="K3" s="116" t="s">
        <v>22</v>
      </c>
      <c r="L3" s="117"/>
      <c r="M3" s="118"/>
      <c r="N3" s="52"/>
      <c r="O3" s="53"/>
      <c r="P3" s="119" t="s">
        <v>92</v>
      </c>
      <c r="Q3" s="54"/>
      <c r="R3"/>
    </row>
    <row r="4" spans="1:134" ht="32.25" customHeight="1" thickBot="1">
      <c r="A4" s="113"/>
      <c r="B4" s="114"/>
      <c r="C4" s="115"/>
      <c r="D4" s="55" t="s">
        <v>3</v>
      </c>
      <c r="E4" s="55" t="s">
        <v>33</v>
      </c>
      <c r="F4" s="55" t="s">
        <v>34</v>
      </c>
      <c r="G4" s="55" t="s">
        <v>35</v>
      </c>
      <c r="H4" s="55" t="s">
        <v>4</v>
      </c>
      <c r="I4" s="55" t="s">
        <v>5</v>
      </c>
      <c r="J4" s="56" t="s">
        <v>36</v>
      </c>
      <c r="K4" s="56" t="s">
        <v>6</v>
      </c>
      <c r="L4" s="56" t="s">
        <v>7</v>
      </c>
      <c r="M4" s="56" t="s">
        <v>93</v>
      </c>
      <c r="N4" s="56" t="s">
        <v>8</v>
      </c>
      <c r="O4" s="56" t="s">
        <v>94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95</v>
      </c>
      <c r="B5" s="60"/>
      <c r="C5" s="60"/>
      <c r="D5" s="61">
        <f>SUM(D6:D9)</f>
        <v>372672</v>
      </c>
      <c r="E5" s="61">
        <f>SUM(E6:E9)</f>
        <v>0</v>
      </c>
      <c r="F5" s="61">
        <f>SUM(F6:F9)</f>
        <v>0</v>
      </c>
      <c r="G5" s="61">
        <f>SUM(G6:G9)</f>
        <v>0</v>
      </c>
      <c r="H5" s="61">
        <f>SUM(H6:H9)</f>
        <v>0</v>
      </c>
      <c r="I5" s="61">
        <f>SUM(I6:I9)</f>
        <v>0</v>
      </c>
      <c r="J5" s="61">
        <f>SUM(J6:J9)</f>
        <v>0</v>
      </c>
      <c r="K5" s="61">
        <f>SUM(K6:K9)</f>
        <v>0</v>
      </c>
      <c r="L5" s="61">
        <f>SUM(L6:L9)</f>
        <v>0</v>
      </c>
      <c r="M5" s="61">
        <f>SUM(M6:M9)</f>
        <v>0</v>
      </c>
      <c r="N5" s="61">
        <f>SUM(N6:N9)</f>
        <v>0</v>
      </c>
      <c r="O5" s="62">
        <f>SUM(D5:N5)</f>
        <v>372672</v>
      </c>
      <c r="P5" s="63">
        <f>(O5/P$38)</f>
        <v>482.11125485122898</v>
      </c>
      <c r="Q5" s="64"/>
    </row>
    <row r="6" spans="1:134">
      <c r="A6" s="66"/>
      <c r="B6" s="67">
        <v>311</v>
      </c>
      <c r="C6" s="68" t="s">
        <v>1</v>
      </c>
      <c r="D6" s="69">
        <v>128593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128593</v>
      </c>
      <c r="P6" s="70">
        <f>(O6/P$38)</f>
        <v>166.35575679172058</v>
      </c>
      <c r="Q6" s="71"/>
    </row>
    <row r="7" spans="1:134">
      <c r="A7" s="66"/>
      <c r="B7" s="67">
        <v>312.41000000000003</v>
      </c>
      <c r="C7" s="68" t="s">
        <v>96</v>
      </c>
      <c r="D7" s="69">
        <v>156734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9" si="0">SUM(D7:N7)</f>
        <v>156734</v>
      </c>
      <c r="P7" s="70">
        <f>(O7/P$38)</f>
        <v>202.76067270375162</v>
      </c>
      <c r="Q7" s="71"/>
    </row>
    <row r="8" spans="1:134">
      <c r="A8" s="66"/>
      <c r="B8" s="67">
        <v>314.10000000000002</v>
      </c>
      <c r="C8" s="68" t="s">
        <v>10</v>
      </c>
      <c r="D8" s="69">
        <v>58718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58718</v>
      </c>
      <c r="P8" s="70">
        <f>(O8/P$38)</f>
        <v>75.961190168175932</v>
      </c>
      <c r="Q8" s="71"/>
    </row>
    <row r="9" spans="1:134">
      <c r="A9" s="66"/>
      <c r="B9" s="67">
        <v>315.2</v>
      </c>
      <c r="C9" s="68" t="s">
        <v>104</v>
      </c>
      <c r="D9" s="69">
        <v>28627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28627</v>
      </c>
      <c r="P9" s="70">
        <f>(O9/P$38)</f>
        <v>37.033635187580856</v>
      </c>
      <c r="Q9" s="71"/>
    </row>
    <row r="10" spans="1:134" ht="15.75">
      <c r="A10" s="72" t="s">
        <v>12</v>
      </c>
      <c r="B10" s="73"/>
      <c r="C10" s="74"/>
      <c r="D10" s="75">
        <f>SUM(D11:D11)</f>
        <v>4527</v>
      </c>
      <c r="E10" s="75">
        <f>SUM(E11:E11)</f>
        <v>0</v>
      </c>
      <c r="F10" s="75">
        <f>SUM(F11:F11)</f>
        <v>0</v>
      </c>
      <c r="G10" s="75">
        <f>SUM(G11:G11)</f>
        <v>0</v>
      </c>
      <c r="H10" s="75">
        <f>SUM(H11:H11)</f>
        <v>0</v>
      </c>
      <c r="I10" s="75">
        <f>SUM(I11:I11)</f>
        <v>0</v>
      </c>
      <c r="J10" s="75">
        <f>SUM(J11:J11)</f>
        <v>0</v>
      </c>
      <c r="K10" s="75">
        <f>SUM(K11:K11)</f>
        <v>0</v>
      </c>
      <c r="L10" s="75">
        <f>SUM(L11:L11)</f>
        <v>0</v>
      </c>
      <c r="M10" s="75">
        <f>SUM(M11:M11)</f>
        <v>0</v>
      </c>
      <c r="N10" s="75">
        <f>SUM(N11:N11)</f>
        <v>0</v>
      </c>
      <c r="O10" s="76">
        <f>SUM(D10:N10)</f>
        <v>4527</v>
      </c>
      <c r="P10" s="77">
        <f>(O10/P$38)</f>
        <v>5.8564036222509701</v>
      </c>
      <c r="Q10" s="78"/>
    </row>
    <row r="11" spans="1:134">
      <c r="A11" s="66"/>
      <c r="B11" s="67">
        <v>322.89999999999998</v>
      </c>
      <c r="C11" s="68" t="s">
        <v>98</v>
      </c>
      <c r="D11" s="69">
        <v>4527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ref="O11" si="1">SUM(D11:N11)</f>
        <v>4527</v>
      </c>
      <c r="P11" s="70">
        <f>(O11/P$38)</f>
        <v>5.8564036222509701</v>
      </c>
      <c r="Q11" s="71"/>
    </row>
    <row r="12" spans="1:134" ht="15.75">
      <c r="A12" s="72" t="s">
        <v>99</v>
      </c>
      <c r="B12" s="73"/>
      <c r="C12" s="74"/>
      <c r="D12" s="75">
        <f>SUM(D13:D22)</f>
        <v>1815524</v>
      </c>
      <c r="E12" s="75">
        <f>SUM(E13:E22)</f>
        <v>0</v>
      </c>
      <c r="F12" s="75">
        <f>SUM(F13:F22)</f>
        <v>0</v>
      </c>
      <c r="G12" s="75">
        <f>SUM(G13:G22)</f>
        <v>0</v>
      </c>
      <c r="H12" s="75">
        <f>SUM(H13:H22)</f>
        <v>0</v>
      </c>
      <c r="I12" s="75">
        <f>SUM(I13:I22)</f>
        <v>421160</v>
      </c>
      <c r="J12" s="75">
        <f>SUM(J13:J22)</f>
        <v>0</v>
      </c>
      <c r="K12" s="75">
        <f>SUM(K13:K22)</f>
        <v>0</v>
      </c>
      <c r="L12" s="75">
        <f>SUM(L13:L22)</f>
        <v>0</v>
      </c>
      <c r="M12" s="75">
        <f>SUM(M13:M22)</f>
        <v>0</v>
      </c>
      <c r="N12" s="75">
        <f>SUM(N13:N22)</f>
        <v>0</v>
      </c>
      <c r="O12" s="76">
        <f>SUM(D12:N12)</f>
        <v>2236684</v>
      </c>
      <c r="P12" s="77">
        <f>(O12/P$38)</f>
        <v>2893.5109961190169</v>
      </c>
      <c r="Q12" s="78"/>
    </row>
    <row r="13" spans="1:134">
      <c r="A13" s="66"/>
      <c r="B13" s="67">
        <v>331.49</v>
      </c>
      <c r="C13" s="68" t="s">
        <v>47</v>
      </c>
      <c r="D13" s="69">
        <v>51454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ref="O13:O20" si="2">SUM(D13:N13)</f>
        <v>51454</v>
      </c>
      <c r="P13" s="70">
        <f>(O13/P$38)</f>
        <v>66.564036222509699</v>
      </c>
      <c r="Q13" s="71"/>
    </row>
    <row r="14" spans="1:134">
      <c r="A14" s="66"/>
      <c r="B14" s="67">
        <v>334.1</v>
      </c>
      <c r="C14" s="68" t="s">
        <v>110</v>
      </c>
      <c r="D14" s="69">
        <v>1470505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2"/>
        <v>1470505</v>
      </c>
      <c r="P14" s="70">
        <f>(O14/P$38)</f>
        <v>1902.3350582147477</v>
      </c>
      <c r="Q14" s="71"/>
    </row>
    <row r="15" spans="1:134">
      <c r="A15" s="66"/>
      <c r="B15" s="67">
        <v>334.31</v>
      </c>
      <c r="C15" s="68" t="s">
        <v>51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421160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2"/>
        <v>421160</v>
      </c>
      <c r="P15" s="70">
        <f>(O15/P$38)</f>
        <v>544.83829236739973</v>
      </c>
      <c r="Q15" s="71"/>
    </row>
    <row r="16" spans="1:134">
      <c r="A16" s="66"/>
      <c r="B16" s="67">
        <v>334.39</v>
      </c>
      <c r="C16" s="68" t="s">
        <v>111</v>
      </c>
      <c r="D16" s="69">
        <v>33053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2"/>
        <v>33053</v>
      </c>
      <c r="P16" s="70">
        <f>(O16/P$38)</f>
        <v>42.759379042690817</v>
      </c>
      <c r="Q16" s="71"/>
    </row>
    <row r="17" spans="1:17">
      <c r="A17" s="66"/>
      <c r="B17" s="67">
        <v>334.61</v>
      </c>
      <c r="C17" s="68" t="s">
        <v>112</v>
      </c>
      <c r="D17" s="69">
        <v>77088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2"/>
        <v>77088</v>
      </c>
      <c r="P17" s="70">
        <f>(O17/P$38)</f>
        <v>99.725743855109968</v>
      </c>
      <c r="Q17" s="71"/>
    </row>
    <row r="18" spans="1:17">
      <c r="A18" s="66"/>
      <c r="B18" s="67">
        <v>334.7</v>
      </c>
      <c r="C18" s="68" t="s">
        <v>113</v>
      </c>
      <c r="D18" s="69">
        <v>50000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50000</v>
      </c>
      <c r="P18" s="70">
        <f>(O18/P$38)</f>
        <v>64.683053040103488</v>
      </c>
      <c r="Q18" s="71"/>
    </row>
    <row r="19" spans="1:17">
      <c r="A19" s="66"/>
      <c r="B19" s="67">
        <v>335.125</v>
      </c>
      <c r="C19" s="68" t="s">
        <v>107</v>
      </c>
      <c r="D19" s="69">
        <v>67857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2"/>
        <v>67857</v>
      </c>
      <c r="P19" s="70">
        <f>(O19/P$38)</f>
        <v>87.783958602846056</v>
      </c>
      <c r="Q19" s="71"/>
    </row>
    <row r="20" spans="1:17">
      <c r="A20" s="66"/>
      <c r="B20" s="67">
        <v>335.18</v>
      </c>
      <c r="C20" s="68" t="s">
        <v>100</v>
      </c>
      <c r="D20" s="69">
        <v>27641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2"/>
        <v>27641</v>
      </c>
      <c r="P20" s="70">
        <f>(O20/P$38)</f>
        <v>35.758085381630011</v>
      </c>
      <c r="Q20" s="71"/>
    </row>
    <row r="21" spans="1:17">
      <c r="A21" s="66"/>
      <c r="B21" s="67">
        <v>335.48</v>
      </c>
      <c r="C21" s="68" t="s">
        <v>114</v>
      </c>
      <c r="D21" s="69">
        <v>13035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ref="O21" si="3">SUM(D21:N21)</f>
        <v>13035</v>
      </c>
      <c r="P21" s="70">
        <f>(O21/P$38)</f>
        <v>16.862871927554981</v>
      </c>
      <c r="Q21" s="71"/>
    </row>
    <row r="22" spans="1:17">
      <c r="A22" s="66"/>
      <c r="B22" s="67">
        <v>338</v>
      </c>
      <c r="C22" s="68" t="s">
        <v>115</v>
      </c>
      <c r="D22" s="69">
        <v>24891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>SUM(D22:N22)</f>
        <v>24891</v>
      </c>
      <c r="P22" s="70">
        <f>(O22/P$38)</f>
        <v>32.200517464424323</v>
      </c>
      <c r="Q22" s="71"/>
    </row>
    <row r="23" spans="1:17" ht="15.75">
      <c r="A23" s="72" t="s">
        <v>23</v>
      </c>
      <c r="B23" s="73"/>
      <c r="C23" s="74"/>
      <c r="D23" s="75">
        <f>SUM(D24:D26)</f>
        <v>0</v>
      </c>
      <c r="E23" s="75">
        <f>SUM(E24:E26)</f>
        <v>0</v>
      </c>
      <c r="F23" s="75">
        <f>SUM(F24:F26)</f>
        <v>0</v>
      </c>
      <c r="G23" s="75">
        <f>SUM(G24:G26)</f>
        <v>0</v>
      </c>
      <c r="H23" s="75">
        <f>SUM(H24:H26)</f>
        <v>0</v>
      </c>
      <c r="I23" s="75">
        <f>SUM(I24:I26)</f>
        <v>502390</v>
      </c>
      <c r="J23" s="75">
        <f>SUM(J24:J26)</f>
        <v>0</v>
      </c>
      <c r="K23" s="75">
        <f>SUM(K24:K26)</f>
        <v>0</v>
      </c>
      <c r="L23" s="75">
        <f>SUM(L24:L26)</f>
        <v>0</v>
      </c>
      <c r="M23" s="75">
        <f>SUM(M24:M26)</f>
        <v>0</v>
      </c>
      <c r="N23" s="75">
        <f>SUM(N24:N26)</f>
        <v>0</v>
      </c>
      <c r="O23" s="75">
        <f>SUM(D23:N23)</f>
        <v>502390</v>
      </c>
      <c r="P23" s="77">
        <f>(O23/P$38)</f>
        <v>649.92238033635192</v>
      </c>
      <c r="Q23" s="78"/>
    </row>
    <row r="24" spans="1:17">
      <c r="A24" s="66"/>
      <c r="B24" s="67">
        <v>343.3</v>
      </c>
      <c r="C24" s="68" t="s">
        <v>24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218696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ref="O24:O26" si="4">SUM(D24:N24)</f>
        <v>218696</v>
      </c>
      <c r="P24" s="70">
        <f>(O24/P$38)</f>
        <v>282.91849935316947</v>
      </c>
      <c r="Q24" s="71"/>
    </row>
    <row r="25" spans="1:17">
      <c r="A25" s="66"/>
      <c r="B25" s="67">
        <v>343.4</v>
      </c>
      <c r="C25" s="68" t="s">
        <v>25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125290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4"/>
        <v>125290</v>
      </c>
      <c r="P25" s="70">
        <f>(O25/P$38)</f>
        <v>162.08279430789133</v>
      </c>
      <c r="Q25" s="71"/>
    </row>
    <row r="26" spans="1:17">
      <c r="A26" s="66"/>
      <c r="B26" s="67">
        <v>343.5</v>
      </c>
      <c r="C26" s="68" t="s">
        <v>26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158404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4"/>
        <v>158404</v>
      </c>
      <c r="P26" s="70">
        <f>(O26/P$38)</f>
        <v>204.92108667529106</v>
      </c>
      <c r="Q26" s="71"/>
    </row>
    <row r="27" spans="1:17" ht="15.75">
      <c r="A27" s="72" t="s">
        <v>69</v>
      </c>
      <c r="B27" s="73"/>
      <c r="C27" s="74"/>
      <c r="D27" s="75">
        <f>SUM(D28:D28)</f>
        <v>1418</v>
      </c>
      <c r="E27" s="75">
        <f>SUM(E28:E28)</f>
        <v>0</v>
      </c>
      <c r="F27" s="75">
        <f>SUM(F28:F28)</f>
        <v>0</v>
      </c>
      <c r="G27" s="75">
        <f>SUM(G28:G28)</f>
        <v>0</v>
      </c>
      <c r="H27" s="75">
        <f>SUM(H28:H28)</f>
        <v>0</v>
      </c>
      <c r="I27" s="75">
        <f>SUM(I28:I28)</f>
        <v>0</v>
      </c>
      <c r="J27" s="75">
        <f>SUM(J28:J28)</f>
        <v>0</v>
      </c>
      <c r="K27" s="75">
        <f>SUM(K28:K28)</f>
        <v>0</v>
      </c>
      <c r="L27" s="75">
        <f>SUM(L28:L28)</f>
        <v>0</v>
      </c>
      <c r="M27" s="75">
        <f>SUM(M28:M28)</f>
        <v>0</v>
      </c>
      <c r="N27" s="75">
        <f>SUM(N28:N28)</f>
        <v>0</v>
      </c>
      <c r="O27" s="75">
        <f>SUM(D27:N27)</f>
        <v>1418</v>
      </c>
      <c r="P27" s="77">
        <f>(O27/P$38)</f>
        <v>1.8344113842173351</v>
      </c>
      <c r="Q27" s="78"/>
    </row>
    <row r="28" spans="1:17">
      <c r="A28" s="79"/>
      <c r="B28" s="80">
        <v>359</v>
      </c>
      <c r="C28" s="81" t="s">
        <v>70</v>
      </c>
      <c r="D28" s="69">
        <v>1418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ref="O28" si="5">SUM(D28:N28)</f>
        <v>1418</v>
      </c>
      <c r="P28" s="70">
        <f>(O28/P$38)</f>
        <v>1.8344113842173351</v>
      </c>
      <c r="Q28" s="71"/>
    </row>
    <row r="29" spans="1:17" ht="15.75">
      <c r="A29" s="72" t="s">
        <v>2</v>
      </c>
      <c r="B29" s="73"/>
      <c r="C29" s="74"/>
      <c r="D29" s="75">
        <f>SUM(D30:D32)</f>
        <v>46205</v>
      </c>
      <c r="E29" s="75">
        <f>SUM(E30:E32)</f>
        <v>0</v>
      </c>
      <c r="F29" s="75">
        <f>SUM(F30:F32)</f>
        <v>0</v>
      </c>
      <c r="G29" s="75">
        <f>SUM(G30:G32)</f>
        <v>0</v>
      </c>
      <c r="H29" s="75">
        <f>SUM(H30:H32)</f>
        <v>0</v>
      </c>
      <c r="I29" s="75">
        <f>SUM(I30:I32)</f>
        <v>0</v>
      </c>
      <c r="J29" s="75">
        <f>SUM(J30:J32)</f>
        <v>0</v>
      </c>
      <c r="K29" s="75">
        <f>SUM(K30:K32)</f>
        <v>0</v>
      </c>
      <c r="L29" s="75">
        <f>SUM(L30:L32)</f>
        <v>0</v>
      </c>
      <c r="M29" s="75">
        <f>SUM(M30:M32)</f>
        <v>0</v>
      </c>
      <c r="N29" s="75">
        <f>SUM(N30:N32)</f>
        <v>0</v>
      </c>
      <c r="O29" s="75">
        <f>SUM(D29:N29)</f>
        <v>46205</v>
      </c>
      <c r="P29" s="77">
        <f>(O29/P$38)</f>
        <v>59.773609314359639</v>
      </c>
      <c r="Q29" s="78"/>
    </row>
    <row r="30" spans="1:17">
      <c r="A30" s="66"/>
      <c r="B30" s="67">
        <v>361.1</v>
      </c>
      <c r="C30" s="68" t="s">
        <v>30</v>
      </c>
      <c r="D30" s="69">
        <v>2460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>SUM(D30:N30)</f>
        <v>2460</v>
      </c>
      <c r="P30" s="70">
        <f>(O30/P$38)</f>
        <v>3.1824062095730921</v>
      </c>
      <c r="Q30" s="71"/>
    </row>
    <row r="31" spans="1:17">
      <c r="A31" s="66"/>
      <c r="B31" s="67">
        <v>362</v>
      </c>
      <c r="C31" s="68" t="s">
        <v>71</v>
      </c>
      <c r="D31" s="69">
        <v>23232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ref="O31:O35" si="6">SUM(D31:N31)</f>
        <v>23232</v>
      </c>
      <c r="P31" s="70">
        <f>(O31/P$38)</f>
        <v>30.054333764553686</v>
      </c>
      <c r="Q31" s="71"/>
    </row>
    <row r="32" spans="1:17">
      <c r="A32" s="66"/>
      <c r="B32" s="67">
        <v>369.9</v>
      </c>
      <c r="C32" s="68" t="s">
        <v>31</v>
      </c>
      <c r="D32" s="69">
        <v>20513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6"/>
        <v>20513</v>
      </c>
      <c r="P32" s="70">
        <f>(O32/P$38)</f>
        <v>26.536869340232858</v>
      </c>
      <c r="Q32" s="71"/>
    </row>
    <row r="33" spans="1:120" ht="15.75">
      <c r="A33" s="72" t="s">
        <v>42</v>
      </c>
      <c r="B33" s="73"/>
      <c r="C33" s="74"/>
      <c r="D33" s="75">
        <f>SUM(D34:D35)</f>
        <v>1399837</v>
      </c>
      <c r="E33" s="75">
        <f>SUM(E34:E35)</f>
        <v>0</v>
      </c>
      <c r="F33" s="75">
        <f>SUM(F34:F35)</f>
        <v>0</v>
      </c>
      <c r="G33" s="75">
        <f>SUM(G34:G35)</f>
        <v>0</v>
      </c>
      <c r="H33" s="75">
        <f>SUM(H34:H35)</f>
        <v>0</v>
      </c>
      <c r="I33" s="75">
        <f>SUM(I34:I35)</f>
        <v>36956</v>
      </c>
      <c r="J33" s="75">
        <f>SUM(J34:J35)</f>
        <v>0</v>
      </c>
      <c r="K33" s="75">
        <f>SUM(K34:K35)</f>
        <v>0</v>
      </c>
      <c r="L33" s="75">
        <f>SUM(L34:L35)</f>
        <v>0</v>
      </c>
      <c r="M33" s="75">
        <f>SUM(M34:M35)</f>
        <v>0</v>
      </c>
      <c r="N33" s="75">
        <f>SUM(N34:N35)</f>
        <v>0</v>
      </c>
      <c r="O33" s="75">
        <f t="shared" si="6"/>
        <v>1436793</v>
      </c>
      <c r="P33" s="77">
        <f>(O33/P$38)</f>
        <v>1858.7231565329885</v>
      </c>
      <c r="Q33" s="71"/>
    </row>
    <row r="34" spans="1:120">
      <c r="A34" s="66"/>
      <c r="B34" s="67">
        <v>381</v>
      </c>
      <c r="C34" s="68" t="s">
        <v>43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36956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6"/>
        <v>36956</v>
      </c>
      <c r="P34" s="70">
        <f>(O34/P$38)</f>
        <v>47.808538163001295</v>
      </c>
      <c r="Q34" s="71"/>
    </row>
    <row r="35" spans="1:120" ht="15.75" thickBot="1">
      <c r="A35" s="66"/>
      <c r="B35" s="67">
        <v>384</v>
      </c>
      <c r="C35" s="68" t="s">
        <v>76</v>
      </c>
      <c r="D35" s="69">
        <v>1399837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6"/>
        <v>1399837</v>
      </c>
      <c r="P35" s="70">
        <f>(O35/P$38)</f>
        <v>1810.914618369987</v>
      </c>
      <c r="Q35" s="71"/>
    </row>
    <row r="36" spans="1:120" ht="16.5" thickBot="1">
      <c r="A36" s="82" t="s">
        <v>28</v>
      </c>
      <c r="B36" s="83"/>
      <c r="C36" s="84"/>
      <c r="D36" s="85">
        <f>SUM(D5,D10,D12,D23,D27,D29,D33)</f>
        <v>3640183</v>
      </c>
      <c r="E36" s="85">
        <f>SUM(E5,E10,E12,E23,E27,E29,E33)</f>
        <v>0</v>
      </c>
      <c r="F36" s="85">
        <f>SUM(F5,F10,F12,F23,F27,F29,F33)</f>
        <v>0</v>
      </c>
      <c r="G36" s="85">
        <f>SUM(G5,G10,G12,G23,G27,G29,G33)</f>
        <v>0</v>
      </c>
      <c r="H36" s="85">
        <f>SUM(H5,H10,H12,H23,H27,H29,H33)</f>
        <v>0</v>
      </c>
      <c r="I36" s="85">
        <f>SUM(I5,I10,I12,I23,I27,I29,I33)</f>
        <v>960506</v>
      </c>
      <c r="J36" s="85">
        <f>SUM(J5,J10,J12,J23,J27,J29,J33)</f>
        <v>0</v>
      </c>
      <c r="K36" s="85">
        <f>SUM(K5,K10,K12,K23,K27,K29,K33)</f>
        <v>0</v>
      </c>
      <c r="L36" s="85">
        <f>SUM(L5,L10,L12,L23,L27,L29,L33)</f>
        <v>0</v>
      </c>
      <c r="M36" s="85">
        <f>SUM(M5,M10,M12,M23,M27,M29,M33)</f>
        <v>0</v>
      </c>
      <c r="N36" s="85">
        <f>SUM(N5,N10,N12,N23,N27,N29,N33)</f>
        <v>0</v>
      </c>
      <c r="O36" s="85">
        <f>SUM(D36:N36)</f>
        <v>4600689</v>
      </c>
      <c r="P36" s="86">
        <f>(O36/P$38)</f>
        <v>5951.7322121604138</v>
      </c>
      <c r="Q36" s="64"/>
      <c r="R36" s="87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</row>
    <row r="37" spans="1:120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</row>
    <row r="38" spans="1:120">
      <c r="A38" s="92"/>
      <c r="B38" s="93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7" t="s">
        <v>116</v>
      </c>
      <c r="N38" s="97"/>
      <c r="O38" s="97"/>
      <c r="P38" s="95">
        <v>773</v>
      </c>
    </row>
    <row r="39" spans="1:120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  <row r="40" spans="1:120" ht="15.75" customHeight="1" thickBot="1">
      <c r="A40" s="101" t="s">
        <v>45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278443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278443</v>
      </c>
      <c r="O5" s="31">
        <f t="shared" ref="O5:O27" si="2">(N5/O$29)</f>
        <v>364.93184796854524</v>
      </c>
      <c r="P5" s="6"/>
    </row>
    <row r="6" spans="1:133">
      <c r="A6" s="12"/>
      <c r="B6" s="23">
        <v>311</v>
      </c>
      <c r="C6" s="19" t="s">
        <v>1</v>
      </c>
      <c r="D6" s="43">
        <v>88451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88451</v>
      </c>
      <c r="O6" s="44">
        <f t="shared" si="2"/>
        <v>115.92529488859765</v>
      </c>
      <c r="P6" s="9"/>
    </row>
    <row r="7" spans="1:133">
      <c r="A7" s="12"/>
      <c r="B7" s="23">
        <v>312.10000000000002</v>
      </c>
      <c r="C7" s="19" t="s">
        <v>56</v>
      </c>
      <c r="D7" s="43">
        <v>126622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126622</v>
      </c>
      <c r="O7" s="44">
        <f t="shared" si="2"/>
        <v>165.95281782437746</v>
      </c>
      <c r="P7" s="9"/>
    </row>
    <row r="8" spans="1:133">
      <c r="A8" s="12"/>
      <c r="B8" s="23">
        <v>314.10000000000002</v>
      </c>
      <c r="C8" s="19" t="s">
        <v>10</v>
      </c>
      <c r="D8" s="43">
        <v>51960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51960</v>
      </c>
      <c r="O8" s="44">
        <f t="shared" si="2"/>
        <v>68.099606815203146</v>
      </c>
      <c r="P8" s="9"/>
    </row>
    <row r="9" spans="1:133">
      <c r="A9" s="12"/>
      <c r="B9" s="23">
        <v>315</v>
      </c>
      <c r="C9" s="19" t="s">
        <v>62</v>
      </c>
      <c r="D9" s="43">
        <v>11410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11410</v>
      </c>
      <c r="O9" s="44">
        <f t="shared" si="2"/>
        <v>14.954128440366972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5747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5747</v>
      </c>
      <c r="O10" s="42">
        <f t="shared" si="2"/>
        <v>7.5321100917431192</v>
      </c>
      <c r="P10" s="10"/>
    </row>
    <row r="11" spans="1:133">
      <c r="A11" s="12"/>
      <c r="B11" s="23">
        <v>329</v>
      </c>
      <c r="C11" s="19" t="s">
        <v>13</v>
      </c>
      <c r="D11" s="43">
        <v>5747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5747</v>
      </c>
      <c r="O11" s="44">
        <f t="shared" si="2"/>
        <v>7.5321100917431192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75781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18648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94429</v>
      </c>
      <c r="O12" s="42">
        <f t="shared" si="2"/>
        <v>123.76015727391874</v>
      </c>
      <c r="P12" s="10"/>
    </row>
    <row r="13" spans="1:133">
      <c r="A13" s="12"/>
      <c r="B13" s="23">
        <v>334.34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18648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18648</v>
      </c>
      <c r="O13" s="44">
        <f t="shared" si="2"/>
        <v>24.440366972477065</v>
      </c>
      <c r="P13" s="9"/>
    </row>
    <row r="14" spans="1:133">
      <c r="A14" s="12"/>
      <c r="B14" s="23">
        <v>334.9</v>
      </c>
      <c r="C14" s="19" t="s">
        <v>59</v>
      </c>
      <c r="D14" s="43">
        <v>9199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9199</v>
      </c>
      <c r="O14" s="44">
        <f t="shared" si="2"/>
        <v>12.056356487549149</v>
      </c>
      <c r="P14" s="9"/>
    </row>
    <row r="15" spans="1:133">
      <c r="A15" s="12"/>
      <c r="B15" s="23">
        <v>335.12</v>
      </c>
      <c r="C15" s="19" t="s">
        <v>63</v>
      </c>
      <c r="D15" s="43">
        <v>44969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44969</v>
      </c>
      <c r="O15" s="44">
        <f t="shared" si="2"/>
        <v>58.937090432503275</v>
      </c>
      <c r="P15" s="9"/>
    </row>
    <row r="16" spans="1:133">
      <c r="A16" s="12"/>
      <c r="B16" s="23">
        <v>335.18</v>
      </c>
      <c r="C16" s="19" t="s">
        <v>64</v>
      </c>
      <c r="D16" s="43">
        <v>21613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21613</v>
      </c>
      <c r="O16" s="44">
        <f t="shared" si="2"/>
        <v>28.326343381389254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0</v>
      </c>
      <c r="E17" s="30">
        <f t="shared" si="5"/>
        <v>2500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401030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403530</v>
      </c>
      <c r="O17" s="42">
        <f t="shared" si="2"/>
        <v>528.87287024901707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188121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188121</v>
      </c>
      <c r="O18" s="44">
        <f t="shared" si="2"/>
        <v>246.55439056356488</v>
      </c>
      <c r="P18" s="9"/>
    </row>
    <row r="19" spans="1:119">
      <c r="A19" s="12"/>
      <c r="B19" s="23">
        <v>343.4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78918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78918</v>
      </c>
      <c r="O19" s="44">
        <f t="shared" si="2"/>
        <v>103.43119266055047</v>
      </c>
      <c r="P19" s="9"/>
    </row>
    <row r="20" spans="1:119">
      <c r="A20" s="12"/>
      <c r="B20" s="23">
        <v>343.5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133991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133991</v>
      </c>
      <c r="O20" s="44">
        <f t="shared" si="2"/>
        <v>175.61074705111403</v>
      </c>
      <c r="P20" s="9"/>
    </row>
    <row r="21" spans="1:119">
      <c r="A21" s="12"/>
      <c r="B21" s="23">
        <v>343.8</v>
      </c>
      <c r="C21" s="19" t="s">
        <v>27</v>
      </c>
      <c r="D21" s="43">
        <v>0</v>
      </c>
      <c r="E21" s="43">
        <v>2500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2500</v>
      </c>
      <c r="O21" s="44">
        <f t="shared" si="2"/>
        <v>3.2765399737876804</v>
      </c>
      <c r="P21" s="9"/>
    </row>
    <row r="22" spans="1:119" ht="15.75">
      <c r="A22" s="27" t="s">
        <v>2</v>
      </c>
      <c r="B22" s="28"/>
      <c r="C22" s="29"/>
      <c r="D22" s="30">
        <f t="shared" ref="D22:M22" si="6">SUM(D23:D24)</f>
        <v>23913</v>
      </c>
      <c r="E22" s="30">
        <f t="shared" si="6"/>
        <v>689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11055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35657</v>
      </c>
      <c r="O22" s="42">
        <f t="shared" si="2"/>
        <v>46.732634338138922</v>
      </c>
      <c r="P22" s="10"/>
    </row>
    <row r="23" spans="1:119">
      <c r="A23" s="12"/>
      <c r="B23" s="23">
        <v>361.1</v>
      </c>
      <c r="C23" s="19" t="s">
        <v>30</v>
      </c>
      <c r="D23" s="43">
        <v>0</v>
      </c>
      <c r="E23" s="43">
        <v>19</v>
      </c>
      <c r="F23" s="43">
        <v>0</v>
      </c>
      <c r="G23" s="43">
        <v>0</v>
      </c>
      <c r="H23" s="43">
        <v>0</v>
      </c>
      <c r="I23" s="43">
        <v>11055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11074</v>
      </c>
      <c r="O23" s="44">
        <f t="shared" si="2"/>
        <v>14.513761467889909</v>
      </c>
      <c r="P23" s="9"/>
    </row>
    <row r="24" spans="1:119">
      <c r="A24" s="12"/>
      <c r="B24" s="23">
        <v>369.9</v>
      </c>
      <c r="C24" s="19" t="s">
        <v>31</v>
      </c>
      <c r="D24" s="43">
        <v>23913</v>
      </c>
      <c r="E24" s="43">
        <v>670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24583</v>
      </c>
      <c r="O24" s="44">
        <f t="shared" si="2"/>
        <v>32.218872870249015</v>
      </c>
      <c r="P24" s="9"/>
    </row>
    <row r="25" spans="1:119" ht="15.75">
      <c r="A25" s="27" t="s">
        <v>42</v>
      </c>
      <c r="B25" s="28"/>
      <c r="C25" s="29"/>
      <c r="D25" s="30">
        <f t="shared" ref="D25:M25" si="7">SUM(D26:D26)</f>
        <v>1924</v>
      </c>
      <c r="E25" s="30">
        <f t="shared" si="7"/>
        <v>70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255079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257073</v>
      </c>
      <c r="O25" s="42">
        <f t="shared" si="2"/>
        <v>336.92398427260815</v>
      </c>
      <c r="P25" s="9"/>
    </row>
    <row r="26" spans="1:119" ht="15.75" thickBot="1">
      <c r="A26" s="12"/>
      <c r="B26" s="23">
        <v>381</v>
      </c>
      <c r="C26" s="19" t="s">
        <v>43</v>
      </c>
      <c r="D26" s="43">
        <v>1924</v>
      </c>
      <c r="E26" s="43">
        <v>70</v>
      </c>
      <c r="F26" s="43">
        <v>0</v>
      </c>
      <c r="G26" s="43">
        <v>0</v>
      </c>
      <c r="H26" s="43">
        <v>0</v>
      </c>
      <c r="I26" s="43">
        <v>255079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257073</v>
      </c>
      <c r="O26" s="44">
        <f t="shared" si="2"/>
        <v>336.92398427260815</v>
      </c>
      <c r="P26" s="9"/>
    </row>
    <row r="27" spans="1:119" ht="16.5" thickBot="1">
      <c r="A27" s="13" t="s">
        <v>28</v>
      </c>
      <c r="B27" s="21"/>
      <c r="C27" s="20"/>
      <c r="D27" s="14">
        <f>SUM(D5,D10,D12,D17,D22,D25)</f>
        <v>385808</v>
      </c>
      <c r="E27" s="14">
        <f t="shared" ref="E27:M27" si="8">SUM(E5,E10,E12,E17,E22,E25)</f>
        <v>3259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685812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1074879</v>
      </c>
      <c r="O27" s="36">
        <f t="shared" si="2"/>
        <v>1408.7536041939711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21" t="s">
        <v>67</v>
      </c>
      <c r="M29" s="121"/>
      <c r="N29" s="121"/>
      <c r="O29" s="40">
        <v>763</v>
      </c>
    </row>
    <row r="30" spans="1:119">
      <c r="A30" s="122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19" ht="15.75" customHeight="1" thickBot="1">
      <c r="A31" s="123" t="s">
        <v>45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254198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254198</v>
      </c>
      <c r="O5" s="31">
        <f t="shared" ref="O5:O25" si="2">(N5/O$27)</f>
        <v>315.77391304347827</v>
      </c>
      <c r="P5" s="6"/>
    </row>
    <row r="6" spans="1:133">
      <c r="A6" s="12"/>
      <c r="B6" s="23">
        <v>311</v>
      </c>
      <c r="C6" s="19" t="s">
        <v>1</v>
      </c>
      <c r="D6" s="43">
        <v>88635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88635</v>
      </c>
      <c r="O6" s="44">
        <f t="shared" si="2"/>
        <v>110.1055900621118</v>
      </c>
      <c r="P6" s="9"/>
    </row>
    <row r="7" spans="1:133">
      <c r="A7" s="12"/>
      <c r="B7" s="23">
        <v>312.10000000000002</v>
      </c>
      <c r="C7" s="19" t="s">
        <v>56</v>
      </c>
      <c r="D7" s="43">
        <v>98183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98183</v>
      </c>
      <c r="O7" s="44">
        <f t="shared" si="2"/>
        <v>121.96645962732919</v>
      </c>
      <c r="P7" s="9"/>
    </row>
    <row r="8" spans="1:133">
      <c r="A8" s="12"/>
      <c r="B8" s="23">
        <v>314.10000000000002</v>
      </c>
      <c r="C8" s="19" t="s">
        <v>10</v>
      </c>
      <c r="D8" s="43">
        <v>51794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51794</v>
      </c>
      <c r="O8" s="44">
        <f t="shared" si="2"/>
        <v>64.340372670807454</v>
      </c>
      <c r="P8" s="9"/>
    </row>
    <row r="9" spans="1:133">
      <c r="A9" s="12"/>
      <c r="B9" s="23">
        <v>315</v>
      </c>
      <c r="C9" s="19" t="s">
        <v>62</v>
      </c>
      <c r="D9" s="43">
        <v>15586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15586</v>
      </c>
      <c r="O9" s="44">
        <f t="shared" si="2"/>
        <v>19.361490683229814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8405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8405</v>
      </c>
      <c r="O10" s="42">
        <f t="shared" si="2"/>
        <v>10.440993788819876</v>
      </c>
      <c r="P10" s="10"/>
    </row>
    <row r="11" spans="1:133">
      <c r="A11" s="12"/>
      <c r="B11" s="23">
        <v>329</v>
      </c>
      <c r="C11" s="19" t="s">
        <v>13</v>
      </c>
      <c r="D11" s="43">
        <v>8405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8405</v>
      </c>
      <c r="O11" s="44">
        <f t="shared" si="2"/>
        <v>10.440993788819876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80712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17840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98552</v>
      </c>
      <c r="O12" s="42">
        <f t="shared" si="2"/>
        <v>122.42484472049689</v>
      </c>
      <c r="P12" s="10"/>
    </row>
    <row r="13" spans="1:133">
      <c r="A13" s="12"/>
      <c r="B13" s="23">
        <v>334.34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17840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17840</v>
      </c>
      <c r="O13" s="44">
        <f t="shared" si="2"/>
        <v>22.161490683229815</v>
      </c>
      <c r="P13" s="9"/>
    </row>
    <row r="14" spans="1:133">
      <c r="A14" s="12"/>
      <c r="B14" s="23">
        <v>334.9</v>
      </c>
      <c r="C14" s="19" t="s">
        <v>59</v>
      </c>
      <c r="D14" s="43">
        <v>13703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13703</v>
      </c>
      <c r="O14" s="44">
        <f t="shared" si="2"/>
        <v>17.022360248447207</v>
      </c>
      <c r="P14" s="9"/>
    </row>
    <row r="15" spans="1:133">
      <c r="A15" s="12"/>
      <c r="B15" s="23">
        <v>335.12</v>
      </c>
      <c r="C15" s="19" t="s">
        <v>63</v>
      </c>
      <c r="D15" s="43">
        <v>44976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44976</v>
      </c>
      <c r="O15" s="44">
        <f t="shared" si="2"/>
        <v>55.870807453416148</v>
      </c>
      <c r="P15" s="9"/>
    </row>
    <row r="16" spans="1:133">
      <c r="A16" s="12"/>
      <c r="B16" s="23">
        <v>335.18</v>
      </c>
      <c r="C16" s="19" t="s">
        <v>64</v>
      </c>
      <c r="D16" s="43">
        <v>22033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22033</v>
      </c>
      <c r="O16" s="44">
        <f t="shared" si="2"/>
        <v>27.370186335403726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0</v>
      </c>
      <c r="E17" s="30">
        <f t="shared" si="5"/>
        <v>5250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395680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400930</v>
      </c>
      <c r="O17" s="42">
        <f t="shared" si="2"/>
        <v>498.0496894409938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180587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180587</v>
      </c>
      <c r="O18" s="44">
        <f t="shared" si="2"/>
        <v>224.33167701863354</v>
      </c>
      <c r="P18" s="9"/>
    </row>
    <row r="19" spans="1:119">
      <c r="A19" s="12"/>
      <c r="B19" s="23">
        <v>343.4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84059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84059</v>
      </c>
      <c r="O19" s="44">
        <f t="shared" si="2"/>
        <v>104.42111801242235</v>
      </c>
      <c r="P19" s="9"/>
    </row>
    <row r="20" spans="1:119">
      <c r="A20" s="12"/>
      <c r="B20" s="23">
        <v>343.5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131034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131034</v>
      </c>
      <c r="O20" s="44">
        <f t="shared" si="2"/>
        <v>162.77515527950311</v>
      </c>
      <c r="P20" s="9"/>
    </row>
    <row r="21" spans="1:119">
      <c r="A21" s="12"/>
      <c r="B21" s="23">
        <v>343.8</v>
      </c>
      <c r="C21" s="19" t="s">
        <v>27</v>
      </c>
      <c r="D21" s="43">
        <v>0</v>
      </c>
      <c r="E21" s="43">
        <v>5250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5250</v>
      </c>
      <c r="O21" s="44">
        <f t="shared" si="2"/>
        <v>6.5217391304347823</v>
      </c>
      <c r="P21" s="9"/>
    </row>
    <row r="22" spans="1:119" ht="15.75">
      <c r="A22" s="27" t="s">
        <v>2</v>
      </c>
      <c r="B22" s="28"/>
      <c r="C22" s="29"/>
      <c r="D22" s="30">
        <f t="shared" ref="D22:M22" si="6">SUM(D23:D24)</f>
        <v>17766</v>
      </c>
      <c r="E22" s="30">
        <f t="shared" si="6"/>
        <v>138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92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17996</v>
      </c>
      <c r="O22" s="42">
        <f t="shared" si="2"/>
        <v>22.355279503105589</v>
      </c>
      <c r="P22" s="10"/>
    </row>
    <row r="23" spans="1:119">
      <c r="A23" s="12"/>
      <c r="B23" s="23">
        <v>361.1</v>
      </c>
      <c r="C23" s="19" t="s">
        <v>30</v>
      </c>
      <c r="D23" s="43">
        <v>47</v>
      </c>
      <c r="E23" s="43">
        <v>18</v>
      </c>
      <c r="F23" s="43">
        <v>0</v>
      </c>
      <c r="G23" s="43">
        <v>0</v>
      </c>
      <c r="H23" s="43">
        <v>0</v>
      </c>
      <c r="I23" s="43">
        <v>92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157</v>
      </c>
      <c r="O23" s="44">
        <f t="shared" si="2"/>
        <v>0.19503105590062111</v>
      </c>
      <c r="P23" s="9"/>
    </row>
    <row r="24" spans="1:119" ht="15.75" thickBot="1">
      <c r="A24" s="12"/>
      <c r="B24" s="23">
        <v>369.9</v>
      </c>
      <c r="C24" s="19" t="s">
        <v>31</v>
      </c>
      <c r="D24" s="43">
        <v>17719</v>
      </c>
      <c r="E24" s="43">
        <v>120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17839</v>
      </c>
      <c r="O24" s="44">
        <f t="shared" si="2"/>
        <v>22.160248447204967</v>
      </c>
      <c r="P24" s="9"/>
    </row>
    <row r="25" spans="1:119" ht="16.5" thickBot="1">
      <c r="A25" s="13" t="s">
        <v>28</v>
      </c>
      <c r="B25" s="21"/>
      <c r="C25" s="20"/>
      <c r="D25" s="14">
        <f>SUM(D5,D10,D12,D17,D22)</f>
        <v>361081</v>
      </c>
      <c r="E25" s="14">
        <f t="shared" ref="E25:M25" si="7">SUM(E5,E10,E12,E17,E22)</f>
        <v>5388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413612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780081</v>
      </c>
      <c r="O25" s="36">
        <f t="shared" si="2"/>
        <v>969.04472049689446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21" t="s">
        <v>65</v>
      </c>
      <c r="M27" s="121"/>
      <c r="N27" s="121"/>
      <c r="O27" s="40">
        <v>805</v>
      </c>
    </row>
    <row r="28" spans="1:119">
      <c r="A28" s="122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  <row r="29" spans="1:119" ht="15.75" customHeight="1" thickBot="1">
      <c r="A29" s="123" t="s">
        <v>45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257188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257188</v>
      </c>
      <c r="O5" s="31">
        <f t="shared" ref="O5:O29" si="2">(N5/O$31)</f>
        <v>315.95577395577396</v>
      </c>
      <c r="P5" s="6"/>
    </row>
    <row r="6" spans="1:133">
      <c r="A6" s="12"/>
      <c r="B6" s="23">
        <v>311</v>
      </c>
      <c r="C6" s="19" t="s">
        <v>1</v>
      </c>
      <c r="D6" s="43">
        <v>89734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89734</v>
      </c>
      <c r="O6" s="44">
        <f t="shared" si="2"/>
        <v>110.23832923832924</v>
      </c>
      <c r="P6" s="9"/>
    </row>
    <row r="7" spans="1:133">
      <c r="A7" s="12"/>
      <c r="B7" s="23">
        <v>312.41000000000003</v>
      </c>
      <c r="C7" s="19" t="s">
        <v>9</v>
      </c>
      <c r="D7" s="43">
        <v>100578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100578</v>
      </c>
      <c r="O7" s="44">
        <f t="shared" si="2"/>
        <v>123.56019656019656</v>
      </c>
      <c r="P7" s="9"/>
    </row>
    <row r="8" spans="1:133">
      <c r="A8" s="12"/>
      <c r="B8" s="23">
        <v>314.10000000000002</v>
      </c>
      <c r="C8" s="19" t="s">
        <v>10</v>
      </c>
      <c r="D8" s="43">
        <v>54188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54188</v>
      </c>
      <c r="O8" s="44">
        <f t="shared" si="2"/>
        <v>66.570024570024572</v>
      </c>
      <c r="P8" s="9"/>
    </row>
    <row r="9" spans="1:133">
      <c r="A9" s="12"/>
      <c r="B9" s="23">
        <v>315</v>
      </c>
      <c r="C9" s="19" t="s">
        <v>11</v>
      </c>
      <c r="D9" s="43">
        <v>12688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12688</v>
      </c>
      <c r="O9" s="44">
        <f t="shared" si="2"/>
        <v>15.587223587223587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4252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4252</v>
      </c>
      <c r="O10" s="42">
        <f t="shared" si="2"/>
        <v>5.2235872235872236</v>
      </c>
      <c r="P10" s="10"/>
    </row>
    <row r="11" spans="1:133">
      <c r="A11" s="12"/>
      <c r="B11" s="23">
        <v>329</v>
      </c>
      <c r="C11" s="19" t="s">
        <v>13</v>
      </c>
      <c r="D11" s="43">
        <v>4252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4252</v>
      </c>
      <c r="O11" s="44">
        <f t="shared" si="2"/>
        <v>5.2235872235872236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67082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668788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735870</v>
      </c>
      <c r="O12" s="42">
        <f t="shared" si="2"/>
        <v>904.017199017199</v>
      </c>
      <c r="P12" s="10"/>
    </row>
    <row r="13" spans="1:133">
      <c r="A13" s="12"/>
      <c r="B13" s="23">
        <v>331.31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623000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623000</v>
      </c>
      <c r="O13" s="44">
        <f t="shared" si="2"/>
        <v>765.35626535626534</v>
      </c>
      <c r="P13" s="9"/>
    </row>
    <row r="14" spans="1:133">
      <c r="A14" s="12"/>
      <c r="B14" s="23">
        <v>334.31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3063</v>
      </c>
      <c r="O14" s="44">
        <f t="shared" si="2"/>
        <v>3.7628992628992628</v>
      </c>
      <c r="P14" s="9"/>
    </row>
    <row r="15" spans="1:133">
      <c r="A15" s="12"/>
      <c r="B15" s="23">
        <v>334.34</v>
      </c>
      <c r="C15" s="19" t="s">
        <v>52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19923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19923</v>
      </c>
      <c r="O15" s="44">
        <f t="shared" si="2"/>
        <v>24.475429975429975</v>
      </c>
      <c r="P15" s="9"/>
    </row>
    <row r="16" spans="1:133">
      <c r="A16" s="12"/>
      <c r="B16" s="23">
        <v>334.35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22802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22802</v>
      </c>
      <c r="O16" s="44">
        <f t="shared" si="2"/>
        <v>28.012285012285012</v>
      </c>
      <c r="P16" s="9"/>
    </row>
    <row r="17" spans="1:119">
      <c r="A17" s="12"/>
      <c r="B17" s="23">
        <v>335.12</v>
      </c>
      <c r="C17" s="19" t="s">
        <v>17</v>
      </c>
      <c r="D17" s="43">
        <v>44692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44692</v>
      </c>
      <c r="O17" s="44">
        <f t="shared" si="2"/>
        <v>54.904176904176907</v>
      </c>
      <c r="P17" s="9"/>
    </row>
    <row r="18" spans="1:119">
      <c r="A18" s="12"/>
      <c r="B18" s="23">
        <v>335.18</v>
      </c>
      <c r="C18" s="19" t="s">
        <v>18</v>
      </c>
      <c r="D18" s="43">
        <v>22390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22390</v>
      </c>
      <c r="O18" s="44">
        <f t="shared" si="2"/>
        <v>27.506142506142506</v>
      </c>
      <c r="P18" s="9"/>
    </row>
    <row r="19" spans="1:119" ht="15.75">
      <c r="A19" s="27" t="s">
        <v>23</v>
      </c>
      <c r="B19" s="28"/>
      <c r="C19" s="29"/>
      <c r="D19" s="30">
        <f t="shared" ref="D19:M19" si="5">SUM(D20:D23)</f>
        <v>0</v>
      </c>
      <c r="E19" s="30">
        <f t="shared" si="5"/>
        <v>2480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395424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397904</v>
      </c>
      <c r="O19" s="42">
        <f t="shared" si="2"/>
        <v>488.82555282555285</v>
      </c>
      <c r="P19" s="10"/>
    </row>
    <row r="20" spans="1:119">
      <c r="A20" s="12"/>
      <c r="B20" s="23">
        <v>343.3</v>
      </c>
      <c r="C20" s="19" t="s">
        <v>24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185367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185367</v>
      </c>
      <c r="O20" s="44">
        <f t="shared" si="2"/>
        <v>227.72358722358723</v>
      </c>
      <c r="P20" s="9"/>
    </row>
    <row r="21" spans="1:119">
      <c r="A21" s="12"/>
      <c r="B21" s="23">
        <v>343.4</v>
      </c>
      <c r="C21" s="19" t="s">
        <v>25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86838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86838</v>
      </c>
      <c r="O21" s="44">
        <f t="shared" si="2"/>
        <v>106.68058968058968</v>
      </c>
      <c r="P21" s="9"/>
    </row>
    <row r="22" spans="1:119">
      <c r="A22" s="12"/>
      <c r="B22" s="23">
        <v>343.5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123219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123219</v>
      </c>
      <c r="O22" s="44">
        <f t="shared" si="2"/>
        <v>151.37469287469287</v>
      </c>
      <c r="P22" s="9"/>
    </row>
    <row r="23" spans="1:119">
      <c r="A23" s="12"/>
      <c r="B23" s="23">
        <v>343.8</v>
      </c>
      <c r="C23" s="19" t="s">
        <v>27</v>
      </c>
      <c r="D23" s="43">
        <v>0</v>
      </c>
      <c r="E23" s="43">
        <v>2480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2480</v>
      </c>
      <c r="O23" s="44">
        <f t="shared" si="2"/>
        <v>3.0466830466830466</v>
      </c>
      <c r="P23" s="9"/>
    </row>
    <row r="24" spans="1:119" ht="15.75">
      <c r="A24" s="27" t="s">
        <v>2</v>
      </c>
      <c r="B24" s="28"/>
      <c r="C24" s="29"/>
      <c r="D24" s="30">
        <f t="shared" ref="D24:M24" si="6">SUM(D25:D26)</f>
        <v>28998</v>
      </c>
      <c r="E24" s="30">
        <f t="shared" si="6"/>
        <v>863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260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30121</v>
      </c>
      <c r="O24" s="42">
        <f t="shared" si="2"/>
        <v>37.003685503685503</v>
      </c>
      <c r="P24" s="10"/>
    </row>
    <row r="25" spans="1:119">
      <c r="A25" s="12"/>
      <c r="B25" s="23">
        <v>361.1</v>
      </c>
      <c r="C25" s="19" t="s">
        <v>30</v>
      </c>
      <c r="D25" s="43">
        <v>75</v>
      </c>
      <c r="E25" s="43">
        <v>8</v>
      </c>
      <c r="F25" s="43">
        <v>0</v>
      </c>
      <c r="G25" s="43">
        <v>0</v>
      </c>
      <c r="H25" s="43">
        <v>0</v>
      </c>
      <c r="I25" s="43">
        <v>260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343</v>
      </c>
      <c r="O25" s="44">
        <f t="shared" si="2"/>
        <v>0.42137592137592139</v>
      </c>
      <c r="P25" s="9"/>
    </row>
    <row r="26" spans="1:119">
      <c r="A26" s="12"/>
      <c r="B26" s="23">
        <v>369.9</v>
      </c>
      <c r="C26" s="19" t="s">
        <v>31</v>
      </c>
      <c r="D26" s="43">
        <v>28923</v>
      </c>
      <c r="E26" s="43">
        <v>855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29778</v>
      </c>
      <c r="O26" s="44">
        <f t="shared" si="2"/>
        <v>36.582309582309584</v>
      </c>
      <c r="P26" s="9"/>
    </row>
    <row r="27" spans="1:119" ht="15.75">
      <c r="A27" s="27" t="s">
        <v>42</v>
      </c>
      <c r="B27" s="28"/>
      <c r="C27" s="29"/>
      <c r="D27" s="30">
        <f t="shared" ref="D27:M27" si="7">SUM(D28:D28)</f>
        <v>71494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71494</v>
      </c>
      <c r="O27" s="42">
        <f t="shared" si="2"/>
        <v>87.830466830466833</v>
      </c>
      <c r="P27" s="9"/>
    </row>
    <row r="28" spans="1:119" ht="15.75" thickBot="1">
      <c r="A28" s="12"/>
      <c r="B28" s="23">
        <v>381</v>
      </c>
      <c r="C28" s="19" t="s">
        <v>43</v>
      </c>
      <c r="D28" s="43">
        <v>71494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71494</v>
      </c>
      <c r="O28" s="44">
        <f t="shared" si="2"/>
        <v>87.830466830466833</v>
      </c>
      <c r="P28" s="9"/>
    </row>
    <row r="29" spans="1:119" ht="16.5" thickBot="1">
      <c r="A29" s="13" t="s">
        <v>28</v>
      </c>
      <c r="B29" s="21"/>
      <c r="C29" s="20"/>
      <c r="D29" s="14">
        <f>SUM(D5,D10,D12,D19,D24,D27)</f>
        <v>429014</v>
      </c>
      <c r="E29" s="14">
        <f t="shared" ref="E29:M29" si="8">SUM(E5,E10,E12,E19,E24,E27)</f>
        <v>3343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1064472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1496829</v>
      </c>
      <c r="O29" s="36">
        <f t="shared" si="2"/>
        <v>1838.8562653562653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21" t="s">
        <v>54</v>
      </c>
      <c r="M31" s="121"/>
      <c r="N31" s="121"/>
      <c r="O31" s="40">
        <v>814</v>
      </c>
    </row>
    <row r="32" spans="1:119">
      <c r="A32" s="122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  <row r="33" spans="1:15" ht="15.75" customHeight="1" thickBot="1">
      <c r="A33" s="123" t="s">
        <v>45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261797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261797</v>
      </c>
      <c r="O5" s="31">
        <f t="shared" ref="O5:O27" si="2">(N5/O$29)</f>
        <v>315.41807228915661</v>
      </c>
      <c r="P5" s="6"/>
    </row>
    <row r="6" spans="1:133">
      <c r="A6" s="12"/>
      <c r="B6" s="23">
        <v>311</v>
      </c>
      <c r="C6" s="19" t="s">
        <v>1</v>
      </c>
      <c r="D6" s="43">
        <v>86382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86382</v>
      </c>
      <c r="O6" s="44">
        <f t="shared" si="2"/>
        <v>104.07469879518072</v>
      </c>
      <c r="P6" s="9"/>
    </row>
    <row r="7" spans="1:133">
      <c r="A7" s="12"/>
      <c r="B7" s="23">
        <v>312.41000000000003</v>
      </c>
      <c r="C7" s="19" t="s">
        <v>9</v>
      </c>
      <c r="D7" s="43">
        <v>105920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105920</v>
      </c>
      <c r="O7" s="44">
        <f t="shared" si="2"/>
        <v>127.6144578313253</v>
      </c>
      <c r="P7" s="9"/>
    </row>
    <row r="8" spans="1:133">
      <c r="A8" s="12"/>
      <c r="B8" s="23">
        <v>314.10000000000002</v>
      </c>
      <c r="C8" s="19" t="s">
        <v>10</v>
      </c>
      <c r="D8" s="43">
        <v>59114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59114</v>
      </c>
      <c r="O8" s="44">
        <f t="shared" si="2"/>
        <v>71.221686746987956</v>
      </c>
      <c r="P8" s="9"/>
    </row>
    <row r="9" spans="1:133">
      <c r="A9" s="12"/>
      <c r="B9" s="23">
        <v>315</v>
      </c>
      <c r="C9" s="19" t="s">
        <v>11</v>
      </c>
      <c r="D9" s="43">
        <v>10381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10381</v>
      </c>
      <c r="O9" s="44">
        <f t="shared" si="2"/>
        <v>12.507228915662651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3496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3496</v>
      </c>
      <c r="O10" s="42">
        <f t="shared" si="2"/>
        <v>4.2120481927710847</v>
      </c>
      <c r="P10" s="10"/>
    </row>
    <row r="11" spans="1:133">
      <c r="A11" s="12"/>
      <c r="B11" s="23">
        <v>329</v>
      </c>
      <c r="C11" s="19" t="s">
        <v>13</v>
      </c>
      <c r="D11" s="43">
        <v>3496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3496</v>
      </c>
      <c r="O11" s="44">
        <f t="shared" si="2"/>
        <v>4.2120481927710847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759612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206128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965740</v>
      </c>
      <c r="O12" s="42">
        <f t="shared" si="2"/>
        <v>1163.5421686746988</v>
      </c>
      <c r="P12" s="10"/>
    </row>
    <row r="13" spans="1:133">
      <c r="A13" s="12"/>
      <c r="B13" s="23">
        <v>331.34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19903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19903</v>
      </c>
      <c r="O13" s="44">
        <f t="shared" si="2"/>
        <v>23.979518072289157</v>
      </c>
      <c r="P13" s="9"/>
    </row>
    <row r="14" spans="1:133">
      <c r="A14" s="12"/>
      <c r="B14" s="23">
        <v>331.35</v>
      </c>
      <c r="C14" s="19" t="s">
        <v>16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186225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186225</v>
      </c>
      <c r="O14" s="44">
        <f t="shared" si="2"/>
        <v>224.36746987951807</v>
      </c>
      <c r="P14" s="9"/>
    </row>
    <row r="15" spans="1:133">
      <c r="A15" s="12"/>
      <c r="B15" s="23">
        <v>331.49</v>
      </c>
      <c r="C15" s="19" t="s">
        <v>47</v>
      </c>
      <c r="D15" s="43">
        <v>696760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696760</v>
      </c>
      <c r="O15" s="44">
        <f t="shared" si="2"/>
        <v>839.46987951807228</v>
      </c>
      <c r="P15" s="9"/>
    </row>
    <row r="16" spans="1:133">
      <c r="A16" s="12"/>
      <c r="B16" s="23">
        <v>335.12</v>
      </c>
      <c r="C16" s="19" t="s">
        <v>17</v>
      </c>
      <c r="D16" s="43">
        <v>44599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44599</v>
      </c>
      <c r="O16" s="44">
        <f t="shared" si="2"/>
        <v>53.733734939759039</v>
      </c>
      <c r="P16" s="9"/>
    </row>
    <row r="17" spans="1:119">
      <c r="A17" s="12"/>
      <c r="B17" s="23">
        <v>335.18</v>
      </c>
      <c r="C17" s="19" t="s">
        <v>18</v>
      </c>
      <c r="D17" s="43">
        <v>18253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18253</v>
      </c>
      <c r="O17" s="44">
        <f t="shared" si="2"/>
        <v>21.991566265060239</v>
      </c>
      <c r="P17" s="9"/>
    </row>
    <row r="18" spans="1:119" ht="15.75">
      <c r="A18" s="27" t="s">
        <v>23</v>
      </c>
      <c r="B18" s="28"/>
      <c r="C18" s="29"/>
      <c r="D18" s="30">
        <f t="shared" ref="D18:M18" si="5">SUM(D19:D21)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353273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353273</v>
      </c>
      <c r="O18" s="42">
        <f t="shared" si="2"/>
        <v>425.63012048192769</v>
      </c>
      <c r="P18" s="10"/>
    </row>
    <row r="19" spans="1:119">
      <c r="A19" s="12"/>
      <c r="B19" s="23">
        <v>343.3</v>
      </c>
      <c r="C19" s="19" t="s">
        <v>24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166660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166660</v>
      </c>
      <c r="O19" s="44">
        <f t="shared" si="2"/>
        <v>200.79518072289156</v>
      </c>
      <c r="P19" s="9"/>
    </row>
    <row r="20" spans="1:119">
      <c r="A20" s="12"/>
      <c r="B20" s="23">
        <v>343.4</v>
      </c>
      <c r="C20" s="19" t="s">
        <v>25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75843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75843</v>
      </c>
      <c r="O20" s="44">
        <f t="shared" si="2"/>
        <v>91.377108433734946</v>
      </c>
      <c r="P20" s="9"/>
    </row>
    <row r="21" spans="1:119">
      <c r="A21" s="12"/>
      <c r="B21" s="23">
        <v>343.5</v>
      </c>
      <c r="C21" s="19" t="s">
        <v>26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110770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110770</v>
      </c>
      <c r="O21" s="44">
        <f t="shared" si="2"/>
        <v>133.45783132530121</v>
      </c>
      <c r="P21" s="9"/>
    </row>
    <row r="22" spans="1:119" ht="15.75">
      <c r="A22" s="27" t="s">
        <v>2</v>
      </c>
      <c r="B22" s="28"/>
      <c r="C22" s="29"/>
      <c r="D22" s="30">
        <f t="shared" ref="D22:M22" si="6">SUM(D23:D24)</f>
        <v>19330</v>
      </c>
      <c r="E22" s="30">
        <f t="shared" si="6"/>
        <v>1313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446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21089</v>
      </c>
      <c r="O22" s="42">
        <f t="shared" si="2"/>
        <v>25.408433734939759</v>
      </c>
      <c r="P22" s="10"/>
    </row>
    <row r="23" spans="1:119">
      <c r="A23" s="12"/>
      <c r="B23" s="23">
        <v>361.1</v>
      </c>
      <c r="C23" s="19" t="s">
        <v>30</v>
      </c>
      <c r="D23" s="43">
        <v>106</v>
      </c>
      <c r="E23" s="43">
        <v>18</v>
      </c>
      <c r="F23" s="43">
        <v>0</v>
      </c>
      <c r="G23" s="43">
        <v>0</v>
      </c>
      <c r="H23" s="43">
        <v>0</v>
      </c>
      <c r="I23" s="43">
        <v>446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570</v>
      </c>
      <c r="O23" s="44">
        <f t="shared" si="2"/>
        <v>0.68674698795180722</v>
      </c>
      <c r="P23" s="9"/>
    </row>
    <row r="24" spans="1:119">
      <c r="A24" s="12"/>
      <c r="B24" s="23">
        <v>369.9</v>
      </c>
      <c r="C24" s="19" t="s">
        <v>31</v>
      </c>
      <c r="D24" s="43">
        <v>19224</v>
      </c>
      <c r="E24" s="43">
        <v>1295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20519</v>
      </c>
      <c r="O24" s="44">
        <f t="shared" si="2"/>
        <v>24.721686746987952</v>
      </c>
      <c r="P24" s="9"/>
    </row>
    <row r="25" spans="1:119" ht="15.75">
      <c r="A25" s="27" t="s">
        <v>42</v>
      </c>
      <c r="B25" s="28"/>
      <c r="C25" s="29"/>
      <c r="D25" s="30">
        <f t="shared" ref="D25:M25" si="7">SUM(D26:D26)</f>
        <v>87624</v>
      </c>
      <c r="E25" s="30">
        <f t="shared" si="7"/>
        <v>3797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153279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244700</v>
      </c>
      <c r="O25" s="42">
        <f t="shared" si="2"/>
        <v>294.81927710843371</v>
      </c>
      <c r="P25" s="9"/>
    </row>
    <row r="26" spans="1:119" ht="15.75" thickBot="1">
      <c r="A26" s="12"/>
      <c r="B26" s="23">
        <v>381</v>
      </c>
      <c r="C26" s="19" t="s">
        <v>43</v>
      </c>
      <c r="D26" s="43">
        <v>87624</v>
      </c>
      <c r="E26" s="43">
        <v>3797</v>
      </c>
      <c r="F26" s="43">
        <v>0</v>
      </c>
      <c r="G26" s="43">
        <v>0</v>
      </c>
      <c r="H26" s="43">
        <v>0</v>
      </c>
      <c r="I26" s="43">
        <v>153279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244700</v>
      </c>
      <c r="O26" s="44">
        <f t="shared" si="2"/>
        <v>294.81927710843371</v>
      </c>
      <c r="P26" s="9"/>
    </row>
    <row r="27" spans="1:119" ht="16.5" thickBot="1">
      <c r="A27" s="13" t="s">
        <v>28</v>
      </c>
      <c r="B27" s="21"/>
      <c r="C27" s="20"/>
      <c r="D27" s="14">
        <f>SUM(D5,D10,D12,D18,D22,D25)</f>
        <v>1131859</v>
      </c>
      <c r="E27" s="14">
        <f t="shared" ref="E27:M27" si="8">SUM(E5,E10,E12,E18,E22,E25)</f>
        <v>5110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713126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1850095</v>
      </c>
      <c r="O27" s="36">
        <f t="shared" si="2"/>
        <v>2229.0301204819275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21" t="s">
        <v>48</v>
      </c>
      <c r="M29" s="121"/>
      <c r="N29" s="121"/>
      <c r="O29" s="40">
        <v>830</v>
      </c>
    </row>
    <row r="30" spans="1:119">
      <c r="A30" s="122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19" ht="15.75" customHeight="1" thickBot="1">
      <c r="A31" s="123" t="s">
        <v>45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268341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268341</v>
      </c>
      <c r="O5" s="31">
        <f t="shared" ref="O5:O27" si="2">(N5/O$29)</f>
        <v>318.3167259786477</v>
      </c>
      <c r="P5" s="6"/>
    </row>
    <row r="6" spans="1:133">
      <c r="A6" s="12"/>
      <c r="B6" s="23">
        <v>311</v>
      </c>
      <c r="C6" s="19" t="s">
        <v>1</v>
      </c>
      <c r="D6" s="43">
        <v>90970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90970</v>
      </c>
      <c r="O6" s="44">
        <f t="shared" si="2"/>
        <v>107.91221826809016</v>
      </c>
      <c r="P6" s="9"/>
    </row>
    <row r="7" spans="1:133">
      <c r="A7" s="12"/>
      <c r="B7" s="23">
        <v>312.41000000000003</v>
      </c>
      <c r="C7" s="19" t="s">
        <v>9</v>
      </c>
      <c r="D7" s="43">
        <v>103719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103719</v>
      </c>
      <c r="O7" s="44">
        <f t="shared" si="2"/>
        <v>123.0355871886121</v>
      </c>
      <c r="P7" s="9"/>
    </row>
    <row r="8" spans="1:133">
      <c r="A8" s="12"/>
      <c r="B8" s="23">
        <v>314.10000000000002</v>
      </c>
      <c r="C8" s="19" t="s">
        <v>10</v>
      </c>
      <c r="D8" s="43">
        <v>61610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61610</v>
      </c>
      <c r="O8" s="44">
        <f t="shared" si="2"/>
        <v>73.084223013048643</v>
      </c>
      <c r="P8" s="9"/>
    </row>
    <row r="9" spans="1:133">
      <c r="A9" s="12"/>
      <c r="B9" s="23">
        <v>315</v>
      </c>
      <c r="C9" s="19" t="s">
        <v>11</v>
      </c>
      <c r="D9" s="43">
        <v>12042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12042</v>
      </c>
      <c r="O9" s="44">
        <f t="shared" si="2"/>
        <v>14.284697508896798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2201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2201</v>
      </c>
      <c r="O10" s="42">
        <f t="shared" si="2"/>
        <v>2.6109134045077105</v>
      </c>
      <c r="P10" s="10"/>
    </row>
    <row r="11" spans="1:133">
      <c r="A11" s="12"/>
      <c r="B11" s="23">
        <v>329</v>
      </c>
      <c r="C11" s="19" t="s">
        <v>13</v>
      </c>
      <c r="D11" s="43">
        <v>2201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2201</v>
      </c>
      <c r="O11" s="44">
        <f t="shared" si="2"/>
        <v>2.6109134045077105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62624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48705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111329</v>
      </c>
      <c r="O12" s="42">
        <f t="shared" si="2"/>
        <v>132.06287069988139</v>
      </c>
      <c r="P12" s="10"/>
    </row>
    <row r="13" spans="1:133">
      <c r="A13" s="12"/>
      <c r="B13" s="23">
        <v>331.34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20995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20995</v>
      </c>
      <c r="O13" s="44">
        <f t="shared" si="2"/>
        <v>24.905100830367733</v>
      </c>
      <c r="P13" s="9"/>
    </row>
    <row r="14" spans="1:133">
      <c r="A14" s="12"/>
      <c r="B14" s="23">
        <v>331.35</v>
      </c>
      <c r="C14" s="19" t="s">
        <v>16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27710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27710</v>
      </c>
      <c r="O14" s="44">
        <f t="shared" si="2"/>
        <v>32.870699881376041</v>
      </c>
      <c r="P14" s="9"/>
    </row>
    <row r="15" spans="1:133">
      <c r="A15" s="12"/>
      <c r="B15" s="23">
        <v>335.12</v>
      </c>
      <c r="C15" s="19" t="s">
        <v>17</v>
      </c>
      <c r="D15" s="43">
        <v>44613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44613</v>
      </c>
      <c r="O15" s="44">
        <f t="shared" si="2"/>
        <v>52.921708185053383</v>
      </c>
      <c r="P15" s="9"/>
    </row>
    <row r="16" spans="1:133">
      <c r="A16" s="12"/>
      <c r="B16" s="23">
        <v>335.18</v>
      </c>
      <c r="C16" s="19" t="s">
        <v>18</v>
      </c>
      <c r="D16" s="43">
        <v>18011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18011</v>
      </c>
      <c r="O16" s="44">
        <f t="shared" si="2"/>
        <v>21.365361803084223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0</v>
      </c>
      <c r="E17" s="30">
        <f t="shared" si="5"/>
        <v>2550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322359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324909</v>
      </c>
      <c r="O17" s="42">
        <f t="shared" si="2"/>
        <v>385.41992882562278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150854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150854</v>
      </c>
      <c r="O18" s="44">
        <f t="shared" si="2"/>
        <v>178.94899169632265</v>
      </c>
      <c r="P18" s="9"/>
    </row>
    <row r="19" spans="1:119">
      <c r="A19" s="12"/>
      <c r="B19" s="23">
        <v>343.4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73005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73005</v>
      </c>
      <c r="O19" s="44">
        <f t="shared" si="2"/>
        <v>86.60142348754448</v>
      </c>
      <c r="P19" s="9"/>
    </row>
    <row r="20" spans="1:119">
      <c r="A20" s="12"/>
      <c r="B20" s="23">
        <v>343.5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98500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98500</v>
      </c>
      <c r="O20" s="44">
        <f t="shared" si="2"/>
        <v>116.84460260972716</v>
      </c>
      <c r="P20" s="9"/>
    </row>
    <row r="21" spans="1:119">
      <c r="A21" s="12"/>
      <c r="B21" s="23">
        <v>343.8</v>
      </c>
      <c r="C21" s="19" t="s">
        <v>27</v>
      </c>
      <c r="D21" s="43">
        <v>0</v>
      </c>
      <c r="E21" s="43">
        <v>2550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2550</v>
      </c>
      <c r="O21" s="44">
        <f t="shared" si="2"/>
        <v>3.0249110320284696</v>
      </c>
      <c r="P21" s="9"/>
    </row>
    <row r="22" spans="1:119" ht="15.75">
      <c r="A22" s="27" t="s">
        <v>2</v>
      </c>
      <c r="B22" s="28"/>
      <c r="C22" s="29"/>
      <c r="D22" s="30">
        <f t="shared" ref="D22:M22" si="6">SUM(D23:D24)</f>
        <v>18641</v>
      </c>
      <c r="E22" s="30">
        <f t="shared" si="6"/>
        <v>1503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718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20862</v>
      </c>
      <c r="O22" s="42">
        <f t="shared" si="2"/>
        <v>24.747330960854093</v>
      </c>
      <c r="P22" s="10"/>
    </row>
    <row r="23" spans="1:119">
      <c r="A23" s="12"/>
      <c r="B23" s="23">
        <v>361.1</v>
      </c>
      <c r="C23" s="19" t="s">
        <v>30</v>
      </c>
      <c r="D23" s="43">
        <v>363</v>
      </c>
      <c r="E23" s="43">
        <v>33</v>
      </c>
      <c r="F23" s="43">
        <v>0</v>
      </c>
      <c r="G23" s="43">
        <v>0</v>
      </c>
      <c r="H23" s="43">
        <v>0</v>
      </c>
      <c r="I23" s="43">
        <v>718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1114</v>
      </c>
      <c r="O23" s="44">
        <f t="shared" si="2"/>
        <v>1.3214709371293001</v>
      </c>
      <c r="P23" s="9"/>
    </row>
    <row r="24" spans="1:119">
      <c r="A24" s="12"/>
      <c r="B24" s="23">
        <v>369.9</v>
      </c>
      <c r="C24" s="19" t="s">
        <v>31</v>
      </c>
      <c r="D24" s="43">
        <v>18278</v>
      </c>
      <c r="E24" s="43">
        <v>1470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19748</v>
      </c>
      <c r="O24" s="44">
        <f t="shared" si="2"/>
        <v>23.425860023724791</v>
      </c>
      <c r="P24" s="9"/>
    </row>
    <row r="25" spans="1:119" ht="15.75">
      <c r="A25" s="27" t="s">
        <v>42</v>
      </c>
      <c r="B25" s="28"/>
      <c r="C25" s="29"/>
      <c r="D25" s="30">
        <f t="shared" ref="D25:M25" si="7">SUM(D26:D26)</f>
        <v>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48000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48000</v>
      </c>
      <c r="O25" s="42">
        <f t="shared" si="2"/>
        <v>56.939501779359432</v>
      </c>
      <c r="P25" s="9"/>
    </row>
    <row r="26" spans="1:119" ht="15.75" thickBot="1">
      <c r="A26" s="12"/>
      <c r="B26" s="23">
        <v>381</v>
      </c>
      <c r="C26" s="19" t="s">
        <v>43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48000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48000</v>
      </c>
      <c r="O26" s="44">
        <f t="shared" si="2"/>
        <v>56.939501779359432</v>
      </c>
      <c r="P26" s="9"/>
    </row>
    <row r="27" spans="1:119" ht="16.5" thickBot="1">
      <c r="A27" s="13" t="s">
        <v>28</v>
      </c>
      <c r="B27" s="21"/>
      <c r="C27" s="20"/>
      <c r="D27" s="14">
        <f>SUM(D5,D10,D12,D17,D22,D25)</f>
        <v>351807</v>
      </c>
      <c r="E27" s="14">
        <f t="shared" ref="E27:M27" si="8">SUM(E5,E10,E12,E17,E22,E25)</f>
        <v>4053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419782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775642</v>
      </c>
      <c r="O27" s="36">
        <f t="shared" si="2"/>
        <v>920.09727164887306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21" t="s">
        <v>44</v>
      </c>
      <c r="M29" s="121"/>
      <c r="N29" s="121"/>
      <c r="O29" s="40">
        <v>843</v>
      </c>
    </row>
    <row r="30" spans="1:119">
      <c r="A30" s="122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19" ht="15.75" thickBot="1">
      <c r="A31" s="123" t="s">
        <v>45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29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268182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268182</v>
      </c>
      <c r="O5" s="31">
        <f t="shared" ref="O5:O26" si="2">(N5/O$28)</f>
        <v>335.64705882352939</v>
      </c>
      <c r="P5" s="6"/>
    </row>
    <row r="6" spans="1:133">
      <c r="A6" s="12"/>
      <c r="B6" s="23">
        <v>311</v>
      </c>
      <c r="C6" s="19" t="s">
        <v>1</v>
      </c>
      <c r="D6" s="43">
        <v>93193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93193</v>
      </c>
      <c r="O6" s="44">
        <f t="shared" si="2"/>
        <v>116.63704630788486</v>
      </c>
      <c r="P6" s="9"/>
    </row>
    <row r="7" spans="1:133">
      <c r="A7" s="12"/>
      <c r="B7" s="23">
        <v>312.41000000000003</v>
      </c>
      <c r="C7" s="19" t="s">
        <v>9</v>
      </c>
      <c r="D7" s="43">
        <v>99357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99357</v>
      </c>
      <c r="O7" s="44">
        <f t="shared" si="2"/>
        <v>124.35168961201502</v>
      </c>
      <c r="P7" s="9"/>
    </row>
    <row r="8" spans="1:133">
      <c r="A8" s="12"/>
      <c r="B8" s="23">
        <v>314.10000000000002</v>
      </c>
      <c r="C8" s="19" t="s">
        <v>10</v>
      </c>
      <c r="D8" s="43">
        <v>61306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61306</v>
      </c>
      <c r="O8" s="44">
        <f t="shared" si="2"/>
        <v>76.728410513141426</v>
      </c>
      <c r="P8" s="9"/>
    </row>
    <row r="9" spans="1:133">
      <c r="A9" s="12"/>
      <c r="B9" s="23">
        <v>315</v>
      </c>
      <c r="C9" s="19" t="s">
        <v>11</v>
      </c>
      <c r="D9" s="43">
        <v>14326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14326</v>
      </c>
      <c r="O9" s="44">
        <f t="shared" si="2"/>
        <v>17.929912390488109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9928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9928</v>
      </c>
      <c r="O10" s="42">
        <f t="shared" si="2"/>
        <v>12.425531914893616</v>
      </c>
      <c r="P10" s="10"/>
    </row>
    <row r="11" spans="1:133">
      <c r="A11" s="12"/>
      <c r="B11" s="23">
        <v>329</v>
      </c>
      <c r="C11" s="19" t="s">
        <v>13</v>
      </c>
      <c r="D11" s="43">
        <v>9928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9928</v>
      </c>
      <c r="O11" s="44">
        <f t="shared" si="2"/>
        <v>12.425531914893616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62029</v>
      </c>
      <c r="E12" s="30">
        <f t="shared" si="4"/>
        <v>194613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588691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845333</v>
      </c>
      <c r="O12" s="42">
        <f t="shared" si="2"/>
        <v>1057.9887359198999</v>
      </c>
      <c r="P12" s="10"/>
    </row>
    <row r="13" spans="1:133">
      <c r="A13" s="12"/>
      <c r="B13" s="23">
        <v>331.34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18691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18691</v>
      </c>
      <c r="O13" s="44">
        <f t="shared" si="2"/>
        <v>23.392991239048811</v>
      </c>
      <c r="P13" s="9"/>
    </row>
    <row r="14" spans="1:133">
      <c r="A14" s="12"/>
      <c r="B14" s="23">
        <v>331.35</v>
      </c>
      <c r="C14" s="19" t="s">
        <v>16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570000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570000</v>
      </c>
      <c r="O14" s="44">
        <f t="shared" si="2"/>
        <v>713.39173967459328</v>
      </c>
      <c r="P14" s="9"/>
    </row>
    <row r="15" spans="1:133">
      <c r="A15" s="12"/>
      <c r="B15" s="23">
        <v>331.7</v>
      </c>
      <c r="C15" s="19" t="s">
        <v>15</v>
      </c>
      <c r="D15" s="43">
        <v>0</v>
      </c>
      <c r="E15" s="43">
        <v>194613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194613</v>
      </c>
      <c r="O15" s="44">
        <f t="shared" si="2"/>
        <v>243.57071339173967</v>
      </c>
      <c r="P15" s="9"/>
    </row>
    <row r="16" spans="1:133">
      <c r="A16" s="12"/>
      <c r="B16" s="23">
        <v>335.12</v>
      </c>
      <c r="C16" s="19" t="s">
        <v>17</v>
      </c>
      <c r="D16" s="43">
        <v>43483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43483</v>
      </c>
      <c r="O16" s="44">
        <f t="shared" si="2"/>
        <v>54.421777221526909</v>
      </c>
      <c r="P16" s="9"/>
    </row>
    <row r="17" spans="1:119">
      <c r="A17" s="12"/>
      <c r="B17" s="23">
        <v>335.18</v>
      </c>
      <c r="C17" s="19" t="s">
        <v>18</v>
      </c>
      <c r="D17" s="43">
        <v>18546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18546</v>
      </c>
      <c r="O17" s="44">
        <f t="shared" si="2"/>
        <v>23.211514392991241</v>
      </c>
      <c r="P17" s="9"/>
    </row>
    <row r="18" spans="1:119" ht="15.75">
      <c r="A18" s="27" t="s">
        <v>23</v>
      </c>
      <c r="B18" s="28"/>
      <c r="C18" s="29"/>
      <c r="D18" s="30">
        <f t="shared" ref="D18:M18" si="5">SUM(D19:D22)</f>
        <v>0</v>
      </c>
      <c r="E18" s="30">
        <f t="shared" si="5"/>
        <v>4677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293688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298365</v>
      </c>
      <c r="O18" s="42">
        <f t="shared" si="2"/>
        <v>373.42302878598247</v>
      </c>
      <c r="P18" s="10"/>
    </row>
    <row r="19" spans="1:119">
      <c r="A19" s="12"/>
      <c r="B19" s="23">
        <v>343.3</v>
      </c>
      <c r="C19" s="19" t="s">
        <v>24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140684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140684</v>
      </c>
      <c r="O19" s="44">
        <f t="shared" si="2"/>
        <v>176.07509386733418</v>
      </c>
      <c r="P19" s="9"/>
    </row>
    <row r="20" spans="1:119">
      <c r="A20" s="12"/>
      <c r="B20" s="23">
        <v>343.4</v>
      </c>
      <c r="C20" s="19" t="s">
        <v>25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66607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66607</v>
      </c>
      <c r="O20" s="44">
        <f t="shared" si="2"/>
        <v>83.362953692115141</v>
      </c>
      <c r="P20" s="9"/>
    </row>
    <row r="21" spans="1:119">
      <c r="A21" s="12"/>
      <c r="B21" s="23">
        <v>343.5</v>
      </c>
      <c r="C21" s="19" t="s">
        <v>26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86397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86397</v>
      </c>
      <c r="O21" s="44">
        <f t="shared" si="2"/>
        <v>108.1314142678348</v>
      </c>
      <c r="P21" s="9"/>
    </row>
    <row r="22" spans="1:119">
      <c r="A22" s="12"/>
      <c r="B22" s="23">
        <v>343.8</v>
      </c>
      <c r="C22" s="19" t="s">
        <v>27</v>
      </c>
      <c r="D22" s="43">
        <v>0</v>
      </c>
      <c r="E22" s="43">
        <v>4677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4677</v>
      </c>
      <c r="O22" s="44">
        <f t="shared" si="2"/>
        <v>5.853566958698373</v>
      </c>
      <c r="P22" s="9"/>
    </row>
    <row r="23" spans="1:119" ht="15.75">
      <c r="A23" s="27" t="s">
        <v>2</v>
      </c>
      <c r="B23" s="28"/>
      <c r="C23" s="29"/>
      <c r="D23" s="30">
        <f t="shared" ref="D23:M23" si="6">SUM(D24:D25)</f>
        <v>20227</v>
      </c>
      <c r="E23" s="30">
        <f t="shared" si="6"/>
        <v>93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3163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23483</v>
      </c>
      <c r="O23" s="42">
        <f t="shared" si="2"/>
        <v>29.390488110137671</v>
      </c>
      <c r="P23" s="10"/>
    </row>
    <row r="24" spans="1:119">
      <c r="A24" s="12"/>
      <c r="B24" s="23">
        <v>361.1</v>
      </c>
      <c r="C24" s="19" t="s">
        <v>30</v>
      </c>
      <c r="D24" s="43">
        <v>1642</v>
      </c>
      <c r="E24" s="43">
        <v>93</v>
      </c>
      <c r="F24" s="43">
        <v>0</v>
      </c>
      <c r="G24" s="43">
        <v>0</v>
      </c>
      <c r="H24" s="43">
        <v>0</v>
      </c>
      <c r="I24" s="43">
        <v>3163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4898</v>
      </c>
      <c r="O24" s="44">
        <f t="shared" si="2"/>
        <v>6.1301627033792236</v>
      </c>
      <c r="P24" s="9"/>
    </row>
    <row r="25" spans="1:119" ht="15.75" thickBot="1">
      <c r="A25" s="12"/>
      <c r="B25" s="23">
        <v>369.9</v>
      </c>
      <c r="C25" s="19" t="s">
        <v>31</v>
      </c>
      <c r="D25" s="43">
        <v>18585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18585</v>
      </c>
      <c r="O25" s="44">
        <f t="shared" si="2"/>
        <v>23.260325406758447</v>
      </c>
      <c r="P25" s="9"/>
    </row>
    <row r="26" spans="1:119" ht="16.5" thickBot="1">
      <c r="A26" s="13" t="s">
        <v>28</v>
      </c>
      <c r="B26" s="21"/>
      <c r="C26" s="20"/>
      <c r="D26" s="14">
        <f>SUM(D5,D10,D12,D18,D23)</f>
        <v>360366</v>
      </c>
      <c r="E26" s="14">
        <f t="shared" ref="E26:M26" si="7">SUM(E5,E10,E12,E18,E23)</f>
        <v>199383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885542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1445291</v>
      </c>
      <c r="O26" s="36">
        <f t="shared" si="2"/>
        <v>1808.874843554443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21" t="s">
        <v>38</v>
      </c>
      <c r="M28" s="121"/>
      <c r="N28" s="121"/>
      <c r="O28" s="40">
        <v>799</v>
      </c>
    </row>
    <row r="29" spans="1:119">
      <c r="A29" s="122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1:119" ht="15.75" thickBot="1">
      <c r="A30" s="123" t="s">
        <v>45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topLeftCell="B1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249852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249852</v>
      </c>
      <c r="O5" s="31">
        <f t="shared" ref="O5:O26" si="2">(N5/O$28)</f>
        <v>298.50896057347671</v>
      </c>
      <c r="P5" s="6"/>
    </row>
    <row r="6" spans="1:133">
      <c r="A6" s="12"/>
      <c r="B6" s="23">
        <v>311</v>
      </c>
      <c r="C6" s="19" t="s">
        <v>1</v>
      </c>
      <c r="D6" s="43">
        <v>86120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86120</v>
      </c>
      <c r="O6" s="44">
        <f t="shared" si="2"/>
        <v>102.89127837514934</v>
      </c>
      <c r="P6" s="9"/>
    </row>
    <row r="7" spans="1:133">
      <c r="A7" s="12"/>
      <c r="B7" s="23">
        <v>312.41000000000003</v>
      </c>
      <c r="C7" s="19" t="s">
        <v>9</v>
      </c>
      <c r="D7" s="43">
        <v>93034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93034</v>
      </c>
      <c r="O7" s="44">
        <f t="shared" si="2"/>
        <v>111.15173237753883</v>
      </c>
      <c r="P7" s="9"/>
    </row>
    <row r="8" spans="1:133">
      <c r="A8" s="12"/>
      <c r="B8" s="23">
        <v>314.10000000000002</v>
      </c>
      <c r="C8" s="19" t="s">
        <v>10</v>
      </c>
      <c r="D8" s="43">
        <v>53614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53614</v>
      </c>
      <c r="O8" s="44">
        <f t="shared" si="2"/>
        <v>64.054958183990436</v>
      </c>
      <c r="P8" s="9"/>
    </row>
    <row r="9" spans="1:133">
      <c r="A9" s="12"/>
      <c r="B9" s="23">
        <v>315</v>
      </c>
      <c r="C9" s="19" t="s">
        <v>11</v>
      </c>
      <c r="D9" s="43">
        <v>17084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17084</v>
      </c>
      <c r="O9" s="44">
        <f t="shared" si="2"/>
        <v>20.410991636798087</v>
      </c>
      <c r="P9" s="9"/>
    </row>
    <row r="10" spans="1:133" ht="15.75">
      <c r="A10" s="27" t="s">
        <v>57</v>
      </c>
      <c r="B10" s="28"/>
      <c r="C10" s="29"/>
      <c r="D10" s="30">
        <f t="shared" ref="D10:M10" si="3">SUM(D11:D11)</f>
        <v>4238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4238</v>
      </c>
      <c r="O10" s="42">
        <f t="shared" si="2"/>
        <v>5.0633213859020314</v>
      </c>
      <c r="P10" s="10"/>
    </row>
    <row r="11" spans="1:133">
      <c r="A11" s="12"/>
      <c r="B11" s="23">
        <v>329</v>
      </c>
      <c r="C11" s="19" t="s">
        <v>58</v>
      </c>
      <c r="D11" s="43">
        <v>4238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4238</v>
      </c>
      <c r="O11" s="44">
        <f t="shared" si="2"/>
        <v>5.0633213859020314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SUM(D13:D15)</f>
        <v>73557</v>
      </c>
      <c r="E12" s="30">
        <f t="shared" si="4"/>
        <v>89294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162851</v>
      </c>
      <c r="O12" s="42">
        <f t="shared" si="2"/>
        <v>194.56511350059736</v>
      </c>
      <c r="P12" s="10"/>
    </row>
    <row r="13" spans="1:133">
      <c r="A13" s="12"/>
      <c r="B13" s="23">
        <v>331.7</v>
      </c>
      <c r="C13" s="19" t="s">
        <v>15</v>
      </c>
      <c r="D13" s="43">
        <v>0</v>
      </c>
      <c r="E13" s="43">
        <v>89294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89294</v>
      </c>
      <c r="O13" s="44">
        <f t="shared" si="2"/>
        <v>106.68339307048984</v>
      </c>
      <c r="P13" s="9"/>
    </row>
    <row r="14" spans="1:133">
      <c r="A14" s="12"/>
      <c r="B14" s="23">
        <v>335.12</v>
      </c>
      <c r="C14" s="19" t="s">
        <v>17</v>
      </c>
      <c r="D14" s="43">
        <v>52449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52449</v>
      </c>
      <c r="O14" s="44">
        <f t="shared" si="2"/>
        <v>62.663082437275989</v>
      </c>
      <c r="P14" s="9"/>
    </row>
    <row r="15" spans="1:133">
      <c r="A15" s="12"/>
      <c r="B15" s="23">
        <v>335.18</v>
      </c>
      <c r="C15" s="19" t="s">
        <v>18</v>
      </c>
      <c r="D15" s="43">
        <v>21108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21108</v>
      </c>
      <c r="O15" s="44">
        <f t="shared" si="2"/>
        <v>25.218637992831543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SUM(D17:D20)</f>
        <v>0</v>
      </c>
      <c r="E16" s="30">
        <f t="shared" si="5"/>
        <v>7920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311687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319607</v>
      </c>
      <c r="O16" s="42">
        <f t="shared" si="2"/>
        <v>381.84826762246115</v>
      </c>
      <c r="P16" s="10"/>
    </row>
    <row r="17" spans="1:119">
      <c r="A17" s="12"/>
      <c r="B17" s="23">
        <v>343.3</v>
      </c>
      <c r="C17" s="19" t="s">
        <v>24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159524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159524</v>
      </c>
      <c r="O17" s="44">
        <f t="shared" si="2"/>
        <v>190.59020310633213</v>
      </c>
      <c r="P17" s="9"/>
    </row>
    <row r="18" spans="1:119">
      <c r="A18" s="12"/>
      <c r="B18" s="23">
        <v>343.4</v>
      </c>
      <c r="C18" s="19" t="s">
        <v>25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69400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69400</v>
      </c>
      <c r="O18" s="44">
        <f t="shared" si="2"/>
        <v>82.915173237753876</v>
      </c>
      <c r="P18" s="9"/>
    </row>
    <row r="19" spans="1:119">
      <c r="A19" s="12"/>
      <c r="B19" s="23">
        <v>343.5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82763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82763</v>
      </c>
      <c r="O19" s="44">
        <f t="shared" si="2"/>
        <v>98.880525686977293</v>
      </c>
      <c r="P19" s="9"/>
    </row>
    <row r="20" spans="1:119">
      <c r="A20" s="12"/>
      <c r="B20" s="23">
        <v>343.8</v>
      </c>
      <c r="C20" s="19" t="s">
        <v>27</v>
      </c>
      <c r="D20" s="43">
        <v>0</v>
      </c>
      <c r="E20" s="43">
        <v>7920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7920</v>
      </c>
      <c r="O20" s="44">
        <f t="shared" si="2"/>
        <v>9.4623655913978499</v>
      </c>
      <c r="P20" s="9"/>
    </row>
    <row r="21" spans="1:119" ht="15.75">
      <c r="A21" s="27" t="s">
        <v>2</v>
      </c>
      <c r="B21" s="28"/>
      <c r="C21" s="29"/>
      <c r="D21" s="30">
        <f t="shared" ref="D21:M21" si="6">SUM(D22:D23)</f>
        <v>31676</v>
      </c>
      <c r="E21" s="30">
        <f t="shared" si="6"/>
        <v>213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2171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34060</v>
      </c>
      <c r="O21" s="42">
        <f t="shared" si="2"/>
        <v>40.692951015531662</v>
      </c>
      <c r="P21" s="10"/>
    </row>
    <row r="22" spans="1:119">
      <c r="A22" s="12"/>
      <c r="B22" s="23">
        <v>361.1</v>
      </c>
      <c r="C22" s="19" t="s">
        <v>30</v>
      </c>
      <c r="D22" s="43">
        <v>3006</v>
      </c>
      <c r="E22" s="43">
        <v>213</v>
      </c>
      <c r="F22" s="43">
        <v>0</v>
      </c>
      <c r="G22" s="43">
        <v>0</v>
      </c>
      <c r="H22" s="43">
        <v>0</v>
      </c>
      <c r="I22" s="43">
        <v>2171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5390</v>
      </c>
      <c r="O22" s="44">
        <f t="shared" si="2"/>
        <v>6.4396654719235364</v>
      </c>
      <c r="P22" s="9"/>
    </row>
    <row r="23" spans="1:119">
      <c r="A23" s="12"/>
      <c r="B23" s="23">
        <v>369.9</v>
      </c>
      <c r="C23" s="19" t="s">
        <v>31</v>
      </c>
      <c r="D23" s="43">
        <v>28670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28670</v>
      </c>
      <c r="O23" s="44">
        <f t="shared" si="2"/>
        <v>34.253285543608122</v>
      </c>
      <c r="P23" s="9"/>
    </row>
    <row r="24" spans="1:119" ht="15.75">
      <c r="A24" s="27" t="s">
        <v>42</v>
      </c>
      <c r="B24" s="28"/>
      <c r="C24" s="29"/>
      <c r="D24" s="30">
        <f t="shared" ref="D24:M24" si="7">SUM(D25:D25)</f>
        <v>18099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18099</v>
      </c>
      <c r="O24" s="42">
        <f t="shared" si="2"/>
        <v>21.623655913978496</v>
      </c>
      <c r="P24" s="9"/>
    </row>
    <row r="25" spans="1:119" ht="15.75" thickBot="1">
      <c r="A25" s="12"/>
      <c r="B25" s="23">
        <v>381</v>
      </c>
      <c r="C25" s="19" t="s">
        <v>43</v>
      </c>
      <c r="D25" s="43">
        <v>18099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18099</v>
      </c>
      <c r="O25" s="44">
        <f t="shared" si="2"/>
        <v>21.623655913978496</v>
      </c>
      <c r="P25" s="9"/>
    </row>
    <row r="26" spans="1:119" ht="16.5" thickBot="1">
      <c r="A26" s="13" t="s">
        <v>28</v>
      </c>
      <c r="B26" s="21"/>
      <c r="C26" s="20"/>
      <c r="D26" s="14">
        <f>SUM(D5,D10,D12,D16,D21,D24)</f>
        <v>377422</v>
      </c>
      <c r="E26" s="14">
        <f t="shared" ref="E26:M26" si="8">SUM(E5,E10,E12,E16,E21,E24)</f>
        <v>97427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313858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788707</v>
      </c>
      <c r="O26" s="36">
        <f t="shared" si="2"/>
        <v>942.30227001194748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21" t="s">
        <v>60</v>
      </c>
      <c r="M28" s="121"/>
      <c r="N28" s="121"/>
      <c r="O28" s="40">
        <v>837</v>
      </c>
    </row>
    <row r="29" spans="1:119">
      <c r="A29" s="122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1:119" ht="15.75" customHeight="1" thickBot="1">
      <c r="A30" s="123" t="s">
        <v>45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2"/>
      <c r="M3" s="133"/>
      <c r="N3" s="34"/>
      <c r="O3" s="35"/>
      <c r="P3" s="134" t="s">
        <v>92</v>
      </c>
      <c r="Q3" s="11"/>
      <c r="R3"/>
    </row>
    <row r="4" spans="1:134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93</v>
      </c>
      <c r="N4" s="33" t="s">
        <v>8</v>
      </c>
      <c r="O4" s="33" t="s">
        <v>94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95</v>
      </c>
      <c r="B5" s="24"/>
      <c r="C5" s="24"/>
      <c r="D5" s="25">
        <f t="shared" ref="D5:N5" si="0">SUM(D6:D9)</f>
        <v>343234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343234</v>
      </c>
      <c r="P5" s="31">
        <f t="shared" ref="P5:P33" si="1">(O5/P$35)</f>
        <v>454.01322751322749</v>
      </c>
      <c r="Q5" s="6"/>
    </row>
    <row r="6" spans="1:134" ht="14.25" customHeight="1">
      <c r="A6" s="12"/>
      <c r="B6" s="23">
        <v>311</v>
      </c>
      <c r="C6" s="19" t="s">
        <v>1</v>
      </c>
      <c r="D6" s="43">
        <v>115983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115983</v>
      </c>
      <c r="P6" s="44">
        <f t="shared" si="1"/>
        <v>153.41666666666666</v>
      </c>
      <c r="Q6" s="9"/>
    </row>
    <row r="7" spans="1:134">
      <c r="A7" s="12"/>
      <c r="B7" s="23">
        <v>312.41000000000003</v>
      </c>
      <c r="C7" s="19" t="s">
        <v>96</v>
      </c>
      <c r="D7" s="43">
        <v>155236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155236</v>
      </c>
      <c r="P7" s="44">
        <f t="shared" si="1"/>
        <v>205.33862433862433</v>
      </c>
      <c r="Q7" s="9"/>
    </row>
    <row r="8" spans="1:134">
      <c r="A8" s="12"/>
      <c r="B8" s="23">
        <v>314.10000000000002</v>
      </c>
      <c r="C8" s="19" t="s">
        <v>10</v>
      </c>
      <c r="D8" s="43">
        <v>50860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50860</v>
      </c>
      <c r="P8" s="44">
        <f t="shared" si="1"/>
        <v>67.275132275132279</v>
      </c>
      <c r="Q8" s="9"/>
    </row>
    <row r="9" spans="1:134">
      <c r="A9" s="12"/>
      <c r="B9" s="23">
        <v>315.2</v>
      </c>
      <c r="C9" s="19" t="s">
        <v>104</v>
      </c>
      <c r="D9" s="43">
        <v>21155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21155</v>
      </c>
      <c r="P9" s="44">
        <f t="shared" si="1"/>
        <v>27.982804232804234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SUM(D11:D11)</f>
        <v>2916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2916</v>
      </c>
      <c r="P10" s="42">
        <f t="shared" si="1"/>
        <v>3.8571428571428572</v>
      </c>
      <c r="Q10" s="10"/>
    </row>
    <row r="11" spans="1:134">
      <c r="A11" s="12"/>
      <c r="B11" s="23">
        <v>322.89999999999998</v>
      </c>
      <c r="C11" s="19" t="s">
        <v>98</v>
      </c>
      <c r="D11" s="43">
        <v>2916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2916</v>
      </c>
      <c r="P11" s="44">
        <f t="shared" si="1"/>
        <v>3.8571428571428572</v>
      </c>
      <c r="Q11" s="9"/>
    </row>
    <row r="12" spans="1:134" ht="15.75">
      <c r="A12" s="27" t="s">
        <v>99</v>
      </c>
      <c r="B12" s="28"/>
      <c r="C12" s="29"/>
      <c r="D12" s="30">
        <f t="shared" ref="D12:N12" si="5">SUM(D13:D18)</f>
        <v>422042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586625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41">
        <f>SUM(D12:N12)</f>
        <v>1008667</v>
      </c>
      <c r="P12" s="42">
        <f t="shared" si="1"/>
        <v>1334.2156084656085</v>
      </c>
      <c r="Q12" s="10"/>
    </row>
    <row r="13" spans="1:134">
      <c r="A13" s="12"/>
      <c r="B13" s="23">
        <v>331.1</v>
      </c>
      <c r="C13" s="19" t="s">
        <v>105</v>
      </c>
      <c r="D13" s="43">
        <v>264404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264404</v>
      </c>
      <c r="P13" s="44">
        <f t="shared" si="1"/>
        <v>349.74074074074076</v>
      </c>
      <c r="Q13" s="9"/>
    </row>
    <row r="14" spans="1:134">
      <c r="A14" s="12"/>
      <c r="B14" s="23">
        <v>331.31</v>
      </c>
      <c r="C14" s="19" t="s">
        <v>50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206352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8" si="6">SUM(D14:N14)</f>
        <v>206352</v>
      </c>
      <c r="P14" s="44">
        <f t="shared" si="1"/>
        <v>272.95238095238096</v>
      </c>
      <c r="Q14" s="9"/>
    </row>
    <row r="15" spans="1:134">
      <c r="A15" s="12"/>
      <c r="B15" s="23">
        <v>334.31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380273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380273</v>
      </c>
      <c r="P15" s="44">
        <f t="shared" si="1"/>
        <v>503.00661375661377</v>
      </c>
      <c r="Q15" s="9"/>
    </row>
    <row r="16" spans="1:134">
      <c r="A16" s="12"/>
      <c r="B16" s="23">
        <v>334.49</v>
      </c>
      <c r="C16" s="19" t="s">
        <v>106</v>
      </c>
      <c r="D16" s="43">
        <v>66597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66597</v>
      </c>
      <c r="P16" s="44">
        <f t="shared" si="1"/>
        <v>88.091269841269835</v>
      </c>
      <c r="Q16" s="9"/>
    </row>
    <row r="17" spans="1:17">
      <c r="A17" s="12"/>
      <c r="B17" s="23">
        <v>335.125</v>
      </c>
      <c r="C17" s="19" t="s">
        <v>107</v>
      </c>
      <c r="D17" s="43">
        <v>64606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64606</v>
      </c>
      <c r="P17" s="44">
        <f t="shared" si="1"/>
        <v>85.457671957671963</v>
      </c>
      <c r="Q17" s="9"/>
    </row>
    <row r="18" spans="1:17">
      <c r="A18" s="12"/>
      <c r="B18" s="23">
        <v>335.18</v>
      </c>
      <c r="C18" s="19" t="s">
        <v>100</v>
      </c>
      <c r="D18" s="43">
        <v>26435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26435</v>
      </c>
      <c r="P18" s="44">
        <f t="shared" si="1"/>
        <v>34.966931216931215</v>
      </c>
      <c r="Q18" s="9"/>
    </row>
    <row r="19" spans="1:17" ht="15.75">
      <c r="A19" s="27" t="s">
        <v>23</v>
      </c>
      <c r="B19" s="28"/>
      <c r="C19" s="29"/>
      <c r="D19" s="30">
        <f t="shared" ref="D19:N19" si="7">SUM(D20:D23)</f>
        <v>1000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421948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7"/>
        <v>0</v>
      </c>
      <c r="O19" s="30">
        <f>SUM(D19:N19)</f>
        <v>422948</v>
      </c>
      <c r="P19" s="42">
        <f t="shared" si="1"/>
        <v>559.45502645502643</v>
      </c>
      <c r="Q19" s="10"/>
    </row>
    <row r="20" spans="1:17">
      <c r="A20" s="12"/>
      <c r="B20" s="23">
        <v>343.3</v>
      </c>
      <c r="C20" s="19" t="s">
        <v>24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177540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3" si="8">SUM(D20:N20)</f>
        <v>177540</v>
      </c>
      <c r="P20" s="44">
        <f t="shared" si="1"/>
        <v>234.84126984126985</v>
      </c>
      <c r="Q20" s="9"/>
    </row>
    <row r="21" spans="1:17">
      <c r="A21" s="12"/>
      <c r="B21" s="23">
        <v>343.4</v>
      </c>
      <c r="C21" s="19" t="s">
        <v>25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109807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8"/>
        <v>109807</v>
      </c>
      <c r="P21" s="44">
        <f t="shared" si="1"/>
        <v>145.24735449735451</v>
      </c>
      <c r="Q21" s="9"/>
    </row>
    <row r="22" spans="1:17">
      <c r="A22" s="12"/>
      <c r="B22" s="23">
        <v>343.5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134601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8"/>
        <v>134601</v>
      </c>
      <c r="P22" s="44">
        <f t="shared" si="1"/>
        <v>178.04365079365078</v>
      </c>
      <c r="Q22" s="9"/>
    </row>
    <row r="23" spans="1:17">
      <c r="A23" s="12"/>
      <c r="B23" s="23">
        <v>343.8</v>
      </c>
      <c r="C23" s="19" t="s">
        <v>27</v>
      </c>
      <c r="D23" s="43">
        <v>1000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8"/>
        <v>1000</v>
      </c>
      <c r="P23" s="44">
        <f t="shared" si="1"/>
        <v>1.3227513227513228</v>
      </c>
      <c r="Q23" s="9"/>
    </row>
    <row r="24" spans="1:17" ht="15.75">
      <c r="A24" s="27" t="s">
        <v>69</v>
      </c>
      <c r="B24" s="28"/>
      <c r="C24" s="29"/>
      <c r="D24" s="30">
        <f t="shared" ref="D24:N24" si="9">SUM(D25:D25)</f>
        <v>1525</v>
      </c>
      <c r="E24" s="30">
        <f t="shared" si="9"/>
        <v>0</v>
      </c>
      <c r="F24" s="30">
        <f t="shared" si="9"/>
        <v>0</v>
      </c>
      <c r="G24" s="30">
        <f t="shared" si="9"/>
        <v>0</v>
      </c>
      <c r="H24" s="30">
        <f t="shared" si="9"/>
        <v>0</v>
      </c>
      <c r="I24" s="30">
        <f t="shared" si="9"/>
        <v>0</v>
      </c>
      <c r="J24" s="30">
        <f t="shared" si="9"/>
        <v>0</v>
      </c>
      <c r="K24" s="30">
        <f t="shared" si="9"/>
        <v>0</v>
      </c>
      <c r="L24" s="30">
        <f t="shared" si="9"/>
        <v>0</v>
      </c>
      <c r="M24" s="30">
        <f t="shared" si="9"/>
        <v>0</v>
      </c>
      <c r="N24" s="30">
        <f t="shared" si="9"/>
        <v>0</v>
      </c>
      <c r="O24" s="30">
        <f>SUM(D24:N24)</f>
        <v>1525</v>
      </c>
      <c r="P24" s="42">
        <f t="shared" si="1"/>
        <v>2.017195767195767</v>
      </c>
      <c r="Q24" s="10"/>
    </row>
    <row r="25" spans="1:17">
      <c r="A25" s="45"/>
      <c r="B25" s="46">
        <v>359</v>
      </c>
      <c r="C25" s="47" t="s">
        <v>70</v>
      </c>
      <c r="D25" s="43">
        <v>1525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" si="10">SUM(D25:N25)</f>
        <v>1525</v>
      </c>
      <c r="P25" s="44">
        <f t="shared" si="1"/>
        <v>2.017195767195767</v>
      </c>
      <c r="Q25" s="9"/>
    </row>
    <row r="26" spans="1:17" ht="15.75">
      <c r="A26" s="27" t="s">
        <v>2</v>
      </c>
      <c r="B26" s="28"/>
      <c r="C26" s="29"/>
      <c r="D26" s="30">
        <f t="shared" ref="D26:N26" si="11">SUM(D27:D29)</f>
        <v>52301</v>
      </c>
      <c r="E26" s="30">
        <f t="shared" si="11"/>
        <v>0</v>
      </c>
      <c r="F26" s="30">
        <f t="shared" si="11"/>
        <v>0</v>
      </c>
      <c r="G26" s="30">
        <f t="shared" si="11"/>
        <v>0</v>
      </c>
      <c r="H26" s="30">
        <f t="shared" si="11"/>
        <v>0</v>
      </c>
      <c r="I26" s="30">
        <f t="shared" si="11"/>
        <v>510</v>
      </c>
      <c r="J26" s="30">
        <f t="shared" si="11"/>
        <v>0</v>
      </c>
      <c r="K26" s="30">
        <f t="shared" si="11"/>
        <v>0</v>
      </c>
      <c r="L26" s="30">
        <f t="shared" si="11"/>
        <v>0</v>
      </c>
      <c r="M26" s="30">
        <f t="shared" si="11"/>
        <v>0</v>
      </c>
      <c r="N26" s="30">
        <f t="shared" si="11"/>
        <v>0</v>
      </c>
      <c r="O26" s="30">
        <f>SUM(D26:N26)</f>
        <v>52811</v>
      </c>
      <c r="P26" s="42">
        <f t="shared" si="1"/>
        <v>69.855820105820101</v>
      </c>
      <c r="Q26" s="10"/>
    </row>
    <row r="27" spans="1:17">
      <c r="A27" s="12"/>
      <c r="B27" s="23">
        <v>361.1</v>
      </c>
      <c r="C27" s="19" t="s">
        <v>30</v>
      </c>
      <c r="D27" s="43">
        <v>4190</v>
      </c>
      <c r="E27" s="43">
        <v>0</v>
      </c>
      <c r="F27" s="43">
        <v>0</v>
      </c>
      <c r="G27" s="43">
        <v>0</v>
      </c>
      <c r="H27" s="43">
        <v>0</v>
      </c>
      <c r="I27" s="43">
        <v>388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4578</v>
      </c>
      <c r="P27" s="44">
        <f t="shared" si="1"/>
        <v>6.0555555555555554</v>
      </c>
      <c r="Q27" s="9"/>
    </row>
    <row r="28" spans="1:17">
      <c r="A28" s="12"/>
      <c r="B28" s="23">
        <v>362</v>
      </c>
      <c r="C28" s="19" t="s">
        <v>71</v>
      </c>
      <c r="D28" s="43">
        <v>26197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2" si="12">SUM(D28:N28)</f>
        <v>26197</v>
      </c>
      <c r="P28" s="44">
        <f t="shared" si="1"/>
        <v>34.652116402116405</v>
      </c>
      <c r="Q28" s="9"/>
    </row>
    <row r="29" spans="1:17">
      <c r="A29" s="12"/>
      <c r="B29" s="23">
        <v>369.9</v>
      </c>
      <c r="C29" s="19" t="s">
        <v>31</v>
      </c>
      <c r="D29" s="43">
        <v>21914</v>
      </c>
      <c r="E29" s="43">
        <v>0</v>
      </c>
      <c r="F29" s="43">
        <v>0</v>
      </c>
      <c r="G29" s="43">
        <v>0</v>
      </c>
      <c r="H29" s="43">
        <v>0</v>
      </c>
      <c r="I29" s="43">
        <v>122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2"/>
        <v>22036</v>
      </c>
      <c r="P29" s="44">
        <f t="shared" si="1"/>
        <v>29.148148148148149</v>
      </c>
      <c r="Q29" s="9"/>
    </row>
    <row r="30" spans="1:17" ht="15.75">
      <c r="A30" s="27" t="s">
        <v>42</v>
      </c>
      <c r="B30" s="28"/>
      <c r="C30" s="29"/>
      <c r="D30" s="30">
        <f t="shared" ref="D30:N30" si="13">SUM(D31:D32)</f>
        <v>127602</v>
      </c>
      <c r="E30" s="30">
        <f t="shared" si="13"/>
        <v>0</v>
      </c>
      <c r="F30" s="30">
        <f t="shared" si="13"/>
        <v>0</v>
      </c>
      <c r="G30" s="30">
        <f t="shared" si="13"/>
        <v>0</v>
      </c>
      <c r="H30" s="30">
        <f t="shared" si="13"/>
        <v>0</v>
      </c>
      <c r="I30" s="30">
        <f t="shared" si="13"/>
        <v>59329</v>
      </c>
      <c r="J30" s="30">
        <f t="shared" si="13"/>
        <v>0</v>
      </c>
      <c r="K30" s="30">
        <f t="shared" si="13"/>
        <v>0</v>
      </c>
      <c r="L30" s="30">
        <f t="shared" si="13"/>
        <v>0</v>
      </c>
      <c r="M30" s="30">
        <f t="shared" si="13"/>
        <v>0</v>
      </c>
      <c r="N30" s="30">
        <f t="shared" si="13"/>
        <v>0</v>
      </c>
      <c r="O30" s="30">
        <f t="shared" si="12"/>
        <v>186931</v>
      </c>
      <c r="P30" s="42">
        <f t="shared" si="1"/>
        <v>247.26322751322752</v>
      </c>
      <c r="Q30" s="9"/>
    </row>
    <row r="31" spans="1:17">
      <c r="A31" s="12"/>
      <c r="B31" s="23">
        <v>381</v>
      </c>
      <c r="C31" s="19" t="s">
        <v>43</v>
      </c>
      <c r="D31" s="43">
        <v>26375</v>
      </c>
      <c r="E31" s="43">
        <v>0</v>
      </c>
      <c r="F31" s="43">
        <v>0</v>
      </c>
      <c r="G31" s="43">
        <v>0</v>
      </c>
      <c r="H31" s="43">
        <v>0</v>
      </c>
      <c r="I31" s="43">
        <v>59329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2"/>
        <v>85704</v>
      </c>
      <c r="P31" s="44">
        <f t="shared" si="1"/>
        <v>113.36507936507937</v>
      </c>
      <c r="Q31" s="9"/>
    </row>
    <row r="32" spans="1:17" ht="15.75" thickBot="1">
      <c r="A32" s="12"/>
      <c r="B32" s="23">
        <v>384</v>
      </c>
      <c r="C32" s="19" t="s">
        <v>76</v>
      </c>
      <c r="D32" s="43">
        <v>101227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2"/>
        <v>101227</v>
      </c>
      <c r="P32" s="44">
        <f t="shared" si="1"/>
        <v>133.89814814814815</v>
      </c>
      <c r="Q32" s="9"/>
    </row>
    <row r="33" spans="1:120" ht="16.5" thickBot="1">
      <c r="A33" s="13" t="s">
        <v>28</v>
      </c>
      <c r="B33" s="21"/>
      <c r="C33" s="20"/>
      <c r="D33" s="14">
        <f t="shared" ref="D33:N33" si="14">SUM(D5,D10,D12,D19,D24,D26,D30)</f>
        <v>950620</v>
      </c>
      <c r="E33" s="14">
        <f t="shared" si="14"/>
        <v>0</v>
      </c>
      <c r="F33" s="14">
        <f t="shared" si="14"/>
        <v>0</v>
      </c>
      <c r="G33" s="14">
        <f t="shared" si="14"/>
        <v>0</v>
      </c>
      <c r="H33" s="14">
        <f t="shared" si="14"/>
        <v>0</v>
      </c>
      <c r="I33" s="14">
        <f t="shared" si="14"/>
        <v>1068412</v>
      </c>
      <c r="J33" s="14">
        <f t="shared" si="14"/>
        <v>0</v>
      </c>
      <c r="K33" s="14">
        <f t="shared" si="14"/>
        <v>0</v>
      </c>
      <c r="L33" s="14">
        <f t="shared" si="14"/>
        <v>0</v>
      </c>
      <c r="M33" s="14">
        <f t="shared" si="14"/>
        <v>0</v>
      </c>
      <c r="N33" s="14">
        <f t="shared" si="14"/>
        <v>0</v>
      </c>
      <c r="O33" s="14">
        <f>SUM(D33:N33)</f>
        <v>2019032</v>
      </c>
      <c r="P33" s="36">
        <f t="shared" si="1"/>
        <v>2670.6772486772488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121" t="s">
        <v>108</v>
      </c>
      <c r="N35" s="121"/>
      <c r="O35" s="121"/>
      <c r="P35" s="40">
        <v>756</v>
      </c>
    </row>
    <row r="36" spans="1:120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  <row r="37" spans="1:120" ht="15.75" customHeight="1" thickBot="1">
      <c r="A37" s="123" t="s">
        <v>45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91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2"/>
      <c r="M3" s="133"/>
      <c r="N3" s="34"/>
      <c r="O3" s="35"/>
      <c r="P3" s="134" t="s">
        <v>92</v>
      </c>
      <c r="Q3" s="11"/>
      <c r="R3"/>
    </row>
    <row r="4" spans="1:134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93</v>
      </c>
      <c r="N4" s="33" t="s">
        <v>8</v>
      </c>
      <c r="O4" s="33" t="s">
        <v>94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95</v>
      </c>
      <c r="B5" s="24"/>
      <c r="C5" s="24"/>
      <c r="D5" s="25">
        <f t="shared" ref="D5:N5" si="0">SUM(D6:D9)</f>
        <v>342568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2" si="1">SUM(D5:N5)</f>
        <v>342568</v>
      </c>
      <c r="P5" s="31">
        <f t="shared" ref="P5:P31" si="2">(O5/P$33)</f>
        <v>453.13227513227514</v>
      </c>
      <c r="Q5" s="6"/>
    </row>
    <row r="6" spans="1:134">
      <c r="A6" s="12"/>
      <c r="B6" s="23">
        <v>311</v>
      </c>
      <c r="C6" s="19" t="s">
        <v>1</v>
      </c>
      <c r="D6" s="43">
        <v>114265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114265</v>
      </c>
      <c r="P6" s="44">
        <f t="shared" si="2"/>
        <v>151.1441798941799</v>
      </c>
      <c r="Q6" s="9"/>
    </row>
    <row r="7" spans="1:134">
      <c r="A7" s="12"/>
      <c r="B7" s="23">
        <v>312.41000000000003</v>
      </c>
      <c r="C7" s="19" t="s">
        <v>96</v>
      </c>
      <c r="D7" s="43">
        <v>158135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158135</v>
      </c>
      <c r="P7" s="44">
        <f t="shared" si="2"/>
        <v>209.17328042328043</v>
      </c>
      <c r="Q7" s="9"/>
    </row>
    <row r="8" spans="1:134">
      <c r="A8" s="12"/>
      <c r="B8" s="23">
        <v>314.10000000000002</v>
      </c>
      <c r="C8" s="19" t="s">
        <v>10</v>
      </c>
      <c r="D8" s="43">
        <v>50207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50207</v>
      </c>
      <c r="P8" s="44">
        <f t="shared" si="2"/>
        <v>66.411375661375658</v>
      </c>
      <c r="Q8" s="9"/>
    </row>
    <row r="9" spans="1:134">
      <c r="A9" s="12"/>
      <c r="B9" s="23">
        <v>315.10000000000002</v>
      </c>
      <c r="C9" s="19" t="s">
        <v>97</v>
      </c>
      <c r="D9" s="43">
        <v>19961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19961</v>
      </c>
      <c r="P9" s="44">
        <f t="shared" si="2"/>
        <v>26.403439153439152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SUM(D11:D11)</f>
        <v>3126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3126</v>
      </c>
      <c r="P10" s="42">
        <f t="shared" si="2"/>
        <v>4.1349206349206353</v>
      </c>
      <c r="Q10" s="10"/>
    </row>
    <row r="11" spans="1:134">
      <c r="A11" s="12"/>
      <c r="B11" s="23">
        <v>322.89999999999998</v>
      </c>
      <c r="C11" s="19" t="s">
        <v>98</v>
      </c>
      <c r="D11" s="43">
        <v>3126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3126</v>
      </c>
      <c r="P11" s="44">
        <f t="shared" si="2"/>
        <v>4.1349206349206353</v>
      </c>
      <c r="Q11" s="9"/>
    </row>
    <row r="12" spans="1:134" ht="15.75">
      <c r="A12" s="27" t="s">
        <v>99</v>
      </c>
      <c r="B12" s="28"/>
      <c r="C12" s="29"/>
      <c r="D12" s="30">
        <f t="shared" ref="D12:N12" si="4">SUM(D13:D19)</f>
        <v>1100651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1416127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4"/>
        <v>0</v>
      </c>
      <c r="O12" s="41">
        <f t="shared" si="1"/>
        <v>2516778</v>
      </c>
      <c r="P12" s="42">
        <f t="shared" si="2"/>
        <v>3329.0714285714284</v>
      </c>
      <c r="Q12" s="10"/>
    </row>
    <row r="13" spans="1:134">
      <c r="A13" s="12"/>
      <c r="B13" s="23">
        <v>331.7</v>
      </c>
      <c r="C13" s="19" t="s">
        <v>15</v>
      </c>
      <c r="D13" s="43">
        <v>254775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9" si="5">SUM(D13:N13)</f>
        <v>254775</v>
      </c>
      <c r="P13" s="44">
        <f t="shared" si="2"/>
        <v>337.00396825396825</v>
      </c>
      <c r="Q13" s="9"/>
    </row>
    <row r="14" spans="1:134">
      <c r="A14" s="12"/>
      <c r="B14" s="23">
        <v>334.2</v>
      </c>
      <c r="C14" s="19" t="s">
        <v>85</v>
      </c>
      <c r="D14" s="43">
        <v>57440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57440</v>
      </c>
      <c r="P14" s="44">
        <f t="shared" si="2"/>
        <v>75.978835978835974</v>
      </c>
      <c r="Q14" s="9"/>
    </row>
    <row r="15" spans="1:134">
      <c r="A15" s="12"/>
      <c r="B15" s="23">
        <v>334.35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1416127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1416127</v>
      </c>
      <c r="P15" s="44">
        <f t="shared" si="2"/>
        <v>1873.1838624338625</v>
      </c>
      <c r="Q15" s="9"/>
    </row>
    <row r="16" spans="1:134">
      <c r="A16" s="12"/>
      <c r="B16" s="23">
        <v>334.5</v>
      </c>
      <c r="C16" s="19" t="s">
        <v>86</v>
      </c>
      <c r="D16" s="43">
        <v>642826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642826</v>
      </c>
      <c r="P16" s="44">
        <f t="shared" si="2"/>
        <v>850.29894179894177</v>
      </c>
      <c r="Q16" s="9"/>
    </row>
    <row r="17" spans="1:120">
      <c r="A17" s="12"/>
      <c r="B17" s="23">
        <v>334.9</v>
      </c>
      <c r="C17" s="19" t="s">
        <v>59</v>
      </c>
      <c r="D17" s="43">
        <v>67439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67439</v>
      </c>
      <c r="P17" s="44">
        <f t="shared" si="2"/>
        <v>89.205026455026456</v>
      </c>
      <c r="Q17" s="9"/>
    </row>
    <row r="18" spans="1:120">
      <c r="A18" s="12"/>
      <c r="B18" s="23">
        <v>335.18</v>
      </c>
      <c r="C18" s="19" t="s">
        <v>100</v>
      </c>
      <c r="D18" s="43">
        <v>24192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24192</v>
      </c>
      <c r="P18" s="44">
        <f t="shared" si="2"/>
        <v>32</v>
      </c>
      <c r="Q18" s="9"/>
    </row>
    <row r="19" spans="1:120">
      <c r="A19" s="12"/>
      <c r="B19" s="23">
        <v>335.19</v>
      </c>
      <c r="C19" s="19" t="s">
        <v>101</v>
      </c>
      <c r="D19" s="43">
        <v>53979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53979</v>
      </c>
      <c r="P19" s="44">
        <f t="shared" si="2"/>
        <v>71.400793650793645</v>
      </c>
      <c r="Q19" s="9"/>
    </row>
    <row r="20" spans="1:120" ht="15.75">
      <c r="A20" s="27" t="s">
        <v>23</v>
      </c>
      <c r="B20" s="28"/>
      <c r="C20" s="29"/>
      <c r="D20" s="30">
        <f t="shared" ref="D20:N20" si="6">SUM(D21:D24)</f>
        <v>6250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412361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6"/>
        <v>0</v>
      </c>
      <c r="O20" s="30">
        <f t="shared" ref="O20:O31" si="7">SUM(D20:N20)</f>
        <v>418611</v>
      </c>
      <c r="P20" s="42">
        <f t="shared" si="2"/>
        <v>553.71825396825398</v>
      </c>
      <c r="Q20" s="10"/>
    </row>
    <row r="21" spans="1:120">
      <c r="A21" s="12"/>
      <c r="B21" s="23">
        <v>343.3</v>
      </c>
      <c r="C21" s="19" t="s">
        <v>24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245266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7"/>
        <v>245266</v>
      </c>
      <c r="P21" s="44">
        <f t="shared" si="2"/>
        <v>324.42592592592592</v>
      </c>
      <c r="Q21" s="9"/>
    </row>
    <row r="22" spans="1:120">
      <c r="A22" s="12"/>
      <c r="B22" s="23">
        <v>343.4</v>
      </c>
      <c r="C22" s="19" t="s">
        <v>25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74262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7"/>
        <v>74262</v>
      </c>
      <c r="P22" s="44">
        <f t="shared" si="2"/>
        <v>98.230158730158735</v>
      </c>
      <c r="Q22" s="9"/>
    </row>
    <row r="23" spans="1:120">
      <c r="A23" s="12"/>
      <c r="B23" s="23">
        <v>343.5</v>
      </c>
      <c r="C23" s="19" t="s">
        <v>26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92833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92833</v>
      </c>
      <c r="P23" s="44">
        <f t="shared" si="2"/>
        <v>122.79497354497354</v>
      </c>
      <c r="Q23" s="9"/>
    </row>
    <row r="24" spans="1:120">
      <c r="A24" s="12"/>
      <c r="B24" s="23">
        <v>343.8</v>
      </c>
      <c r="C24" s="19" t="s">
        <v>27</v>
      </c>
      <c r="D24" s="43">
        <v>6250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6250</v>
      </c>
      <c r="P24" s="44">
        <f t="shared" si="2"/>
        <v>8.2671957671957674</v>
      </c>
      <c r="Q24" s="9"/>
    </row>
    <row r="25" spans="1:120" ht="15.75">
      <c r="A25" s="27" t="s">
        <v>69</v>
      </c>
      <c r="B25" s="28"/>
      <c r="C25" s="29"/>
      <c r="D25" s="30">
        <f t="shared" ref="D25:N25" si="8">SUM(D26:D26)</f>
        <v>596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0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8"/>
        <v>0</v>
      </c>
      <c r="O25" s="30">
        <f t="shared" si="7"/>
        <v>596</v>
      </c>
      <c r="P25" s="42">
        <f t="shared" si="2"/>
        <v>0.78835978835978837</v>
      </c>
      <c r="Q25" s="10"/>
    </row>
    <row r="26" spans="1:120">
      <c r="A26" s="45"/>
      <c r="B26" s="46">
        <v>354</v>
      </c>
      <c r="C26" s="47" t="s">
        <v>75</v>
      </c>
      <c r="D26" s="43">
        <v>596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7"/>
        <v>596</v>
      </c>
      <c r="P26" s="44">
        <f t="shared" si="2"/>
        <v>0.78835978835978837</v>
      </c>
      <c r="Q26" s="9"/>
    </row>
    <row r="27" spans="1:120" ht="15.75">
      <c r="A27" s="27" t="s">
        <v>2</v>
      </c>
      <c r="B27" s="28"/>
      <c r="C27" s="29"/>
      <c r="D27" s="30">
        <f t="shared" ref="D27:N27" si="9">SUM(D28:D30)</f>
        <v>241597</v>
      </c>
      <c r="E27" s="30">
        <f t="shared" si="9"/>
        <v>0</v>
      </c>
      <c r="F27" s="30">
        <f t="shared" si="9"/>
        <v>0</v>
      </c>
      <c r="G27" s="30">
        <f t="shared" si="9"/>
        <v>0</v>
      </c>
      <c r="H27" s="30">
        <f t="shared" si="9"/>
        <v>0</v>
      </c>
      <c r="I27" s="30">
        <f t="shared" si="9"/>
        <v>76002</v>
      </c>
      <c r="J27" s="30">
        <f t="shared" si="9"/>
        <v>0</v>
      </c>
      <c r="K27" s="30">
        <f t="shared" si="9"/>
        <v>0</v>
      </c>
      <c r="L27" s="30">
        <f t="shared" si="9"/>
        <v>0</v>
      </c>
      <c r="M27" s="30">
        <f t="shared" si="9"/>
        <v>0</v>
      </c>
      <c r="N27" s="30">
        <f t="shared" si="9"/>
        <v>0</v>
      </c>
      <c r="O27" s="30">
        <f t="shared" si="7"/>
        <v>317599</v>
      </c>
      <c r="P27" s="42">
        <f t="shared" si="2"/>
        <v>420.10449735449737</v>
      </c>
      <c r="Q27" s="10"/>
    </row>
    <row r="28" spans="1:120">
      <c r="A28" s="12"/>
      <c r="B28" s="23">
        <v>361.1</v>
      </c>
      <c r="C28" s="19" t="s">
        <v>30</v>
      </c>
      <c r="D28" s="43">
        <v>287</v>
      </c>
      <c r="E28" s="43">
        <v>0</v>
      </c>
      <c r="F28" s="43">
        <v>0</v>
      </c>
      <c r="G28" s="43">
        <v>0</v>
      </c>
      <c r="H28" s="43">
        <v>0</v>
      </c>
      <c r="I28" s="43">
        <v>229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7"/>
        <v>516</v>
      </c>
      <c r="P28" s="44">
        <f t="shared" si="2"/>
        <v>0.68253968253968256</v>
      </c>
      <c r="Q28" s="9"/>
    </row>
    <row r="29" spans="1:120">
      <c r="A29" s="12"/>
      <c r="B29" s="23">
        <v>362</v>
      </c>
      <c r="C29" s="19" t="s">
        <v>71</v>
      </c>
      <c r="D29" s="43">
        <v>22888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7"/>
        <v>22888</v>
      </c>
      <c r="P29" s="44">
        <f t="shared" si="2"/>
        <v>30.275132275132275</v>
      </c>
      <c r="Q29" s="9"/>
    </row>
    <row r="30" spans="1:120" ht="15.75" thickBot="1">
      <c r="A30" s="12"/>
      <c r="B30" s="23">
        <v>369.9</v>
      </c>
      <c r="C30" s="19" t="s">
        <v>31</v>
      </c>
      <c r="D30" s="43">
        <v>218422</v>
      </c>
      <c r="E30" s="43">
        <v>0</v>
      </c>
      <c r="F30" s="43">
        <v>0</v>
      </c>
      <c r="G30" s="43">
        <v>0</v>
      </c>
      <c r="H30" s="43">
        <v>0</v>
      </c>
      <c r="I30" s="43">
        <v>75773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7"/>
        <v>294195</v>
      </c>
      <c r="P30" s="44">
        <f t="shared" si="2"/>
        <v>389.14682539682542</v>
      </c>
      <c r="Q30" s="9"/>
    </row>
    <row r="31" spans="1:120" ht="16.5" thickBot="1">
      <c r="A31" s="13" t="s">
        <v>28</v>
      </c>
      <c r="B31" s="21"/>
      <c r="C31" s="20"/>
      <c r="D31" s="14">
        <f>SUM(D5,D10,D12,D20,D25,D27)</f>
        <v>1694788</v>
      </c>
      <c r="E31" s="14">
        <f t="shared" ref="E31:N31" si="10">SUM(E5,E10,E12,E20,E25,E27)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1904490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 t="shared" si="7"/>
        <v>3599278</v>
      </c>
      <c r="P31" s="36">
        <f t="shared" si="2"/>
        <v>4760.9497354497353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121" t="s">
        <v>102</v>
      </c>
      <c r="N33" s="121"/>
      <c r="O33" s="121"/>
      <c r="P33" s="40">
        <v>756</v>
      </c>
    </row>
    <row r="34" spans="1:16">
      <c r="A34" s="12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  <row r="35" spans="1:16" ht="15.75" customHeight="1" thickBot="1">
      <c r="A35" s="123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322920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322920</v>
      </c>
      <c r="O5" s="31">
        <f t="shared" ref="O5:O33" si="2">(N5/O$35)</f>
        <v>427.14285714285717</v>
      </c>
      <c r="P5" s="6"/>
    </row>
    <row r="6" spans="1:133">
      <c r="A6" s="12"/>
      <c r="B6" s="23">
        <v>311</v>
      </c>
      <c r="C6" s="19" t="s">
        <v>1</v>
      </c>
      <c r="D6" s="43">
        <v>111549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111549</v>
      </c>
      <c r="O6" s="44">
        <f t="shared" si="2"/>
        <v>147.55158730158729</v>
      </c>
      <c r="P6" s="9"/>
    </row>
    <row r="7" spans="1:133">
      <c r="A7" s="12"/>
      <c r="B7" s="23">
        <v>312.41000000000003</v>
      </c>
      <c r="C7" s="19" t="s">
        <v>9</v>
      </c>
      <c r="D7" s="43">
        <v>144086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144086</v>
      </c>
      <c r="O7" s="44">
        <f t="shared" si="2"/>
        <v>190.58994708994709</v>
      </c>
      <c r="P7" s="9"/>
    </row>
    <row r="8" spans="1:133">
      <c r="A8" s="12"/>
      <c r="B8" s="23">
        <v>314.10000000000002</v>
      </c>
      <c r="C8" s="19" t="s">
        <v>10</v>
      </c>
      <c r="D8" s="43">
        <v>50732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50732</v>
      </c>
      <c r="O8" s="44">
        <f t="shared" si="2"/>
        <v>67.105820105820101</v>
      </c>
      <c r="P8" s="9"/>
    </row>
    <row r="9" spans="1:133">
      <c r="A9" s="12"/>
      <c r="B9" s="23">
        <v>315</v>
      </c>
      <c r="C9" s="19" t="s">
        <v>62</v>
      </c>
      <c r="D9" s="43">
        <v>16553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16553</v>
      </c>
      <c r="O9" s="44">
        <f t="shared" si="2"/>
        <v>21.895502645502646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5375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5375</v>
      </c>
      <c r="O10" s="42">
        <f t="shared" si="2"/>
        <v>7.10978835978836</v>
      </c>
      <c r="P10" s="10"/>
    </row>
    <row r="11" spans="1:133">
      <c r="A11" s="12"/>
      <c r="B11" s="23">
        <v>329</v>
      </c>
      <c r="C11" s="19" t="s">
        <v>13</v>
      </c>
      <c r="D11" s="43">
        <v>5375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5375</v>
      </c>
      <c r="O11" s="44">
        <f t="shared" si="2"/>
        <v>7.10978835978836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SUM(D13:D19)</f>
        <v>900717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2278733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3179450</v>
      </c>
      <c r="O12" s="42">
        <f t="shared" si="2"/>
        <v>4205.6216931216932</v>
      </c>
      <c r="P12" s="10"/>
    </row>
    <row r="13" spans="1:133">
      <c r="A13" s="12"/>
      <c r="B13" s="23">
        <v>331.7</v>
      </c>
      <c r="C13" s="19" t="s">
        <v>15</v>
      </c>
      <c r="D13" s="43">
        <v>653534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653534</v>
      </c>
      <c r="O13" s="44">
        <f t="shared" si="2"/>
        <v>864.46296296296293</v>
      </c>
      <c r="P13" s="9"/>
    </row>
    <row r="14" spans="1:133">
      <c r="A14" s="12"/>
      <c r="B14" s="23">
        <v>334.35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2278733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2278733</v>
      </c>
      <c r="O14" s="44">
        <f t="shared" si="2"/>
        <v>3014.1970899470898</v>
      </c>
      <c r="P14" s="9"/>
    </row>
    <row r="15" spans="1:133">
      <c r="A15" s="12"/>
      <c r="B15" s="23">
        <v>334.5</v>
      </c>
      <c r="C15" s="19" t="s">
        <v>86</v>
      </c>
      <c r="D15" s="43">
        <v>162909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162909</v>
      </c>
      <c r="O15" s="44">
        <f t="shared" si="2"/>
        <v>215.48809523809524</v>
      </c>
      <c r="P15" s="9"/>
    </row>
    <row r="16" spans="1:133">
      <c r="A16" s="12"/>
      <c r="B16" s="23">
        <v>334.9</v>
      </c>
      <c r="C16" s="19" t="s">
        <v>59</v>
      </c>
      <c r="D16" s="43">
        <v>11402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11402</v>
      </c>
      <c r="O16" s="44">
        <f t="shared" si="2"/>
        <v>15.082010582010582</v>
      </c>
      <c r="P16" s="9"/>
    </row>
    <row r="17" spans="1:16">
      <c r="A17" s="12"/>
      <c r="B17" s="23">
        <v>335.12</v>
      </c>
      <c r="C17" s="19" t="s">
        <v>63</v>
      </c>
      <c r="D17" s="43">
        <v>46656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46656</v>
      </c>
      <c r="O17" s="44">
        <f t="shared" si="2"/>
        <v>61.714285714285715</v>
      </c>
      <c r="P17" s="9"/>
    </row>
    <row r="18" spans="1:16">
      <c r="A18" s="12"/>
      <c r="B18" s="23">
        <v>335.18</v>
      </c>
      <c r="C18" s="19" t="s">
        <v>64</v>
      </c>
      <c r="D18" s="43">
        <v>21216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21216</v>
      </c>
      <c r="O18" s="44">
        <f t="shared" si="2"/>
        <v>28.063492063492063</v>
      </c>
      <c r="P18" s="9"/>
    </row>
    <row r="19" spans="1:16">
      <c r="A19" s="12"/>
      <c r="B19" s="23">
        <v>337.1</v>
      </c>
      <c r="C19" s="19" t="s">
        <v>89</v>
      </c>
      <c r="D19" s="43">
        <v>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5000</v>
      </c>
      <c r="O19" s="44">
        <f t="shared" si="2"/>
        <v>6.6137566137566139</v>
      </c>
      <c r="P19" s="9"/>
    </row>
    <row r="20" spans="1:16" ht="15.75">
      <c r="A20" s="27" t="s">
        <v>23</v>
      </c>
      <c r="B20" s="28"/>
      <c r="C20" s="29"/>
      <c r="D20" s="30">
        <f t="shared" ref="D20:M20" si="5">SUM(D21:D24)</f>
        <v>1750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414478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416228</v>
      </c>
      <c r="O20" s="42">
        <f t="shared" si="2"/>
        <v>550.56613756613751</v>
      </c>
      <c r="P20" s="10"/>
    </row>
    <row r="21" spans="1:16">
      <c r="A21" s="12"/>
      <c r="B21" s="23">
        <v>343.3</v>
      </c>
      <c r="C21" s="19" t="s">
        <v>24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193832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193832</v>
      </c>
      <c r="O21" s="44">
        <f t="shared" si="2"/>
        <v>256.39153439153438</v>
      </c>
      <c r="P21" s="9"/>
    </row>
    <row r="22" spans="1:16">
      <c r="A22" s="12"/>
      <c r="B22" s="23">
        <v>343.4</v>
      </c>
      <c r="C22" s="19" t="s">
        <v>25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110254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110254</v>
      </c>
      <c r="O22" s="44">
        <f t="shared" si="2"/>
        <v>145.83862433862433</v>
      </c>
      <c r="P22" s="9"/>
    </row>
    <row r="23" spans="1:16">
      <c r="A23" s="12"/>
      <c r="B23" s="23">
        <v>343.5</v>
      </c>
      <c r="C23" s="19" t="s">
        <v>26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110392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110392</v>
      </c>
      <c r="O23" s="44">
        <f t="shared" si="2"/>
        <v>146.02116402116403</v>
      </c>
      <c r="P23" s="9"/>
    </row>
    <row r="24" spans="1:16">
      <c r="A24" s="12"/>
      <c r="B24" s="23">
        <v>343.8</v>
      </c>
      <c r="C24" s="19" t="s">
        <v>27</v>
      </c>
      <c r="D24" s="43">
        <v>1750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1750</v>
      </c>
      <c r="O24" s="44">
        <f t="shared" si="2"/>
        <v>2.3148148148148149</v>
      </c>
      <c r="P24" s="9"/>
    </row>
    <row r="25" spans="1:16" ht="15.75">
      <c r="A25" s="27" t="s">
        <v>69</v>
      </c>
      <c r="B25" s="28"/>
      <c r="C25" s="29"/>
      <c r="D25" s="30">
        <f t="shared" ref="D25:M25" si="6">SUM(D26:D26)</f>
        <v>255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255</v>
      </c>
      <c r="O25" s="42">
        <f t="shared" si="2"/>
        <v>0.33730158730158732</v>
      </c>
      <c r="P25" s="10"/>
    </row>
    <row r="26" spans="1:16">
      <c r="A26" s="45"/>
      <c r="B26" s="46">
        <v>354</v>
      </c>
      <c r="C26" s="47" t="s">
        <v>75</v>
      </c>
      <c r="D26" s="43">
        <v>255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255</v>
      </c>
      <c r="O26" s="44">
        <f t="shared" si="2"/>
        <v>0.33730158730158732</v>
      </c>
      <c r="P26" s="9"/>
    </row>
    <row r="27" spans="1:16" ht="15.75">
      <c r="A27" s="27" t="s">
        <v>2</v>
      </c>
      <c r="B27" s="28"/>
      <c r="C27" s="29"/>
      <c r="D27" s="30">
        <f t="shared" ref="D27:M27" si="7">SUM(D28:D30)</f>
        <v>25845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272843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298688</v>
      </c>
      <c r="O27" s="42">
        <f t="shared" si="2"/>
        <v>395.08994708994709</v>
      </c>
      <c r="P27" s="10"/>
    </row>
    <row r="28" spans="1:16">
      <c r="A28" s="12"/>
      <c r="B28" s="23">
        <v>361.1</v>
      </c>
      <c r="C28" s="19" t="s">
        <v>30</v>
      </c>
      <c r="D28" s="43">
        <v>1197</v>
      </c>
      <c r="E28" s="43">
        <v>0</v>
      </c>
      <c r="F28" s="43">
        <v>0</v>
      </c>
      <c r="G28" s="43">
        <v>0</v>
      </c>
      <c r="H28" s="43">
        <v>0</v>
      </c>
      <c r="I28" s="43">
        <v>2467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3664</v>
      </c>
      <c r="O28" s="44">
        <f t="shared" si="2"/>
        <v>4.8465608465608465</v>
      </c>
      <c r="P28" s="9"/>
    </row>
    <row r="29" spans="1:16">
      <c r="A29" s="12"/>
      <c r="B29" s="23">
        <v>362</v>
      </c>
      <c r="C29" s="19" t="s">
        <v>71</v>
      </c>
      <c r="D29" s="43">
        <v>22813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22813</v>
      </c>
      <c r="O29" s="44">
        <f t="shared" si="2"/>
        <v>30.175925925925927</v>
      </c>
      <c r="P29" s="9"/>
    </row>
    <row r="30" spans="1:16">
      <c r="A30" s="12"/>
      <c r="B30" s="23">
        <v>369.9</v>
      </c>
      <c r="C30" s="19" t="s">
        <v>31</v>
      </c>
      <c r="D30" s="43">
        <v>1835</v>
      </c>
      <c r="E30" s="43">
        <v>0</v>
      </c>
      <c r="F30" s="43">
        <v>0</v>
      </c>
      <c r="G30" s="43">
        <v>0</v>
      </c>
      <c r="H30" s="43">
        <v>0</v>
      </c>
      <c r="I30" s="43">
        <v>270376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272211</v>
      </c>
      <c r="O30" s="44">
        <f t="shared" si="2"/>
        <v>360.0674603174603</v>
      </c>
      <c r="P30" s="9"/>
    </row>
    <row r="31" spans="1:16" ht="15.75">
      <c r="A31" s="27" t="s">
        <v>42</v>
      </c>
      <c r="B31" s="28"/>
      <c r="C31" s="29"/>
      <c r="D31" s="30">
        <f t="shared" ref="D31:M31" si="8">SUM(D32:D32)</f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1000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1"/>
        <v>1000</v>
      </c>
      <c r="O31" s="42">
        <f t="shared" si="2"/>
        <v>1.3227513227513228</v>
      </c>
      <c r="P31" s="9"/>
    </row>
    <row r="32" spans="1:16" ht="15.75" thickBot="1">
      <c r="A32" s="12"/>
      <c r="B32" s="23">
        <v>381</v>
      </c>
      <c r="C32" s="19" t="s">
        <v>43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1000</v>
      </c>
      <c r="O32" s="44">
        <f t="shared" si="2"/>
        <v>1.3227513227513228</v>
      </c>
      <c r="P32" s="9"/>
    </row>
    <row r="33" spans="1:119" ht="16.5" thickBot="1">
      <c r="A33" s="13" t="s">
        <v>28</v>
      </c>
      <c r="B33" s="21"/>
      <c r="C33" s="20"/>
      <c r="D33" s="14">
        <f t="shared" ref="D33:M33" si="9">SUM(D5,D10,D12,D20,D25,D27,D31)</f>
        <v>1256862</v>
      </c>
      <c r="E33" s="14">
        <f t="shared" si="9"/>
        <v>0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2967054</v>
      </c>
      <c r="J33" s="14">
        <f t="shared" si="9"/>
        <v>0</v>
      </c>
      <c r="K33" s="14">
        <f t="shared" si="9"/>
        <v>0</v>
      </c>
      <c r="L33" s="14">
        <f t="shared" si="9"/>
        <v>0</v>
      </c>
      <c r="M33" s="14">
        <f t="shared" si="9"/>
        <v>0</v>
      </c>
      <c r="N33" s="14">
        <f t="shared" si="1"/>
        <v>4223916</v>
      </c>
      <c r="O33" s="36">
        <f t="shared" si="2"/>
        <v>5587.1904761904761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21" t="s">
        <v>90</v>
      </c>
      <c r="M35" s="121"/>
      <c r="N35" s="121"/>
      <c r="O35" s="40">
        <v>756</v>
      </c>
    </row>
    <row r="36" spans="1:119">
      <c r="A36" s="12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  <row r="37" spans="1:119" ht="15.75" customHeight="1" thickBot="1">
      <c r="A37" s="123" t="s">
        <v>45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320710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320710</v>
      </c>
      <c r="O5" s="31">
        <f t="shared" ref="O5:O32" si="2">(N5/O$34)</f>
        <v>405.448798988622</v>
      </c>
      <c r="P5" s="6"/>
    </row>
    <row r="6" spans="1:133">
      <c r="A6" s="12"/>
      <c r="B6" s="23">
        <v>311</v>
      </c>
      <c r="C6" s="19" t="s">
        <v>1</v>
      </c>
      <c r="D6" s="43">
        <v>103424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103424</v>
      </c>
      <c r="O6" s="44">
        <f t="shared" si="2"/>
        <v>130.75094816687738</v>
      </c>
      <c r="P6" s="9"/>
    </row>
    <row r="7" spans="1:133">
      <c r="A7" s="12"/>
      <c r="B7" s="23">
        <v>312.10000000000002</v>
      </c>
      <c r="C7" s="19" t="s">
        <v>56</v>
      </c>
      <c r="D7" s="43">
        <v>150409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150409</v>
      </c>
      <c r="O7" s="44">
        <f t="shared" si="2"/>
        <v>190.15044247787611</v>
      </c>
      <c r="P7" s="9"/>
    </row>
    <row r="8" spans="1:133">
      <c r="A8" s="12"/>
      <c r="B8" s="23">
        <v>314.10000000000002</v>
      </c>
      <c r="C8" s="19" t="s">
        <v>10</v>
      </c>
      <c r="D8" s="43">
        <v>52871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52871</v>
      </c>
      <c r="O8" s="44">
        <f t="shared" si="2"/>
        <v>66.840707964601776</v>
      </c>
      <c r="P8" s="9"/>
    </row>
    <row r="9" spans="1:133">
      <c r="A9" s="12"/>
      <c r="B9" s="23">
        <v>315</v>
      </c>
      <c r="C9" s="19" t="s">
        <v>62</v>
      </c>
      <c r="D9" s="43">
        <v>14006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14006</v>
      </c>
      <c r="O9" s="44">
        <f t="shared" si="2"/>
        <v>17.706700379266749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5263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5263</v>
      </c>
      <c r="O10" s="42">
        <f t="shared" si="2"/>
        <v>6.653603034134008</v>
      </c>
      <c r="P10" s="10"/>
    </row>
    <row r="11" spans="1:133">
      <c r="A11" s="12"/>
      <c r="B11" s="23">
        <v>329</v>
      </c>
      <c r="C11" s="19" t="s">
        <v>13</v>
      </c>
      <c r="D11" s="43">
        <v>5263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5263</v>
      </c>
      <c r="O11" s="44">
        <f t="shared" si="2"/>
        <v>6.653603034134008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222982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222982</v>
      </c>
      <c r="O12" s="42">
        <f t="shared" si="2"/>
        <v>281.89886219974716</v>
      </c>
      <c r="P12" s="10"/>
    </row>
    <row r="13" spans="1:133">
      <c r="A13" s="12"/>
      <c r="B13" s="23">
        <v>331.7</v>
      </c>
      <c r="C13" s="19" t="s">
        <v>15</v>
      </c>
      <c r="D13" s="43">
        <v>8762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8762</v>
      </c>
      <c r="O13" s="44">
        <f t="shared" si="2"/>
        <v>11.077117572692794</v>
      </c>
      <c r="P13" s="9"/>
    </row>
    <row r="14" spans="1:133">
      <c r="A14" s="12"/>
      <c r="B14" s="23">
        <v>334.2</v>
      </c>
      <c r="C14" s="19" t="s">
        <v>85</v>
      </c>
      <c r="D14" s="43">
        <v>26825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26825</v>
      </c>
      <c r="O14" s="44">
        <f t="shared" si="2"/>
        <v>33.912768647281922</v>
      </c>
      <c r="P14" s="9"/>
    </row>
    <row r="15" spans="1:133">
      <c r="A15" s="12"/>
      <c r="B15" s="23">
        <v>334.5</v>
      </c>
      <c r="C15" s="19" t="s">
        <v>86</v>
      </c>
      <c r="D15" s="43">
        <v>110000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110000</v>
      </c>
      <c r="O15" s="44">
        <f t="shared" si="2"/>
        <v>139.06447534766119</v>
      </c>
      <c r="P15" s="9"/>
    </row>
    <row r="16" spans="1:133">
      <c r="A16" s="12"/>
      <c r="B16" s="23">
        <v>334.9</v>
      </c>
      <c r="C16" s="19" t="s">
        <v>59</v>
      </c>
      <c r="D16" s="43">
        <v>11076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11076</v>
      </c>
      <c r="O16" s="44">
        <f t="shared" si="2"/>
        <v>14.002528445006321</v>
      </c>
      <c r="P16" s="9"/>
    </row>
    <row r="17" spans="1:119">
      <c r="A17" s="12"/>
      <c r="B17" s="23">
        <v>335.12</v>
      </c>
      <c r="C17" s="19" t="s">
        <v>63</v>
      </c>
      <c r="D17" s="43">
        <v>45531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45531</v>
      </c>
      <c r="O17" s="44">
        <f t="shared" si="2"/>
        <v>57.561314791403284</v>
      </c>
      <c r="P17" s="9"/>
    </row>
    <row r="18" spans="1:119">
      <c r="A18" s="12"/>
      <c r="B18" s="23">
        <v>335.18</v>
      </c>
      <c r="C18" s="19" t="s">
        <v>64</v>
      </c>
      <c r="D18" s="43">
        <v>20788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20788</v>
      </c>
      <c r="O18" s="44">
        <f t="shared" si="2"/>
        <v>26.280657395701642</v>
      </c>
      <c r="P18" s="9"/>
    </row>
    <row r="19" spans="1:119" ht="15.75">
      <c r="A19" s="27" t="s">
        <v>23</v>
      </c>
      <c r="B19" s="28"/>
      <c r="C19" s="29"/>
      <c r="D19" s="30">
        <f t="shared" ref="D19:M19" si="5">SUM(D20:D23)</f>
        <v>0</v>
      </c>
      <c r="E19" s="30">
        <f t="shared" si="5"/>
        <v>4250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428350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432600</v>
      </c>
      <c r="O19" s="42">
        <f t="shared" si="2"/>
        <v>546.90265486725662</v>
      </c>
      <c r="P19" s="10"/>
    </row>
    <row r="20" spans="1:119">
      <c r="A20" s="12"/>
      <c r="B20" s="23">
        <v>343.3</v>
      </c>
      <c r="C20" s="19" t="s">
        <v>24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203451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203451</v>
      </c>
      <c r="O20" s="44">
        <f t="shared" si="2"/>
        <v>257.20733249051835</v>
      </c>
      <c r="P20" s="9"/>
    </row>
    <row r="21" spans="1:119">
      <c r="A21" s="12"/>
      <c r="B21" s="23">
        <v>343.4</v>
      </c>
      <c r="C21" s="19" t="s">
        <v>25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107760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107760</v>
      </c>
      <c r="O21" s="44">
        <f t="shared" si="2"/>
        <v>136.23261694058155</v>
      </c>
      <c r="P21" s="9"/>
    </row>
    <row r="22" spans="1:119">
      <c r="A22" s="12"/>
      <c r="B22" s="23">
        <v>343.5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117139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117139</v>
      </c>
      <c r="O22" s="44">
        <f t="shared" si="2"/>
        <v>148.08975979772441</v>
      </c>
      <c r="P22" s="9"/>
    </row>
    <row r="23" spans="1:119">
      <c r="A23" s="12"/>
      <c r="B23" s="23">
        <v>343.8</v>
      </c>
      <c r="C23" s="19" t="s">
        <v>27</v>
      </c>
      <c r="D23" s="43">
        <v>0</v>
      </c>
      <c r="E23" s="43">
        <v>4250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4250</v>
      </c>
      <c r="O23" s="44">
        <f t="shared" si="2"/>
        <v>5.3729456384323644</v>
      </c>
      <c r="P23" s="9"/>
    </row>
    <row r="24" spans="1:119" ht="15.75">
      <c r="A24" s="27" t="s">
        <v>69</v>
      </c>
      <c r="B24" s="28"/>
      <c r="C24" s="29"/>
      <c r="D24" s="30">
        <f t="shared" ref="D24:M24" si="6">SUM(D25:D25)</f>
        <v>854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854</v>
      </c>
      <c r="O24" s="42">
        <f t="shared" si="2"/>
        <v>1.0796460176991149</v>
      </c>
      <c r="P24" s="10"/>
    </row>
    <row r="25" spans="1:119">
      <c r="A25" s="45"/>
      <c r="B25" s="46">
        <v>354</v>
      </c>
      <c r="C25" s="47" t="s">
        <v>75</v>
      </c>
      <c r="D25" s="43">
        <v>854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854</v>
      </c>
      <c r="O25" s="44">
        <f t="shared" si="2"/>
        <v>1.0796460176991149</v>
      </c>
      <c r="P25" s="9"/>
    </row>
    <row r="26" spans="1:119" ht="15.75">
      <c r="A26" s="27" t="s">
        <v>2</v>
      </c>
      <c r="B26" s="28"/>
      <c r="C26" s="29"/>
      <c r="D26" s="30">
        <f t="shared" ref="D26:M26" si="7">SUM(D27:D29)</f>
        <v>30122</v>
      </c>
      <c r="E26" s="30">
        <f t="shared" si="7"/>
        <v>567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1461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32150</v>
      </c>
      <c r="O26" s="42">
        <f t="shared" si="2"/>
        <v>40.644753476611882</v>
      </c>
      <c r="P26" s="10"/>
    </row>
    <row r="27" spans="1:119">
      <c r="A27" s="12"/>
      <c r="B27" s="23">
        <v>361.1</v>
      </c>
      <c r="C27" s="19" t="s">
        <v>30</v>
      </c>
      <c r="D27" s="43">
        <v>679</v>
      </c>
      <c r="E27" s="43">
        <v>112</v>
      </c>
      <c r="F27" s="43">
        <v>0</v>
      </c>
      <c r="G27" s="43">
        <v>0</v>
      </c>
      <c r="H27" s="43">
        <v>0</v>
      </c>
      <c r="I27" s="43">
        <v>1461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2252</v>
      </c>
      <c r="O27" s="44">
        <f t="shared" si="2"/>
        <v>2.8470290771175728</v>
      </c>
      <c r="P27" s="9"/>
    </row>
    <row r="28" spans="1:119">
      <c r="A28" s="12"/>
      <c r="B28" s="23">
        <v>362</v>
      </c>
      <c r="C28" s="19" t="s">
        <v>71</v>
      </c>
      <c r="D28" s="43">
        <v>22813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22813</v>
      </c>
      <c r="O28" s="44">
        <f t="shared" si="2"/>
        <v>28.840707964601769</v>
      </c>
      <c r="P28" s="9"/>
    </row>
    <row r="29" spans="1:119">
      <c r="A29" s="12"/>
      <c r="B29" s="23">
        <v>369.9</v>
      </c>
      <c r="C29" s="19" t="s">
        <v>31</v>
      </c>
      <c r="D29" s="43">
        <v>6630</v>
      </c>
      <c r="E29" s="43">
        <v>455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7085</v>
      </c>
      <c r="O29" s="44">
        <f t="shared" si="2"/>
        <v>8.957016434892541</v>
      </c>
      <c r="P29" s="9"/>
    </row>
    <row r="30" spans="1:119" ht="15.75">
      <c r="A30" s="27" t="s">
        <v>42</v>
      </c>
      <c r="B30" s="28"/>
      <c r="C30" s="29"/>
      <c r="D30" s="30">
        <f t="shared" ref="D30:M30" si="8">SUM(D31:D31)</f>
        <v>118359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121564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1"/>
        <v>239923</v>
      </c>
      <c r="O30" s="42">
        <f t="shared" si="2"/>
        <v>303.31605562579011</v>
      </c>
      <c r="P30" s="9"/>
    </row>
    <row r="31" spans="1:119" ht="15.75" thickBot="1">
      <c r="A31" s="12"/>
      <c r="B31" s="23">
        <v>381</v>
      </c>
      <c r="C31" s="19" t="s">
        <v>43</v>
      </c>
      <c r="D31" s="43">
        <v>118359</v>
      </c>
      <c r="E31" s="43">
        <v>0</v>
      </c>
      <c r="F31" s="43">
        <v>0</v>
      </c>
      <c r="G31" s="43">
        <v>0</v>
      </c>
      <c r="H31" s="43">
        <v>0</v>
      </c>
      <c r="I31" s="43">
        <v>121564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239923</v>
      </c>
      <c r="O31" s="44">
        <f t="shared" si="2"/>
        <v>303.31605562579011</v>
      </c>
      <c r="P31" s="9"/>
    </row>
    <row r="32" spans="1:119" ht="16.5" thickBot="1">
      <c r="A32" s="13" t="s">
        <v>28</v>
      </c>
      <c r="B32" s="21"/>
      <c r="C32" s="20"/>
      <c r="D32" s="14">
        <f t="shared" ref="D32:M32" si="9">SUM(D5,D10,D12,D19,D24,D26,D30)</f>
        <v>698290</v>
      </c>
      <c r="E32" s="14">
        <f t="shared" si="9"/>
        <v>4817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551375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1254482</v>
      </c>
      <c r="O32" s="36">
        <f t="shared" si="2"/>
        <v>1585.9443742098608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21" t="s">
        <v>87</v>
      </c>
      <c r="M34" s="121"/>
      <c r="N34" s="121"/>
      <c r="O34" s="40">
        <v>791</v>
      </c>
    </row>
    <row r="35" spans="1:15">
      <c r="A35" s="122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  <row r="36" spans="1:15" ht="15.75" customHeight="1" thickBot="1">
      <c r="A36" s="123" t="s">
        <v>45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327289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327289</v>
      </c>
      <c r="O5" s="31">
        <f t="shared" ref="O5:O31" si="2">(N5/O$33)</f>
        <v>410.65119196988707</v>
      </c>
      <c r="P5" s="6"/>
    </row>
    <row r="6" spans="1:133">
      <c r="A6" s="12"/>
      <c r="B6" s="23">
        <v>311</v>
      </c>
      <c r="C6" s="19" t="s">
        <v>1</v>
      </c>
      <c r="D6" s="43">
        <v>116004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116004</v>
      </c>
      <c r="O6" s="44">
        <f t="shared" si="2"/>
        <v>145.5508155583438</v>
      </c>
      <c r="P6" s="9"/>
    </row>
    <row r="7" spans="1:133">
      <c r="A7" s="12"/>
      <c r="B7" s="23">
        <v>312.10000000000002</v>
      </c>
      <c r="C7" s="19" t="s">
        <v>56</v>
      </c>
      <c r="D7" s="43">
        <v>143713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143713</v>
      </c>
      <c r="O7" s="44">
        <f t="shared" si="2"/>
        <v>180.31744040150565</v>
      </c>
      <c r="P7" s="9"/>
    </row>
    <row r="8" spans="1:133">
      <c r="A8" s="12"/>
      <c r="B8" s="23">
        <v>314.10000000000002</v>
      </c>
      <c r="C8" s="19" t="s">
        <v>10</v>
      </c>
      <c r="D8" s="43">
        <v>54581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54581</v>
      </c>
      <c r="O8" s="44">
        <f t="shared" si="2"/>
        <v>68.483061480552067</v>
      </c>
      <c r="P8" s="9"/>
    </row>
    <row r="9" spans="1:133">
      <c r="A9" s="12"/>
      <c r="B9" s="23">
        <v>315</v>
      </c>
      <c r="C9" s="19" t="s">
        <v>62</v>
      </c>
      <c r="D9" s="43">
        <v>12991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12991</v>
      </c>
      <c r="O9" s="44">
        <f t="shared" si="2"/>
        <v>16.299874529485571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3860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3860</v>
      </c>
      <c r="O10" s="42">
        <f t="shared" si="2"/>
        <v>4.8431618569636132</v>
      </c>
      <c r="P10" s="10"/>
    </row>
    <row r="11" spans="1:133">
      <c r="A11" s="12"/>
      <c r="B11" s="23">
        <v>329</v>
      </c>
      <c r="C11" s="19" t="s">
        <v>13</v>
      </c>
      <c r="D11" s="43">
        <v>3860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3860</v>
      </c>
      <c r="O11" s="44">
        <f t="shared" si="2"/>
        <v>4.8431618569636132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82413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898177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980590</v>
      </c>
      <c r="O12" s="42">
        <f t="shared" si="2"/>
        <v>1230.3513174404015</v>
      </c>
      <c r="P12" s="10"/>
    </row>
    <row r="13" spans="1:133">
      <c r="A13" s="12"/>
      <c r="B13" s="23">
        <v>331.35</v>
      </c>
      <c r="C13" s="19" t="s">
        <v>16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789152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789152</v>
      </c>
      <c r="O13" s="44">
        <f t="shared" si="2"/>
        <v>990.15307402760357</v>
      </c>
      <c r="P13" s="9"/>
    </row>
    <row r="14" spans="1:133">
      <c r="A14" s="12"/>
      <c r="B14" s="23">
        <v>334.35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109025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109025</v>
      </c>
      <c r="O14" s="44">
        <f t="shared" si="2"/>
        <v>136.79422835633625</v>
      </c>
      <c r="P14" s="9"/>
    </row>
    <row r="15" spans="1:133">
      <c r="A15" s="12"/>
      <c r="B15" s="23">
        <v>334.9</v>
      </c>
      <c r="C15" s="19" t="s">
        <v>59</v>
      </c>
      <c r="D15" s="43">
        <v>10755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10755</v>
      </c>
      <c r="O15" s="44">
        <f t="shared" si="2"/>
        <v>13.49435382685069</v>
      </c>
      <c r="P15" s="9"/>
    </row>
    <row r="16" spans="1:133">
      <c r="A16" s="12"/>
      <c r="B16" s="23">
        <v>335.18</v>
      </c>
      <c r="C16" s="19" t="s">
        <v>64</v>
      </c>
      <c r="D16" s="43">
        <v>21674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21674</v>
      </c>
      <c r="O16" s="44">
        <f t="shared" si="2"/>
        <v>27.19447929736512</v>
      </c>
      <c r="P16" s="9"/>
    </row>
    <row r="17" spans="1:119">
      <c r="A17" s="12"/>
      <c r="B17" s="23">
        <v>335.9</v>
      </c>
      <c r="C17" s="19" t="s">
        <v>82</v>
      </c>
      <c r="D17" s="43">
        <v>49984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49984</v>
      </c>
      <c r="O17" s="44">
        <f t="shared" si="2"/>
        <v>62.715181932245919</v>
      </c>
      <c r="P17" s="9"/>
    </row>
    <row r="18" spans="1:119" ht="15.75">
      <c r="A18" s="27" t="s">
        <v>23</v>
      </c>
      <c r="B18" s="28"/>
      <c r="C18" s="29"/>
      <c r="D18" s="30">
        <f t="shared" ref="D18:M18" si="5">SUM(D19:D22)</f>
        <v>0</v>
      </c>
      <c r="E18" s="30">
        <f t="shared" si="5"/>
        <v>3000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393707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396707</v>
      </c>
      <c r="O18" s="42">
        <f t="shared" si="2"/>
        <v>497.75031367628605</v>
      </c>
      <c r="P18" s="10"/>
    </row>
    <row r="19" spans="1:119">
      <c r="A19" s="12"/>
      <c r="B19" s="23">
        <v>343.3</v>
      </c>
      <c r="C19" s="19" t="s">
        <v>24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191657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191657</v>
      </c>
      <c r="O19" s="44">
        <f t="shared" si="2"/>
        <v>240.47302383939774</v>
      </c>
      <c r="P19" s="9"/>
    </row>
    <row r="20" spans="1:119">
      <c r="A20" s="12"/>
      <c r="B20" s="23">
        <v>343.4</v>
      </c>
      <c r="C20" s="19" t="s">
        <v>25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81057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81057</v>
      </c>
      <c r="O20" s="44">
        <f t="shared" si="2"/>
        <v>101.70263488080302</v>
      </c>
      <c r="P20" s="9"/>
    </row>
    <row r="21" spans="1:119">
      <c r="A21" s="12"/>
      <c r="B21" s="23">
        <v>343.5</v>
      </c>
      <c r="C21" s="19" t="s">
        <v>26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120993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120993</v>
      </c>
      <c r="O21" s="44">
        <f t="shared" si="2"/>
        <v>151.81053952321204</v>
      </c>
      <c r="P21" s="9"/>
    </row>
    <row r="22" spans="1:119">
      <c r="A22" s="12"/>
      <c r="B22" s="23">
        <v>343.8</v>
      </c>
      <c r="C22" s="19" t="s">
        <v>27</v>
      </c>
      <c r="D22" s="43">
        <v>0</v>
      </c>
      <c r="E22" s="43">
        <v>3000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3000</v>
      </c>
      <c r="O22" s="44">
        <f t="shared" si="2"/>
        <v>3.7641154328732749</v>
      </c>
      <c r="P22" s="9"/>
    </row>
    <row r="23" spans="1:119" ht="15.75">
      <c r="A23" s="27" t="s">
        <v>69</v>
      </c>
      <c r="B23" s="28"/>
      <c r="C23" s="29"/>
      <c r="D23" s="30">
        <f t="shared" ref="D23:M23" si="6">SUM(D24:D24)</f>
        <v>465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465</v>
      </c>
      <c r="O23" s="42">
        <f t="shared" si="2"/>
        <v>0.58343789209535757</v>
      </c>
      <c r="P23" s="10"/>
    </row>
    <row r="24" spans="1:119">
      <c r="A24" s="45"/>
      <c r="B24" s="46">
        <v>354</v>
      </c>
      <c r="C24" s="47" t="s">
        <v>75</v>
      </c>
      <c r="D24" s="43">
        <v>465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465</v>
      </c>
      <c r="O24" s="44">
        <f t="shared" si="2"/>
        <v>0.58343789209535757</v>
      </c>
      <c r="P24" s="9"/>
    </row>
    <row r="25" spans="1:119" ht="15.75">
      <c r="A25" s="27" t="s">
        <v>2</v>
      </c>
      <c r="B25" s="28"/>
      <c r="C25" s="29"/>
      <c r="D25" s="30">
        <f t="shared" ref="D25:M25" si="7">SUM(D26:D28)</f>
        <v>27577</v>
      </c>
      <c r="E25" s="30">
        <f t="shared" si="7"/>
        <v>163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1256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28996</v>
      </c>
      <c r="O25" s="42">
        <f t="shared" si="2"/>
        <v>36.381430363864489</v>
      </c>
      <c r="P25" s="10"/>
    </row>
    <row r="26" spans="1:119">
      <c r="A26" s="12"/>
      <c r="B26" s="23">
        <v>361.1</v>
      </c>
      <c r="C26" s="19" t="s">
        <v>30</v>
      </c>
      <c r="D26" s="43">
        <v>866</v>
      </c>
      <c r="E26" s="43">
        <v>77</v>
      </c>
      <c r="F26" s="43">
        <v>0</v>
      </c>
      <c r="G26" s="43">
        <v>0</v>
      </c>
      <c r="H26" s="43">
        <v>0</v>
      </c>
      <c r="I26" s="43">
        <v>1256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2199</v>
      </c>
      <c r="O26" s="44">
        <f t="shared" si="2"/>
        <v>2.7590966122961103</v>
      </c>
      <c r="P26" s="9"/>
    </row>
    <row r="27" spans="1:119">
      <c r="A27" s="12"/>
      <c r="B27" s="23">
        <v>362</v>
      </c>
      <c r="C27" s="19" t="s">
        <v>71</v>
      </c>
      <c r="D27" s="43">
        <v>22813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22813</v>
      </c>
      <c r="O27" s="44">
        <f t="shared" si="2"/>
        <v>28.623588456712671</v>
      </c>
      <c r="P27" s="9"/>
    </row>
    <row r="28" spans="1:119">
      <c r="A28" s="12"/>
      <c r="B28" s="23">
        <v>369.9</v>
      </c>
      <c r="C28" s="19" t="s">
        <v>31</v>
      </c>
      <c r="D28" s="43">
        <v>3898</v>
      </c>
      <c r="E28" s="43">
        <v>86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3984</v>
      </c>
      <c r="O28" s="44">
        <f t="shared" si="2"/>
        <v>4.9987452948557092</v>
      </c>
      <c r="P28" s="9"/>
    </row>
    <row r="29" spans="1:119" ht="15.75">
      <c r="A29" s="27" t="s">
        <v>42</v>
      </c>
      <c r="B29" s="28"/>
      <c r="C29" s="29"/>
      <c r="D29" s="30">
        <f t="shared" ref="D29:M29" si="8">SUM(D30:D30)</f>
        <v>0</v>
      </c>
      <c r="E29" s="30">
        <f t="shared" si="8"/>
        <v>18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25908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1"/>
        <v>25926</v>
      </c>
      <c r="O29" s="42">
        <f t="shared" si="2"/>
        <v>32.529485570890841</v>
      </c>
      <c r="P29" s="9"/>
    </row>
    <row r="30" spans="1:119" ht="15.75" thickBot="1">
      <c r="A30" s="12"/>
      <c r="B30" s="23">
        <v>381</v>
      </c>
      <c r="C30" s="19" t="s">
        <v>43</v>
      </c>
      <c r="D30" s="43">
        <v>0</v>
      </c>
      <c r="E30" s="43">
        <v>18</v>
      </c>
      <c r="F30" s="43">
        <v>0</v>
      </c>
      <c r="G30" s="43">
        <v>0</v>
      </c>
      <c r="H30" s="43">
        <v>0</v>
      </c>
      <c r="I30" s="43">
        <v>25908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25926</v>
      </c>
      <c r="O30" s="44">
        <f t="shared" si="2"/>
        <v>32.529485570890841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9">SUM(D5,D10,D12,D18,D23,D25,D29)</f>
        <v>441604</v>
      </c>
      <c r="E31" s="14">
        <f t="shared" si="9"/>
        <v>3181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1319048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1763833</v>
      </c>
      <c r="O31" s="36">
        <f t="shared" si="2"/>
        <v>2213.0903387703888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21" t="s">
        <v>83</v>
      </c>
      <c r="M33" s="121"/>
      <c r="N33" s="121"/>
      <c r="O33" s="40">
        <v>797</v>
      </c>
    </row>
    <row r="34" spans="1:15">
      <c r="A34" s="12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  <row r="35" spans="1:15" ht="15.75" customHeight="1" thickBot="1">
      <c r="A35" s="123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301626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301626</v>
      </c>
      <c r="O5" s="31">
        <f t="shared" ref="O5:O31" si="2">(N5/O$33)</f>
        <v>385.71099744245527</v>
      </c>
      <c r="P5" s="6"/>
    </row>
    <row r="6" spans="1:133">
      <c r="A6" s="12"/>
      <c r="B6" s="23">
        <v>311</v>
      </c>
      <c r="C6" s="19" t="s">
        <v>1</v>
      </c>
      <c r="D6" s="43">
        <v>93379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93379</v>
      </c>
      <c r="O6" s="44">
        <f t="shared" si="2"/>
        <v>119.41048593350384</v>
      </c>
      <c r="P6" s="9"/>
    </row>
    <row r="7" spans="1:133">
      <c r="A7" s="12"/>
      <c r="B7" s="23">
        <v>312.10000000000002</v>
      </c>
      <c r="C7" s="19" t="s">
        <v>56</v>
      </c>
      <c r="D7" s="43">
        <v>142572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142572</v>
      </c>
      <c r="O7" s="44">
        <f t="shared" si="2"/>
        <v>182.31713554987212</v>
      </c>
      <c r="P7" s="9"/>
    </row>
    <row r="8" spans="1:133">
      <c r="A8" s="12"/>
      <c r="B8" s="23">
        <v>314.10000000000002</v>
      </c>
      <c r="C8" s="19" t="s">
        <v>10</v>
      </c>
      <c r="D8" s="43">
        <v>52880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52880</v>
      </c>
      <c r="O8" s="44">
        <f t="shared" si="2"/>
        <v>67.621483375959073</v>
      </c>
      <c r="P8" s="9"/>
    </row>
    <row r="9" spans="1:133">
      <c r="A9" s="12"/>
      <c r="B9" s="23">
        <v>315</v>
      </c>
      <c r="C9" s="19" t="s">
        <v>62</v>
      </c>
      <c r="D9" s="43">
        <v>12795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12795</v>
      </c>
      <c r="O9" s="44">
        <f t="shared" si="2"/>
        <v>16.361892583120206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4468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4468</v>
      </c>
      <c r="O10" s="42">
        <f t="shared" si="2"/>
        <v>5.7135549872122766</v>
      </c>
      <c r="P10" s="10"/>
    </row>
    <row r="11" spans="1:133">
      <c r="A11" s="12"/>
      <c r="B11" s="23">
        <v>329</v>
      </c>
      <c r="C11" s="19" t="s">
        <v>13</v>
      </c>
      <c r="D11" s="43">
        <v>4468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4468</v>
      </c>
      <c r="O11" s="44">
        <f t="shared" si="2"/>
        <v>5.7135549872122766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76580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1137855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1214435</v>
      </c>
      <c r="O12" s="42">
        <f t="shared" si="2"/>
        <v>1552.9859335038363</v>
      </c>
      <c r="P12" s="10"/>
    </row>
    <row r="13" spans="1:133">
      <c r="A13" s="12"/>
      <c r="B13" s="23">
        <v>331.35</v>
      </c>
      <c r="C13" s="19" t="s">
        <v>16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1137855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1137855</v>
      </c>
      <c r="O13" s="44">
        <f t="shared" si="2"/>
        <v>1455.0575447570332</v>
      </c>
      <c r="P13" s="9"/>
    </row>
    <row r="14" spans="1:133">
      <c r="A14" s="12"/>
      <c r="B14" s="23">
        <v>334.9</v>
      </c>
      <c r="C14" s="19" t="s">
        <v>59</v>
      </c>
      <c r="D14" s="43">
        <v>10444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10444</v>
      </c>
      <c r="O14" s="44">
        <f t="shared" si="2"/>
        <v>13.355498721227621</v>
      </c>
      <c r="P14" s="9"/>
    </row>
    <row r="15" spans="1:133">
      <c r="A15" s="12"/>
      <c r="B15" s="23">
        <v>335.12</v>
      </c>
      <c r="C15" s="19" t="s">
        <v>63</v>
      </c>
      <c r="D15" s="43">
        <v>45641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45641</v>
      </c>
      <c r="O15" s="44">
        <f t="shared" si="2"/>
        <v>58.364450127877241</v>
      </c>
      <c r="P15" s="9"/>
    </row>
    <row r="16" spans="1:133">
      <c r="A16" s="12"/>
      <c r="B16" s="23">
        <v>335.18</v>
      </c>
      <c r="C16" s="19" t="s">
        <v>64</v>
      </c>
      <c r="D16" s="43">
        <v>20495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20495</v>
      </c>
      <c r="O16" s="44">
        <f t="shared" si="2"/>
        <v>26.208439897698209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0</v>
      </c>
      <c r="E17" s="30">
        <f t="shared" si="5"/>
        <v>750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381426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382176</v>
      </c>
      <c r="O17" s="42">
        <f t="shared" si="2"/>
        <v>488.71611253196932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191448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191448</v>
      </c>
      <c r="O18" s="44">
        <f t="shared" si="2"/>
        <v>244.81841432225065</v>
      </c>
      <c r="P18" s="9"/>
    </row>
    <row r="19" spans="1:119">
      <c r="A19" s="12"/>
      <c r="B19" s="23">
        <v>343.4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78642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78642</v>
      </c>
      <c r="O19" s="44">
        <f t="shared" si="2"/>
        <v>100.56521739130434</v>
      </c>
      <c r="P19" s="9"/>
    </row>
    <row r="20" spans="1:119">
      <c r="A20" s="12"/>
      <c r="B20" s="23">
        <v>343.5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111336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111336</v>
      </c>
      <c r="O20" s="44">
        <f t="shared" si="2"/>
        <v>142.37340153452686</v>
      </c>
      <c r="P20" s="9"/>
    </row>
    <row r="21" spans="1:119">
      <c r="A21" s="12"/>
      <c r="B21" s="23">
        <v>343.8</v>
      </c>
      <c r="C21" s="19" t="s">
        <v>27</v>
      </c>
      <c r="D21" s="43">
        <v>0</v>
      </c>
      <c r="E21" s="43">
        <v>750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750</v>
      </c>
      <c r="O21" s="44">
        <f t="shared" si="2"/>
        <v>0.95907928388746799</v>
      </c>
      <c r="P21" s="9"/>
    </row>
    <row r="22" spans="1:119" ht="15.75">
      <c r="A22" s="27" t="s">
        <v>69</v>
      </c>
      <c r="B22" s="28"/>
      <c r="C22" s="29"/>
      <c r="D22" s="30">
        <f t="shared" ref="D22:M22" si="6">SUM(D23:D23)</f>
        <v>2765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2765</v>
      </c>
      <c r="O22" s="42">
        <f t="shared" si="2"/>
        <v>3.5358056265984654</v>
      </c>
      <c r="P22" s="10"/>
    </row>
    <row r="23" spans="1:119">
      <c r="A23" s="45"/>
      <c r="B23" s="46">
        <v>354</v>
      </c>
      <c r="C23" s="47" t="s">
        <v>75</v>
      </c>
      <c r="D23" s="43">
        <v>2765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2765</v>
      </c>
      <c r="O23" s="44">
        <f t="shared" si="2"/>
        <v>3.5358056265984654</v>
      </c>
      <c r="P23" s="9"/>
    </row>
    <row r="24" spans="1:119" ht="15.75">
      <c r="A24" s="27" t="s">
        <v>2</v>
      </c>
      <c r="B24" s="28"/>
      <c r="C24" s="29"/>
      <c r="D24" s="30">
        <f t="shared" ref="D24:M24" si="7">SUM(D25:D27)</f>
        <v>34638</v>
      </c>
      <c r="E24" s="30">
        <f t="shared" si="7"/>
        <v>366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10066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45070</v>
      </c>
      <c r="O24" s="42">
        <f t="shared" si="2"/>
        <v>57.634271099744247</v>
      </c>
      <c r="P24" s="10"/>
    </row>
    <row r="25" spans="1:119">
      <c r="A25" s="12"/>
      <c r="B25" s="23">
        <v>361.1</v>
      </c>
      <c r="C25" s="19" t="s">
        <v>30</v>
      </c>
      <c r="D25" s="43">
        <v>365</v>
      </c>
      <c r="E25" s="43">
        <v>46</v>
      </c>
      <c r="F25" s="43">
        <v>0</v>
      </c>
      <c r="G25" s="43">
        <v>0</v>
      </c>
      <c r="H25" s="43">
        <v>0</v>
      </c>
      <c r="I25" s="43">
        <v>10066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10477</v>
      </c>
      <c r="O25" s="44">
        <f t="shared" si="2"/>
        <v>13.397698209718669</v>
      </c>
      <c r="P25" s="9"/>
    </row>
    <row r="26" spans="1:119">
      <c r="A26" s="12"/>
      <c r="B26" s="23">
        <v>362</v>
      </c>
      <c r="C26" s="19" t="s">
        <v>71</v>
      </c>
      <c r="D26" s="43">
        <v>22813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22813</v>
      </c>
      <c r="O26" s="44">
        <f t="shared" si="2"/>
        <v>29.172634271099746</v>
      </c>
      <c r="P26" s="9"/>
    </row>
    <row r="27" spans="1:119">
      <c r="A27" s="12"/>
      <c r="B27" s="23">
        <v>369.9</v>
      </c>
      <c r="C27" s="19" t="s">
        <v>31</v>
      </c>
      <c r="D27" s="43">
        <v>11460</v>
      </c>
      <c r="E27" s="43">
        <v>320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11780</v>
      </c>
      <c r="O27" s="44">
        <f t="shared" si="2"/>
        <v>15.063938618925832</v>
      </c>
      <c r="P27" s="9"/>
    </row>
    <row r="28" spans="1:119" ht="15.75">
      <c r="A28" s="27" t="s">
        <v>42</v>
      </c>
      <c r="B28" s="28"/>
      <c r="C28" s="29"/>
      <c r="D28" s="30">
        <f t="shared" ref="D28:M28" si="8">SUM(D29:D30)</f>
        <v>25726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63411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1"/>
        <v>89137</v>
      </c>
      <c r="O28" s="42">
        <f t="shared" si="2"/>
        <v>113.98593350383632</v>
      </c>
      <c r="P28" s="9"/>
    </row>
    <row r="29" spans="1:119">
      <c r="A29" s="12"/>
      <c r="B29" s="23">
        <v>381</v>
      </c>
      <c r="C29" s="19" t="s">
        <v>43</v>
      </c>
      <c r="D29" s="43">
        <v>14993</v>
      </c>
      <c r="E29" s="43">
        <v>0</v>
      </c>
      <c r="F29" s="43">
        <v>0</v>
      </c>
      <c r="G29" s="43">
        <v>0</v>
      </c>
      <c r="H29" s="43">
        <v>0</v>
      </c>
      <c r="I29" s="43">
        <v>63411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78404</v>
      </c>
      <c r="O29" s="44">
        <f t="shared" si="2"/>
        <v>100.26086956521739</v>
      </c>
      <c r="P29" s="9"/>
    </row>
    <row r="30" spans="1:119" ht="15.75" thickBot="1">
      <c r="A30" s="48"/>
      <c r="B30" s="49">
        <v>393</v>
      </c>
      <c r="C30" s="50" t="s">
        <v>79</v>
      </c>
      <c r="D30" s="43">
        <v>10733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10733</v>
      </c>
      <c r="O30" s="44">
        <f t="shared" si="2"/>
        <v>13.725063938618925</v>
      </c>
      <c r="P30" s="9"/>
    </row>
    <row r="31" spans="1:119" ht="16.5" thickBot="1">
      <c r="A31" s="13" t="s">
        <v>28</v>
      </c>
      <c r="B31" s="21"/>
      <c r="C31" s="20"/>
      <c r="D31" s="14">
        <f t="shared" ref="D31:M31" si="9">SUM(D5,D10,D12,D17,D22,D24,D28)</f>
        <v>445803</v>
      </c>
      <c r="E31" s="14">
        <f t="shared" si="9"/>
        <v>1116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1592758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2039677</v>
      </c>
      <c r="O31" s="36">
        <f t="shared" si="2"/>
        <v>2608.282608695652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21" t="s">
        <v>80</v>
      </c>
      <c r="M33" s="121"/>
      <c r="N33" s="121"/>
      <c r="O33" s="40">
        <v>782</v>
      </c>
    </row>
    <row r="34" spans="1:15">
      <c r="A34" s="12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  <row r="35" spans="1:15" ht="15.75" customHeight="1" thickBot="1">
      <c r="A35" s="123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283126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283126</v>
      </c>
      <c r="O5" s="31">
        <f>(N5/O$33)</f>
        <v>352.58530510585302</v>
      </c>
      <c r="P5" s="6"/>
    </row>
    <row r="6" spans="1:133">
      <c r="A6" s="12"/>
      <c r="B6" s="23">
        <v>311</v>
      </c>
      <c r="C6" s="19" t="s">
        <v>1</v>
      </c>
      <c r="D6" s="43">
        <v>86320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86320</v>
      </c>
      <c r="O6" s="44">
        <f>(N6/O$33)</f>
        <v>107.49688667496886</v>
      </c>
      <c r="P6" s="9"/>
    </row>
    <row r="7" spans="1:133">
      <c r="A7" s="12"/>
      <c r="B7" s="23">
        <v>312.10000000000002</v>
      </c>
      <c r="C7" s="19" t="s">
        <v>56</v>
      </c>
      <c r="D7" s="43">
        <v>136347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136347</v>
      </c>
      <c r="O7" s="44">
        <f>(N7/O$33)</f>
        <v>169.79701120797012</v>
      </c>
      <c r="P7" s="9"/>
    </row>
    <row r="8" spans="1:133">
      <c r="A8" s="12"/>
      <c r="B8" s="23">
        <v>314.10000000000002</v>
      </c>
      <c r="C8" s="19" t="s">
        <v>10</v>
      </c>
      <c r="D8" s="43">
        <v>47898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47898</v>
      </c>
      <c r="O8" s="44">
        <f>(N8/O$33)</f>
        <v>59.648816936488167</v>
      </c>
      <c r="P8" s="9"/>
    </row>
    <row r="9" spans="1:133">
      <c r="A9" s="12"/>
      <c r="B9" s="23">
        <v>315</v>
      </c>
      <c r="C9" s="19" t="s">
        <v>62</v>
      </c>
      <c r="D9" s="43">
        <v>12561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12561</v>
      </c>
      <c r="O9" s="44">
        <f>(N9/O$33)</f>
        <v>15.642590286425904</v>
      </c>
      <c r="P9" s="9"/>
    </row>
    <row r="10" spans="1:133" ht="15.75">
      <c r="A10" s="27" t="s">
        <v>12</v>
      </c>
      <c r="B10" s="28"/>
      <c r="C10" s="29"/>
      <c r="D10" s="30">
        <f t="shared" ref="D10:M10" si="2">SUM(D11:D11)</f>
        <v>6242</v>
      </c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41">
        <f t="shared" si="1"/>
        <v>6242</v>
      </c>
      <c r="O10" s="42">
        <f>(N10/O$31)</f>
        <v>4.3997566773288579</v>
      </c>
      <c r="P10" s="9"/>
    </row>
    <row r="11" spans="1:133">
      <c r="A11" s="12"/>
      <c r="B11" s="23">
        <v>329</v>
      </c>
      <c r="C11" s="19" t="s">
        <v>13</v>
      </c>
      <c r="D11" s="43">
        <v>6242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6242</v>
      </c>
      <c r="O11" s="44">
        <f>(N11/O$31)</f>
        <v>4.3997566773288579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SUM(D13:D16)</f>
        <v>343775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22560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366335</v>
      </c>
      <c r="O12" s="42">
        <f t="shared" ref="O12:O31" si="4">(N12/O$33)</f>
        <v>456.20797011207969</v>
      </c>
      <c r="P12" s="10"/>
    </row>
    <row r="13" spans="1:133">
      <c r="A13" s="12"/>
      <c r="B13" s="23">
        <v>334.35</v>
      </c>
      <c r="C13" s="19" t="s">
        <v>53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22560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22560</v>
      </c>
      <c r="O13" s="44">
        <f t="shared" si="4"/>
        <v>28.094645080946449</v>
      </c>
      <c r="P13" s="9"/>
    </row>
    <row r="14" spans="1:133">
      <c r="A14" s="12"/>
      <c r="B14" s="23">
        <v>334.9</v>
      </c>
      <c r="C14" s="19" t="s">
        <v>59</v>
      </c>
      <c r="D14" s="43">
        <v>279130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279130</v>
      </c>
      <c r="O14" s="44">
        <f t="shared" si="4"/>
        <v>347.60896637608965</v>
      </c>
      <c r="P14" s="9"/>
    </row>
    <row r="15" spans="1:133">
      <c r="A15" s="12"/>
      <c r="B15" s="23">
        <v>335.12</v>
      </c>
      <c r="C15" s="19" t="s">
        <v>63</v>
      </c>
      <c r="D15" s="43">
        <v>44882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44882</v>
      </c>
      <c r="O15" s="44">
        <f t="shared" si="4"/>
        <v>55.892901618929017</v>
      </c>
      <c r="P15" s="9"/>
    </row>
    <row r="16" spans="1:133">
      <c r="A16" s="12"/>
      <c r="B16" s="23">
        <v>335.18</v>
      </c>
      <c r="C16" s="19" t="s">
        <v>64</v>
      </c>
      <c r="D16" s="43">
        <v>19763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19763</v>
      </c>
      <c r="O16" s="44">
        <f t="shared" si="4"/>
        <v>24.611457036114569</v>
      </c>
      <c r="P16" s="9"/>
    </row>
    <row r="17" spans="1:119" ht="15.75">
      <c r="A17" s="27" t="s">
        <v>23</v>
      </c>
      <c r="B17" s="28"/>
      <c r="C17" s="29"/>
      <c r="D17" s="30">
        <f t="shared" ref="D17:M17" si="5">SUM(D18:D21)</f>
        <v>0</v>
      </c>
      <c r="E17" s="30">
        <f t="shared" si="5"/>
        <v>1500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400565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402065</v>
      </c>
      <c r="O17" s="42">
        <f t="shared" si="4"/>
        <v>500.70361145703612</v>
      </c>
      <c r="P17" s="10"/>
    </row>
    <row r="18" spans="1:119">
      <c r="A18" s="12"/>
      <c r="B18" s="23">
        <v>343.3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198180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198180</v>
      </c>
      <c r="O18" s="44">
        <f t="shared" si="4"/>
        <v>246.79950186799502</v>
      </c>
      <c r="P18" s="9"/>
    </row>
    <row r="19" spans="1:119">
      <c r="A19" s="12"/>
      <c r="B19" s="23">
        <v>343.4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78810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78810</v>
      </c>
      <c r="O19" s="44">
        <f t="shared" si="4"/>
        <v>98.144458281444585</v>
      </c>
      <c r="P19" s="9"/>
    </row>
    <row r="20" spans="1:119">
      <c r="A20" s="12"/>
      <c r="B20" s="23">
        <v>343.5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123575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123575</v>
      </c>
      <c r="O20" s="44">
        <f t="shared" si="4"/>
        <v>153.89165628891655</v>
      </c>
      <c r="P20" s="9"/>
    </row>
    <row r="21" spans="1:119">
      <c r="A21" s="12"/>
      <c r="B21" s="23">
        <v>343.8</v>
      </c>
      <c r="C21" s="19" t="s">
        <v>27</v>
      </c>
      <c r="D21" s="43">
        <v>0</v>
      </c>
      <c r="E21" s="43">
        <v>1500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1500</v>
      </c>
      <c r="O21" s="44">
        <f t="shared" si="4"/>
        <v>1.8679950186799501</v>
      </c>
      <c r="P21" s="9"/>
    </row>
    <row r="22" spans="1:119" ht="15.75">
      <c r="A22" s="27" t="s">
        <v>69</v>
      </c>
      <c r="B22" s="28"/>
      <c r="C22" s="29"/>
      <c r="D22" s="30">
        <f t="shared" ref="D22:M22" si="6">SUM(D23:D23)</f>
        <v>1739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1739</v>
      </c>
      <c r="O22" s="42">
        <f t="shared" si="4"/>
        <v>2.1656288916562891</v>
      </c>
      <c r="P22" s="10"/>
    </row>
    <row r="23" spans="1:119">
      <c r="A23" s="45"/>
      <c r="B23" s="46">
        <v>354</v>
      </c>
      <c r="C23" s="47" t="s">
        <v>75</v>
      </c>
      <c r="D23" s="43">
        <v>1739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1739</v>
      </c>
      <c r="O23" s="44">
        <f t="shared" si="4"/>
        <v>2.1656288916562891</v>
      </c>
      <c r="P23" s="9"/>
    </row>
    <row r="24" spans="1:119" ht="15.75">
      <c r="A24" s="27" t="s">
        <v>2</v>
      </c>
      <c r="B24" s="28"/>
      <c r="C24" s="29"/>
      <c r="D24" s="30">
        <f t="shared" ref="D24:M24" si="7">SUM(D25:D27)</f>
        <v>25958</v>
      </c>
      <c r="E24" s="30">
        <f t="shared" si="7"/>
        <v>712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394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27064</v>
      </c>
      <c r="O24" s="42">
        <f t="shared" si="4"/>
        <v>33.703611457036118</v>
      </c>
      <c r="P24" s="10"/>
    </row>
    <row r="25" spans="1:119">
      <c r="A25" s="12"/>
      <c r="B25" s="23">
        <v>361.1</v>
      </c>
      <c r="C25" s="19" t="s">
        <v>30</v>
      </c>
      <c r="D25" s="43">
        <v>26</v>
      </c>
      <c r="E25" s="43">
        <v>19</v>
      </c>
      <c r="F25" s="43">
        <v>0</v>
      </c>
      <c r="G25" s="43">
        <v>0</v>
      </c>
      <c r="H25" s="43">
        <v>0</v>
      </c>
      <c r="I25" s="43">
        <v>394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439</v>
      </c>
      <c r="O25" s="44">
        <f t="shared" si="4"/>
        <v>0.54669987546699872</v>
      </c>
      <c r="P25" s="9"/>
    </row>
    <row r="26" spans="1:119">
      <c r="A26" s="12"/>
      <c r="B26" s="23">
        <v>362</v>
      </c>
      <c r="C26" s="19" t="s">
        <v>71</v>
      </c>
      <c r="D26" s="43">
        <v>19838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19838</v>
      </c>
      <c r="O26" s="44">
        <f t="shared" si="4"/>
        <v>24.704856787048566</v>
      </c>
      <c r="P26" s="9"/>
    </row>
    <row r="27" spans="1:119">
      <c r="A27" s="12"/>
      <c r="B27" s="23">
        <v>369.9</v>
      </c>
      <c r="C27" s="19" t="s">
        <v>31</v>
      </c>
      <c r="D27" s="43">
        <v>6094</v>
      </c>
      <c r="E27" s="43">
        <v>693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6787</v>
      </c>
      <c r="O27" s="44">
        <f t="shared" si="4"/>
        <v>8.4520547945205475</v>
      </c>
      <c r="P27" s="9"/>
    </row>
    <row r="28" spans="1:119" ht="15.75">
      <c r="A28" s="27" t="s">
        <v>42</v>
      </c>
      <c r="B28" s="28"/>
      <c r="C28" s="29"/>
      <c r="D28" s="30">
        <f t="shared" ref="D28:M28" si="8">SUM(D29:D30)</f>
        <v>15860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36797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1"/>
        <v>52657</v>
      </c>
      <c r="O28" s="42">
        <f t="shared" si="4"/>
        <v>65.575342465753423</v>
      </c>
      <c r="P28" s="9"/>
    </row>
    <row r="29" spans="1:119">
      <c r="A29" s="12"/>
      <c r="B29" s="23">
        <v>381</v>
      </c>
      <c r="C29" s="19" t="s">
        <v>43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36797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36797</v>
      </c>
      <c r="O29" s="44">
        <f t="shared" si="4"/>
        <v>45.824408468244087</v>
      </c>
      <c r="P29" s="9"/>
    </row>
    <row r="30" spans="1:119" ht="15.75" thickBot="1">
      <c r="A30" s="12"/>
      <c r="B30" s="23">
        <v>384</v>
      </c>
      <c r="C30" s="19" t="s">
        <v>76</v>
      </c>
      <c r="D30" s="43">
        <v>15860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15860</v>
      </c>
      <c r="O30" s="44">
        <f t="shared" si="4"/>
        <v>19.750933997509339</v>
      </c>
      <c r="P30" s="9"/>
    </row>
    <row r="31" spans="1:119" ht="16.5" thickBot="1">
      <c r="A31" s="13" t="s">
        <v>28</v>
      </c>
      <c r="B31" s="21"/>
      <c r="C31" s="20"/>
      <c r="D31" s="14">
        <f>SUM(D5,D10,D12,D17,D22,D24,D28)</f>
        <v>676700</v>
      </c>
      <c r="E31" s="14">
        <f t="shared" ref="E31:M31" si="9">SUM(E5,E10,E12,E17,E22,E24,E28)</f>
        <v>2212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460316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>SUM(D31:M31)</f>
        <v>1139228</v>
      </c>
      <c r="O31" s="36">
        <f t="shared" si="4"/>
        <v>1418.7148194271481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21" t="s">
        <v>77</v>
      </c>
      <c r="M33" s="121"/>
      <c r="N33" s="121"/>
      <c r="O33" s="40">
        <v>803</v>
      </c>
    </row>
    <row r="34" spans="1:15">
      <c r="A34" s="12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  <row r="35" spans="1:15" ht="15.75" customHeight="1" thickBot="1">
      <c r="A35" s="123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32</v>
      </c>
      <c r="B3" s="111"/>
      <c r="C3" s="112"/>
      <c r="D3" s="131" t="s">
        <v>19</v>
      </c>
      <c r="E3" s="132"/>
      <c r="F3" s="132"/>
      <c r="G3" s="132"/>
      <c r="H3" s="133"/>
      <c r="I3" s="131" t="s">
        <v>20</v>
      </c>
      <c r="J3" s="133"/>
      <c r="K3" s="131" t="s">
        <v>22</v>
      </c>
      <c r="L3" s="133"/>
      <c r="M3" s="34"/>
      <c r="N3" s="35"/>
      <c r="O3" s="134" t="s">
        <v>37</v>
      </c>
      <c r="P3" s="11"/>
      <c r="Q3"/>
    </row>
    <row r="4" spans="1:133" ht="32.25" customHeight="1" thickBot="1">
      <c r="A4" s="113"/>
      <c r="B4" s="114"/>
      <c r="C4" s="115"/>
      <c r="D4" s="32" t="s">
        <v>3</v>
      </c>
      <c r="E4" s="32" t="s">
        <v>33</v>
      </c>
      <c r="F4" s="32" t="s">
        <v>34</v>
      </c>
      <c r="G4" s="32" t="s">
        <v>35</v>
      </c>
      <c r="H4" s="32" t="s">
        <v>4</v>
      </c>
      <c r="I4" s="32" t="s">
        <v>5</v>
      </c>
      <c r="J4" s="33" t="s">
        <v>36</v>
      </c>
      <c r="K4" s="33" t="s">
        <v>6</v>
      </c>
      <c r="L4" s="33" t="s">
        <v>7</v>
      </c>
      <c r="M4" s="33" t="s">
        <v>8</v>
      </c>
      <c r="N4" s="33" t="s">
        <v>21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280285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280285</v>
      </c>
      <c r="O5" s="31">
        <f t="shared" ref="O5:O30" si="2">(N5/O$32)</f>
        <v>365.90731070496082</v>
      </c>
      <c r="P5" s="6"/>
    </row>
    <row r="6" spans="1:133">
      <c r="A6" s="12"/>
      <c r="B6" s="23">
        <v>311</v>
      </c>
      <c r="C6" s="19" t="s">
        <v>1</v>
      </c>
      <c r="D6" s="43">
        <v>88143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88143</v>
      </c>
      <c r="O6" s="44">
        <f t="shared" si="2"/>
        <v>115.06919060052219</v>
      </c>
      <c r="P6" s="9"/>
    </row>
    <row r="7" spans="1:133">
      <c r="A7" s="12"/>
      <c r="B7" s="23">
        <v>312.10000000000002</v>
      </c>
      <c r="C7" s="19" t="s">
        <v>56</v>
      </c>
      <c r="D7" s="43">
        <v>129489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129489</v>
      </c>
      <c r="O7" s="44">
        <f t="shared" si="2"/>
        <v>169.04569190600523</v>
      </c>
      <c r="P7" s="9"/>
    </row>
    <row r="8" spans="1:133">
      <c r="A8" s="12"/>
      <c r="B8" s="23">
        <v>314.10000000000002</v>
      </c>
      <c r="C8" s="19" t="s">
        <v>10</v>
      </c>
      <c r="D8" s="43">
        <v>50516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50516</v>
      </c>
      <c r="O8" s="44">
        <f t="shared" si="2"/>
        <v>65.947780678851174</v>
      </c>
      <c r="P8" s="9"/>
    </row>
    <row r="9" spans="1:133">
      <c r="A9" s="12"/>
      <c r="B9" s="23">
        <v>315</v>
      </c>
      <c r="C9" s="19" t="s">
        <v>62</v>
      </c>
      <c r="D9" s="43">
        <v>12137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12137</v>
      </c>
      <c r="O9" s="44">
        <f t="shared" si="2"/>
        <v>15.844647519582246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5052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5052</v>
      </c>
      <c r="O10" s="42">
        <f t="shared" si="2"/>
        <v>6.5953002610966056</v>
      </c>
      <c r="P10" s="10"/>
    </row>
    <row r="11" spans="1:133">
      <c r="A11" s="12"/>
      <c r="B11" s="23">
        <v>329</v>
      </c>
      <c r="C11" s="19" t="s">
        <v>13</v>
      </c>
      <c r="D11" s="43">
        <v>5052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5052</v>
      </c>
      <c r="O11" s="44">
        <f t="shared" si="2"/>
        <v>6.5953002610966056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SUM(D13:D15)</f>
        <v>75484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75484</v>
      </c>
      <c r="O12" s="42">
        <f t="shared" si="2"/>
        <v>98.543080939947785</v>
      </c>
      <c r="P12" s="10"/>
    </row>
    <row r="13" spans="1:133">
      <c r="A13" s="12"/>
      <c r="B13" s="23">
        <v>334.9</v>
      </c>
      <c r="C13" s="19" t="s">
        <v>59</v>
      </c>
      <c r="D13" s="43">
        <v>9476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9476</v>
      </c>
      <c r="O13" s="44">
        <f t="shared" si="2"/>
        <v>12.370757180156659</v>
      </c>
      <c r="P13" s="9"/>
    </row>
    <row r="14" spans="1:133">
      <c r="A14" s="12"/>
      <c r="B14" s="23">
        <v>335.12</v>
      </c>
      <c r="C14" s="19" t="s">
        <v>63</v>
      </c>
      <c r="D14" s="43">
        <v>45033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45033</v>
      </c>
      <c r="O14" s="44">
        <f t="shared" si="2"/>
        <v>58.789817232375981</v>
      </c>
      <c r="P14" s="9"/>
    </row>
    <row r="15" spans="1:133">
      <c r="A15" s="12"/>
      <c r="B15" s="23">
        <v>335.18</v>
      </c>
      <c r="C15" s="19" t="s">
        <v>64</v>
      </c>
      <c r="D15" s="43">
        <v>20975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20975</v>
      </c>
      <c r="O15" s="44">
        <f t="shared" si="2"/>
        <v>27.382506527415142</v>
      </c>
      <c r="P15" s="9"/>
    </row>
    <row r="16" spans="1:133" ht="15.75">
      <c r="A16" s="27" t="s">
        <v>23</v>
      </c>
      <c r="B16" s="28"/>
      <c r="C16" s="29"/>
      <c r="D16" s="30">
        <f t="shared" ref="D16:M16" si="5">SUM(D17:D20)</f>
        <v>0</v>
      </c>
      <c r="E16" s="30">
        <f t="shared" si="5"/>
        <v>4500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391142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1"/>
        <v>395642</v>
      </c>
      <c r="O16" s="42">
        <f t="shared" si="2"/>
        <v>516.5039164490862</v>
      </c>
      <c r="P16" s="10"/>
    </row>
    <row r="17" spans="1:119">
      <c r="A17" s="12"/>
      <c r="B17" s="23">
        <v>343.3</v>
      </c>
      <c r="C17" s="19" t="s">
        <v>24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188459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188459</v>
      </c>
      <c r="O17" s="44">
        <f t="shared" si="2"/>
        <v>246.03002610966058</v>
      </c>
      <c r="P17" s="9"/>
    </row>
    <row r="18" spans="1:119">
      <c r="A18" s="12"/>
      <c r="B18" s="23">
        <v>343.4</v>
      </c>
      <c r="C18" s="19" t="s">
        <v>25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75551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75551</v>
      </c>
      <c r="O18" s="44">
        <f t="shared" si="2"/>
        <v>98.630548302872057</v>
      </c>
      <c r="P18" s="9"/>
    </row>
    <row r="19" spans="1:119">
      <c r="A19" s="12"/>
      <c r="B19" s="23">
        <v>343.5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127132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127132</v>
      </c>
      <c r="O19" s="44">
        <f t="shared" si="2"/>
        <v>165.9686684073107</v>
      </c>
      <c r="P19" s="9"/>
    </row>
    <row r="20" spans="1:119">
      <c r="A20" s="12"/>
      <c r="B20" s="23">
        <v>343.8</v>
      </c>
      <c r="C20" s="19" t="s">
        <v>27</v>
      </c>
      <c r="D20" s="43">
        <v>0</v>
      </c>
      <c r="E20" s="43">
        <v>4500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4500</v>
      </c>
      <c r="O20" s="44">
        <f t="shared" si="2"/>
        <v>5.8746736292428201</v>
      </c>
      <c r="P20" s="9"/>
    </row>
    <row r="21" spans="1:119" ht="15.75">
      <c r="A21" s="27" t="s">
        <v>69</v>
      </c>
      <c r="B21" s="28"/>
      <c r="C21" s="29"/>
      <c r="D21" s="30">
        <f t="shared" ref="D21:M21" si="6">SUM(D22:D22)</f>
        <v>280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280</v>
      </c>
      <c r="O21" s="42">
        <f t="shared" si="2"/>
        <v>0.36553524804177545</v>
      </c>
      <c r="P21" s="10"/>
    </row>
    <row r="22" spans="1:119">
      <c r="A22" s="45"/>
      <c r="B22" s="46">
        <v>359</v>
      </c>
      <c r="C22" s="47" t="s">
        <v>70</v>
      </c>
      <c r="D22" s="43">
        <v>280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280</v>
      </c>
      <c r="O22" s="44">
        <f t="shared" si="2"/>
        <v>0.36553524804177545</v>
      </c>
      <c r="P22" s="9"/>
    </row>
    <row r="23" spans="1:119" ht="15.75">
      <c r="A23" s="27" t="s">
        <v>2</v>
      </c>
      <c r="B23" s="28"/>
      <c r="C23" s="29"/>
      <c r="D23" s="30">
        <f t="shared" ref="D23:M23" si="7">SUM(D24:D27)</f>
        <v>32924</v>
      </c>
      <c r="E23" s="30">
        <f t="shared" si="7"/>
        <v>1412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-1042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33294</v>
      </c>
      <c r="O23" s="42">
        <f t="shared" si="2"/>
        <v>43.464751958224547</v>
      </c>
      <c r="P23" s="10"/>
    </row>
    <row r="24" spans="1:119">
      <c r="A24" s="12"/>
      <c r="B24" s="23">
        <v>361.1</v>
      </c>
      <c r="C24" s="19" t="s">
        <v>30</v>
      </c>
      <c r="D24" s="43">
        <v>201</v>
      </c>
      <c r="E24" s="43">
        <v>19</v>
      </c>
      <c r="F24" s="43">
        <v>0</v>
      </c>
      <c r="G24" s="43">
        <v>0</v>
      </c>
      <c r="H24" s="43">
        <v>0</v>
      </c>
      <c r="I24" s="43">
        <v>454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674</v>
      </c>
      <c r="O24" s="44">
        <f t="shared" si="2"/>
        <v>0.8798955613577023</v>
      </c>
      <c r="P24" s="9"/>
    </row>
    <row r="25" spans="1:119">
      <c r="A25" s="12"/>
      <c r="B25" s="23">
        <v>362</v>
      </c>
      <c r="C25" s="19" t="s">
        <v>71</v>
      </c>
      <c r="D25" s="43">
        <v>19838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19838</v>
      </c>
      <c r="O25" s="44">
        <f t="shared" si="2"/>
        <v>25.898172323759791</v>
      </c>
      <c r="P25" s="9"/>
    </row>
    <row r="26" spans="1:119">
      <c r="A26" s="12"/>
      <c r="B26" s="23">
        <v>364</v>
      </c>
      <c r="C26" s="19" t="s">
        <v>72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-12581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-12581</v>
      </c>
      <c r="O26" s="44">
        <f t="shared" si="2"/>
        <v>-16.424281984334204</v>
      </c>
      <c r="P26" s="9"/>
    </row>
    <row r="27" spans="1:119">
      <c r="A27" s="12"/>
      <c r="B27" s="23">
        <v>369.9</v>
      </c>
      <c r="C27" s="19" t="s">
        <v>31</v>
      </c>
      <c r="D27" s="43">
        <v>12885</v>
      </c>
      <c r="E27" s="43">
        <v>1393</v>
      </c>
      <c r="F27" s="43">
        <v>0</v>
      </c>
      <c r="G27" s="43">
        <v>0</v>
      </c>
      <c r="H27" s="43">
        <v>0</v>
      </c>
      <c r="I27" s="43">
        <v>11085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25363</v>
      </c>
      <c r="O27" s="44">
        <f t="shared" si="2"/>
        <v>33.110966057441253</v>
      </c>
      <c r="P27" s="9"/>
    </row>
    <row r="28" spans="1:119" ht="15.75">
      <c r="A28" s="27" t="s">
        <v>42</v>
      </c>
      <c r="B28" s="28"/>
      <c r="C28" s="29"/>
      <c r="D28" s="30">
        <f t="shared" ref="D28:M28" si="8">SUM(D29:D29)</f>
        <v>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17377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1"/>
        <v>17377</v>
      </c>
      <c r="O28" s="42">
        <f t="shared" si="2"/>
        <v>22.685378590078329</v>
      </c>
      <c r="P28" s="9"/>
    </row>
    <row r="29" spans="1:119" ht="15.75" thickBot="1">
      <c r="A29" s="12"/>
      <c r="B29" s="23">
        <v>381</v>
      </c>
      <c r="C29" s="19" t="s">
        <v>43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17377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17377</v>
      </c>
      <c r="O29" s="44">
        <f t="shared" si="2"/>
        <v>22.685378590078329</v>
      </c>
      <c r="P29" s="9"/>
    </row>
    <row r="30" spans="1:119" ht="16.5" thickBot="1">
      <c r="A30" s="13" t="s">
        <v>28</v>
      </c>
      <c r="B30" s="21"/>
      <c r="C30" s="20"/>
      <c r="D30" s="14">
        <f t="shared" ref="D30:M30" si="9">SUM(D5,D10,D12,D16,D21,D23,D28)</f>
        <v>394025</v>
      </c>
      <c r="E30" s="14">
        <f t="shared" si="9"/>
        <v>5912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407477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807414</v>
      </c>
      <c r="O30" s="36">
        <f t="shared" si="2"/>
        <v>1054.0652741514361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21" t="s">
        <v>73</v>
      </c>
      <c r="M32" s="121"/>
      <c r="N32" s="121"/>
      <c r="O32" s="40">
        <v>766</v>
      </c>
    </row>
    <row r="33" spans="1:15">
      <c r="A33" s="122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  <row r="34" spans="1:15" ht="15.75" customHeight="1" thickBot="1">
      <c r="A34" s="123" t="s">
        <v>45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2025-03-10T18:33:09Z</cp:lastPrinted>
  <dcterms:created xsi:type="dcterms:W3CDTF">2000-08-31T21:26:31Z</dcterms:created>
  <dcterms:modified xsi:type="dcterms:W3CDTF">2025-03-10T18:33:26Z</dcterms:modified>
</cp:coreProperties>
</file>