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69" documentId="11_4E1D1C7E00E9160DFFCB508794655BC5982BDF9A" xr6:coauthVersionLast="47" xr6:coauthVersionMax="47" xr10:uidLastSave="{7ABC3CAF-78D6-4105-951F-2E495AE2B7D5}"/>
  <bookViews>
    <workbookView xWindow="-120" yWindow="-120" windowWidth="29040" windowHeight="15720" tabRatio="786" xr2:uid="{00000000-000D-0000-FFFF-FFFF00000000}"/>
  </bookViews>
  <sheets>
    <sheet name="2023" sheetId="48" r:id="rId1"/>
    <sheet name="2022" sheetId="47" r:id="rId2"/>
    <sheet name="2021" sheetId="46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'2008'!$A$1:$O$35</definedName>
    <definedName name="_xlnm.Print_Area" localSheetId="14">'2009'!$A$1:$O$35</definedName>
    <definedName name="_xlnm.Print_Area" localSheetId="13">'2010'!$A$1:$O$35</definedName>
    <definedName name="_xlnm.Print_Area" localSheetId="12">'2011'!$A$1:$O$33</definedName>
    <definedName name="_xlnm.Print_Area" localSheetId="11">'2012'!$A$1:$O$34</definedName>
    <definedName name="_xlnm.Print_Area" localSheetId="10">'2013'!$A$1:$O$31</definedName>
    <definedName name="_xlnm.Print_Area" localSheetId="9">'2014'!$A$1:$O$35</definedName>
    <definedName name="_xlnm.Print_Area" localSheetId="8">'2015'!$A$1:$O$34</definedName>
    <definedName name="_xlnm.Print_Area" localSheetId="7">'2016'!$A$1:$O$32</definedName>
    <definedName name="_xlnm.Print_Area" localSheetId="6">'2017'!$A$1:$O$33</definedName>
    <definedName name="_xlnm.Print_Area" localSheetId="5">'2018'!$A$1:$O$33</definedName>
    <definedName name="_xlnm.Print_Area" localSheetId="4">'2019'!$A$1:$O$34</definedName>
    <definedName name="_xlnm.Print_Area" localSheetId="3">'2020'!$A$1:$O$36</definedName>
    <definedName name="_xlnm.Print_Area" localSheetId="2">'2021'!$A$1:$P$35</definedName>
    <definedName name="_xlnm.Print_Area" localSheetId="1">'2022'!$A$1:$P$35</definedName>
    <definedName name="_xlnm.Print_Area" localSheetId="0">'2023'!$A$1:$P$34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0" i="48" l="1"/>
  <c r="F30" i="48"/>
  <c r="G30" i="48"/>
  <c r="H30" i="48"/>
  <c r="I30" i="48"/>
  <c r="J30" i="48"/>
  <c r="K30" i="48"/>
  <c r="L30" i="48"/>
  <c r="M30" i="48"/>
  <c r="N30" i="48"/>
  <c r="D30" i="48"/>
  <c r="O29" i="48"/>
  <c r="P29" i="48" s="1"/>
  <c r="O28" i="48"/>
  <c r="P28" i="48" s="1"/>
  <c r="N27" i="48"/>
  <c r="M27" i="48"/>
  <c r="L27" i="48"/>
  <c r="K27" i="48"/>
  <c r="J27" i="48"/>
  <c r="I27" i="48"/>
  <c r="H27" i="48"/>
  <c r="G27" i="48"/>
  <c r="F27" i="48"/>
  <c r="E27" i="48"/>
  <c r="D27" i="48"/>
  <c r="O26" i="48"/>
  <c r="P26" i="48" s="1"/>
  <c r="N25" i="48"/>
  <c r="M25" i="48"/>
  <c r="L25" i="48"/>
  <c r="K25" i="48"/>
  <c r="J25" i="48"/>
  <c r="I25" i="48"/>
  <c r="H25" i="48"/>
  <c r="G25" i="48"/>
  <c r="F25" i="48"/>
  <c r="E25" i="48"/>
  <c r="D25" i="48"/>
  <c r="O24" i="48"/>
  <c r="P24" i="48" s="1"/>
  <c r="O23" i="48"/>
  <c r="P23" i="48" s="1"/>
  <c r="N22" i="48"/>
  <c r="M22" i="48"/>
  <c r="L22" i="48"/>
  <c r="K22" i="48"/>
  <c r="J22" i="48"/>
  <c r="I22" i="48"/>
  <c r="H22" i="48"/>
  <c r="G22" i="48"/>
  <c r="F22" i="48"/>
  <c r="E22" i="48"/>
  <c r="D22" i="48"/>
  <c r="O21" i="48"/>
  <c r="P21" i="48" s="1"/>
  <c r="O20" i="48"/>
  <c r="P20" i="48" s="1"/>
  <c r="O19" i="48"/>
  <c r="P19" i="48" s="1"/>
  <c r="O18" i="48"/>
  <c r="P18" i="48" s="1"/>
  <c r="O17" i="48"/>
  <c r="P17" i="48" s="1"/>
  <c r="O16" i="48"/>
  <c r="P16" i="48" s="1"/>
  <c r="O15" i="48"/>
  <c r="P15" i="48" s="1"/>
  <c r="N14" i="48"/>
  <c r="M14" i="48"/>
  <c r="L14" i="48"/>
  <c r="K14" i="48"/>
  <c r="J14" i="48"/>
  <c r="I14" i="48"/>
  <c r="H14" i="48"/>
  <c r="G14" i="48"/>
  <c r="F14" i="48"/>
  <c r="E14" i="48"/>
  <c r="D14" i="48"/>
  <c r="O13" i="48"/>
  <c r="P13" i="48" s="1"/>
  <c r="O12" i="48"/>
  <c r="P12" i="48" s="1"/>
  <c r="O11" i="48"/>
  <c r="P11" i="48" s="1"/>
  <c r="O10" i="48"/>
  <c r="P10" i="48" s="1"/>
  <c r="O9" i="48"/>
  <c r="P9" i="48" s="1"/>
  <c r="O8" i="48"/>
  <c r="P8" i="48" s="1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14" i="48" l="1"/>
  <c r="P14" i="48" s="1"/>
  <c r="O22" i="48"/>
  <c r="P22" i="48" s="1"/>
  <c r="O5" i="48"/>
  <c r="P5" i="48" s="1"/>
  <c r="O25" i="48"/>
  <c r="P25" i="48" s="1"/>
  <c r="O27" i="48"/>
  <c r="P27" i="48" s="1"/>
  <c r="O30" i="47"/>
  <c r="P30" i="47" s="1"/>
  <c r="N29" i="47"/>
  <c r="M29" i="47"/>
  <c r="L29" i="47"/>
  <c r="K29" i="47"/>
  <c r="J29" i="47"/>
  <c r="I29" i="47"/>
  <c r="H29" i="47"/>
  <c r="G29" i="47"/>
  <c r="F29" i="47"/>
  <c r="E29" i="47"/>
  <c r="D29" i="47"/>
  <c r="O28" i="47"/>
  <c r="P28" i="47" s="1"/>
  <c r="N27" i="47"/>
  <c r="M27" i="47"/>
  <c r="L27" i="47"/>
  <c r="K27" i="47"/>
  <c r="J27" i="47"/>
  <c r="I27" i="47"/>
  <c r="H27" i="47"/>
  <c r="G27" i="47"/>
  <c r="F27" i="47"/>
  <c r="E27" i="47"/>
  <c r="D27" i="47"/>
  <c r="O26" i="47"/>
  <c r="P26" i="47" s="1"/>
  <c r="O25" i="47"/>
  <c r="P25" i="47" s="1"/>
  <c r="N24" i="47"/>
  <c r="M24" i="47"/>
  <c r="L24" i="47"/>
  <c r="K24" i="47"/>
  <c r="J24" i="47"/>
  <c r="I24" i="47"/>
  <c r="H24" i="47"/>
  <c r="G24" i="47"/>
  <c r="F24" i="47"/>
  <c r="E24" i="47"/>
  <c r="D24" i="47"/>
  <c r="O23" i="47"/>
  <c r="P23" i="47" s="1"/>
  <c r="O22" i="47"/>
  <c r="P22" i="47" s="1"/>
  <c r="O21" i="47"/>
  <c r="P21" i="47" s="1"/>
  <c r="O20" i="47"/>
  <c r="P20" i="47" s="1"/>
  <c r="O19" i="47"/>
  <c r="P19" i="47" s="1"/>
  <c r="O18" i="47"/>
  <c r="P18" i="47" s="1"/>
  <c r="O17" i="47"/>
  <c r="P17" i="47" s="1"/>
  <c r="O16" i="47"/>
  <c r="P16" i="47" s="1"/>
  <c r="N15" i="47"/>
  <c r="M15" i="47"/>
  <c r="L15" i="47"/>
  <c r="K15" i="47"/>
  <c r="J15" i="47"/>
  <c r="I15" i="47"/>
  <c r="H15" i="47"/>
  <c r="G15" i="47"/>
  <c r="F15" i="47"/>
  <c r="E15" i="47"/>
  <c r="D15" i="47"/>
  <c r="O14" i="47"/>
  <c r="P14" i="47" s="1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 s="1"/>
  <c r="O11" i="47"/>
  <c r="P11" i="47" s="1"/>
  <c r="O10" i="47"/>
  <c r="P10" i="47" s="1"/>
  <c r="O9" i="47"/>
  <c r="P9" i="47" s="1"/>
  <c r="O8" i="47"/>
  <c r="P8" i="47" s="1"/>
  <c r="O7" i="47"/>
  <c r="P7" i="47" s="1"/>
  <c r="O6" i="47"/>
  <c r="P6" i="47" s="1"/>
  <c r="N5" i="47"/>
  <c r="M5" i="47"/>
  <c r="L5" i="47"/>
  <c r="K5" i="47"/>
  <c r="J5" i="47"/>
  <c r="I5" i="47"/>
  <c r="H5" i="47"/>
  <c r="G5" i="47"/>
  <c r="F5" i="47"/>
  <c r="F31" i="47" s="1"/>
  <c r="E5" i="47"/>
  <c r="E31" i="47" s="1"/>
  <c r="D5" i="47"/>
  <c r="O30" i="48" l="1"/>
  <c r="P30" i="48" s="1"/>
  <c r="G31" i="47"/>
  <c r="I31" i="47"/>
  <c r="J31" i="47"/>
  <c r="K31" i="47"/>
  <c r="L31" i="47"/>
  <c r="M31" i="47"/>
  <c r="N31" i="47"/>
  <c r="H31" i="47"/>
  <c r="D31" i="47"/>
  <c r="O27" i="47"/>
  <c r="P27" i="47" s="1"/>
  <c r="O29" i="47"/>
  <c r="P29" i="47" s="1"/>
  <c r="O24" i="47"/>
  <c r="P24" i="47" s="1"/>
  <c r="O15" i="47"/>
  <c r="P15" i="47" s="1"/>
  <c r="O13" i="47"/>
  <c r="P13" i="47" s="1"/>
  <c r="O5" i="47"/>
  <c r="P5" i="47" s="1"/>
  <c r="O30" i="46"/>
  <c r="P30" i="46"/>
  <c r="N29" i="46"/>
  <c r="M29" i="46"/>
  <c r="L29" i="46"/>
  <c r="K29" i="46"/>
  <c r="J29" i="46"/>
  <c r="I29" i="46"/>
  <c r="H29" i="46"/>
  <c r="G29" i="46"/>
  <c r="F29" i="46"/>
  <c r="E29" i="46"/>
  <c r="D29" i="46"/>
  <c r="O28" i="46"/>
  <c r="P28" i="46" s="1"/>
  <c r="O27" i="46"/>
  <c r="P27" i="46" s="1"/>
  <c r="N26" i="46"/>
  <c r="M26" i="46"/>
  <c r="L26" i="46"/>
  <c r="K26" i="46"/>
  <c r="J26" i="46"/>
  <c r="I26" i="46"/>
  <c r="H26" i="46"/>
  <c r="H31" i="46" s="1"/>
  <c r="G26" i="46"/>
  <c r="F26" i="46"/>
  <c r="E26" i="46"/>
  <c r="D26" i="46"/>
  <c r="O25" i="46"/>
  <c r="P25" i="46"/>
  <c r="N24" i="46"/>
  <c r="M24" i="46"/>
  <c r="L24" i="46"/>
  <c r="K24" i="46"/>
  <c r="J24" i="46"/>
  <c r="I24" i="46"/>
  <c r="H24" i="46"/>
  <c r="G24" i="46"/>
  <c r="F24" i="46"/>
  <c r="E24" i="46"/>
  <c r="D24" i="46"/>
  <c r="O23" i="46"/>
  <c r="P23" i="46" s="1"/>
  <c r="N22" i="46"/>
  <c r="M22" i="46"/>
  <c r="L22" i="46"/>
  <c r="K22" i="46"/>
  <c r="J22" i="46"/>
  <c r="O22" i="46" s="1"/>
  <c r="P22" i="46" s="1"/>
  <c r="I22" i="46"/>
  <c r="H22" i="46"/>
  <c r="G22" i="46"/>
  <c r="F22" i="46"/>
  <c r="E22" i="46"/>
  <c r="D22" i="46"/>
  <c r="O21" i="46"/>
  <c r="P21" i="46"/>
  <c r="O20" i="46"/>
  <c r="P20" i="46"/>
  <c r="O19" i="46"/>
  <c r="P19" i="46" s="1"/>
  <c r="O18" i="46"/>
  <c r="P18" i="46"/>
  <c r="O17" i="46"/>
  <c r="P17" i="46"/>
  <c r="O16" i="46"/>
  <c r="P16" i="46"/>
  <c r="N15" i="46"/>
  <c r="M15" i="46"/>
  <c r="L15" i="46"/>
  <c r="K15" i="46"/>
  <c r="J15" i="46"/>
  <c r="I15" i="46"/>
  <c r="H15" i="46"/>
  <c r="G15" i="46"/>
  <c r="F15" i="46"/>
  <c r="E15" i="46"/>
  <c r="D15" i="46"/>
  <c r="O14" i="46"/>
  <c r="P14" i="46" s="1"/>
  <c r="N13" i="46"/>
  <c r="M13" i="46"/>
  <c r="L13" i="46"/>
  <c r="K13" i="46"/>
  <c r="J13" i="46"/>
  <c r="I13" i="46"/>
  <c r="I31" i="46" s="1"/>
  <c r="H13" i="46"/>
  <c r="G13" i="46"/>
  <c r="G31" i="46" s="1"/>
  <c r="F13" i="46"/>
  <c r="E13" i="46"/>
  <c r="D13" i="46"/>
  <c r="O12" i="46"/>
  <c r="P12" i="46"/>
  <c r="O11" i="46"/>
  <c r="P11" i="46"/>
  <c r="O10" i="46"/>
  <c r="P10" i="46"/>
  <c r="O9" i="46"/>
  <c r="P9" i="46" s="1"/>
  <c r="O8" i="46"/>
  <c r="P8" i="46"/>
  <c r="O7" i="46"/>
  <c r="P7" i="46"/>
  <c r="O6" i="46"/>
  <c r="P6" i="46"/>
  <c r="N5" i="46"/>
  <c r="N31" i="46" s="1"/>
  <c r="M5" i="46"/>
  <c r="M31" i="46" s="1"/>
  <c r="L5" i="46"/>
  <c r="K5" i="46"/>
  <c r="J5" i="46"/>
  <c r="I5" i="46"/>
  <c r="H5" i="46"/>
  <c r="G5" i="46"/>
  <c r="F5" i="46"/>
  <c r="E5" i="46"/>
  <c r="D5" i="46"/>
  <c r="D31" i="46" s="1"/>
  <c r="N31" i="45"/>
  <c r="O31" i="45" s="1"/>
  <c r="N30" i="45"/>
  <c r="O30" i="45" s="1"/>
  <c r="N29" i="45"/>
  <c r="O29" i="45" s="1"/>
  <c r="M28" i="45"/>
  <c r="L28" i="45"/>
  <c r="K28" i="45"/>
  <c r="J28" i="45"/>
  <c r="I28" i="45"/>
  <c r="H28" i="45"/>
  <c r="H32" i="45" s="1"/>
  <c r="G28" i="45"/>
  <c r="F28" i="45"/>
  <c r="E28" i="45"/>
  <c r="D28" i="45"/>
  <c r="N27" i="45"/>
  <c r="O27" i="45"/>
  <c r="M26" i="45"/>
  <c r="L26" i="45"/>
  <c r="K26" i="45"/>
  <c r="J26" i="45"/>
  <c r="I26" i="45"/>
  <c r="H26" i="45"/>
  <c r="G26" i="45"/>
  <c r="F26" i="45"/>
  <c r="E26" i="45"/>
  <c r="D26" i="45"/>
  <c r="N25" i="45"/>
  <c r="O25" i="45"/>
  <c r="N24" i="45"/>
  <c r="O24" i="45" s="1"/>
  <c r="M23" i="45"/>
  <c r="L23" i="45"/>
  <c r="K23" i="45"/>
  <c r="J23" i="45"/>
  <c r="I23" i="45"/>
  <c r="H23" i="45"/>
  <c r="G23" i="45"/>
  <c r="F23" i="45"/>
  <c r="E23" i="45"/>
  <c r="D23" i="45"/>
  <c r="N22" i="45"/>
  <c r="O22" i="45" s="1"/>
  <c r="N21" i="45"/>
  <c r="O21" i="45"/>
  <c r="N20" i="45"/>
  <c r="O20" i="45" s="1"/>
  <c r="N19" i="45"/>
  <c r="O19" i="45" s="1"/>
  <c r="N18" i="45"/>
  <c r="O18" i="45" s="1"/>
  <c r="N17" i="45"/>
  <c r="O17" i="45"/>
  <c r="M16" i="45"/>
  <c r="L16" i="45"/>
  <c r="K16" i="45"/>
  <c r="J16" i="45"/>
  <c r="I16" i="45"/>
  <c r="I32" i="45" s="1"/>
  <c r="H16" i="45"/>
  <c r="G16" i="45"/>
  <c r="F16" i="45"/>
  <c r="E16" i="45"/>
  <c r="D16" i="45"/>
  <c r="N15" i="45"/>
  <c r="O15" i="45"/>
  <c r="M14" i="45"/>
  <c r="L14" i="45"/>
  <c r="K14" i="45"/>
  <c r="J14" i="45"/>
  <c r="I14" i="45"/>
  <c r="H14" i="45"/>
  <c r="G14" i="45"/>
  <c r="F14" i="45"/>
  <c r="E14" i="45"/>
  <c r="D14" i="45"/>
  <c r="N13" i="45"/>
  <c r="O13" i="45"/>
  <c r="N12" i="45"/>
  <c r="O12" i="45" s="1"/>
  <c r="N11" i="45"/>
  <c r="O11" i="45"/>
  <c r="N10" i="45"/>
  <c r="O10" i="45" s="1"/>
  <c r="N9" i="45"/>
  <c r="O9" i="45" s="1"/>
  <c r="N8" i="45"/>
  <c r="O8" i="45" s="1"/>
  <c r="N7" i="45"/>
  <c r="O7" i="45"/>
  <c r="N6" i="45"/>
  <c r="O6" i="45" s="1"/>
  <c r="M5" i="45"/>
  <c r="L5" i="45"/>
  <c r="K5" i="45"/>
  <c r="J5" i="45"/>
  <c r="I5" i="45"/>
  <c r="H5" i="45"/>
  <c r="G5" i="45"/>
  <c r="F5" i="45"/>
  <c r="E5" i="45"/>
  <c r="D5" i="45"/>
  <c r="D32" i="45" s="1"/>
  <c r="E30" i="44"/>
  <c r="H30" i="44"/>
  <c r="N29" i="44"/>
  <c r="O29" i="44"/>
  <c r="N28" i="44"/>
  <c r="O28" i="44" s="1"/>
  <c r="M27" i="44"/>
  <c r="L27" i="44"/>
  <c r="K27" i="44"/>
  <c r="J27" i="44"/>
  <c r="I27" i="44"/>
  <c r="H27" i="44"/>
  <c r="G27" i="44"/>
  <c r="F27" i="44"/>
  <c r="E27" i="44"/>
  <c r="D27" i="44"/>
  <c r="N26" i="44"/>
  <c r="O26" i="44" s="1"/>
  <c r="M25" i="44"/>
  <c r="L25" i="44"/>
  <c r="K25" i="44"/>
  <c r="J25" i="44"/>
  <c r="I25" i="44"/>
  <c r="H25" i="44"/>
  <c r="G25" i="44"/>
  <c r="F25" i="44"/>
  <c r="E25" i="44"/>
  <c r="D25" i="44"/>
  <c r="N24" i="44"/>
  <c r="O24" i="44" s="1"/>
  <c r="M23" i="44"/>
  <c r="L23" i="44"/>
  <c r="K23" i="44"/>
  <c r="J23" i="44"/>
  <c r="I23" i="44"/>
  <c r="H23" i="44"/>
  <c r="G23" i="44"/>
  <c r="F23" i="44"/>
  <c r="E23" i="44"/>
  <c r="D23" i="44"/>
  <c r="N22" i="44"/>
  <c r="O22" i="44" s="1"/>
  <c r="N21" i="44"/>
  <c r="O21" i="44"/>
  <c r="N20" i="44"/>
  <c r="O20" i="44" s="1"/>
  <c r="N19" i="44"/>
  <c r="O19" i="44" s="1"/>
  <c r="N18" i="44"/>
  <c r="O18" i="44" s="1"/>
  <c r="N17" i="44"/>
  <c r="O17" i="44"/>
  <c r="M16" i="44"/>
  <c r="L16" i="44"/>
  <c r="K16" i="44"/>
  <c r="J16" i="44"/>
  <c r="I16" i="44"/>
  <c r="H16" i="44"/>
  <c r="G16" i="44"/>
  <c r="F16" i="44"/>
  <c r="E16" i="44"/>
  <c r="D16" i="44"/>
  <c r="N15" i="44"/>
  <c r="O15" i="44"/>
  <c r="M14" i="44"/>
  <c r="L14" i="44"/>
  <c r="K14" i="44"/>
  <c r="J14" i="44"/>
  <c r="I14" i="44"/>
  <c r="I30" i="44" s="1"/>
  <c r="H14" i="44"/>
  <c r="G14" i="44"/>
  <c r="F14" i="44"/>
  <c r="E14" i="44"/>
  <c r="D14" i="44"/>
  <c r="N13" i="44"/>
  <c r="O13" i="44"/>
  <c r="N12" i="44"/>
  <c r="O12" i="44" s="1"/>
  <c r="N11" i="44"/>
  <c r="O11" i="44"/>
  <c r="N10" i="44"/>
  <c r="O10" i="44" s="1"/>
  <c r="N9" i="44"/>
  <c r="O9" i="44" s="1"/>
  <c r="N8" i="44"/>
  <c r="O8" i="44" s="1"/>
  <c r="N7" i="44"/>
  <c r="O7" i="44"/>
  <c r="N6" i="44"/>
  <c r="O6" i="44" s="1"/>
  <c r="M5" i="44"/>
  <c r="M30" i="44" s="1"/>
  <c r="L5" i="44"/>
  <c r="L30" i="44" s="1"/>
  <c r="K5" i="44"/>
  <c r="K30" i="44" s="1"/>
  <c r="J5" i="44"/>
  <c r="J30" i="44" s="1"/>
  <c r="I5" i="44"/>
  <c r="H5" i="44"/>
  <c r="G5" i="44"/>
  <c r="F5" i="44"/>
  <c r="E5" i="44"/>
  <c r="D5" i="44"/>
  <c r="N28" i="43"/>
  <c r="O28" i="43" s="1"/>
  <c r="M27" i="43"/>
  <c r="L27" i="43"/>
  <c r="K27" i="43"/>
  <c r="J27" i="43"/>
  <c r="I27" i="43"/>
  <c r="H27" i="43"/>
  <c r="G27" i="43"/>
  <c r="F27" i="43"/>
  <c r="E27" i="43"/>
  <c r="D27" i="43"/>
  <c r="N26" i="43"/>
  <c r="O26" i="43" s="1"/>
  <c r="M25" i="43"/>
  <c r="L25" i="43"/>
  <c r="K25" i="43"/>
  <c r="J25" i="43"/>
  <c r="I25" i="43"/>
  <c r="H25" i="43"/>
  <c r="G25" i="43"/>
  <c r="F25" i="43"/>
  <c r="E25" i="43"/>
  <c r="D25" i="43"/>
  <c r="N24" i="43"/>
  <c r="O24" i="43"/>
  <c r="M23" i="43"/>
  <c r="L23" i="43"/>
  <c r="K23" i="43"/>
  <c r="J23" i="43"/>
  <c r="I23" i="43"/>
  <c r="H23" i="43"/>
  <c r="G23" i="43"/>
  <c r="F23" i="43"/>
  <c r="E23" i="43"/>
  <c r="D23" i="43"/>
  <c r="N22" i="43"/>
  <c r="O22" i="43"/>
  <c r="N21" i="43"/>
  <c r="O21" i="43" s="1"/>
  <c r="N20" i="43"/>
  <c r="O20" i="43"/>
  <c r="N19" i="43"/>
  <c r="O19" i="43" s="1"/>
  <c r="N18" i="43"/>
  <c r="O18" i="43" s="1"/>
  <c r="N17" i="43"/>
  <c r="O17" i="43" s="1"/>
  <c r="M16" i="43"/>
  <c r="L16" i="43"/>
  <c r="K16" i="43"/>
  <c r="J16" i="43"/>
  <c r="I16" i="43"/>
  <c r="H16" i="43"/>
  <c r="G16" i="43"/>
  <c r="F16" i="43"/>
  <c r="E16" i="43"/>
  <c r="N16" i="43" s="1"/>
  <c r="O16" i="43" s="1"/>
  <c r="D16" i="43"/>
  <c r="N15" i="43"/>
  <c r="O15" i="43" s="1"/>
  <c r="M14" i="43"/>
  <c r="L14" i="43"/>
  <c r="K14" i="43"/>
  <c r="J14" i="43"/>
  <c r="I14" i="43"/>
  <c r="H14" i="43"/>
  <c r="G14" i="43"/>
  <c r="F14" i="43"/>
  <c r="E14" i="43"/>
  <c r="D14" i="43"/>
  <c r="N13" i="43"/>
  <c r="O13" i="43" s="1"/>
  <c r="N12" i="43"/>
  <c r="O12" i="43"/>
  <c r="N11" i="43"/>
  <c r="O11" i="43" s="1"/>
  <c r="N10" i="43"/>
  <c r="O10" i="43"/>
  <c r="N9" i="43"/>
  <c r="O9" i="43" s="1"/>
  <c r="N8" i="43"/>
  <c r="O8" i="43" s="1"/>
  <c r="N7" i="43"/>
  <c r="O7" i="43" s="1"/>
  <c r="N6" i="43"/>
  <c r="O6" i="43"/>
  <c r="M5" i="43"/>
  <c r="L5" i="43"/>
  <c r="K5" i="43"/>
  <c r="J5" i="43"/>
  <c r="I5" i="43"/>
  <c r="H5" i="43"/>
  <c r="G5" i="43"/>
  <c r="F5" i="43"/>
  <c r="E5" i="43"/>
  <c r="D5" i="43"/>
  <c r="N28" i="42"/>
  <c r="O28" i="42" s="1"/>
  <c r="M27" i="42"/>
  <c r="L27" i="42"/>
  <c r="K27" i="42"/>
  <c r="J27" i="42"/>
  <c r="I27" i="42"/>
  <c r="H27" i="42"/>
  <c r="G27" i="42"/>
  <c r="F27" i="42"/>
  <c r="E27" i="42"/>
  <c r="D27" i="42"/>
  <c r="N26" i="42"/>
  <c r="O26" i="42" s="1"/>
  <c r="M25" i="42"/>
  <c r="L25" i="42"/>
  <c r="K25" i="42"/>
  <c r="J25" i="42"/>
  <c r="I25" i="42"/>
  <c r="H25" i="42"/>
  <c r="G25" i="42"/>
  <c r="F25" i="42"/>
  <c r="E25" i="42"/>
  <c r="D25" i="42"/>
  <c r="N24" i="42"/>
  <c r="O24" i="42" s="1"/>
  <c r="M23" i="42"/>
  <c r="L23" i="42"/>
  <c r="K23" i="42"/>
  <c r="J23" i="42"/>
  <c r="I23" i="42"/>
  <c r="H23" i="42"/>
  <c r="G23" i="42"/>
  <c r="F23" i="42"/>
  <c r="E23" i="42"/>
  <c r="D23" i="42"/>
  <c r="N22" i="42"/>
  <c r="O22" i="42" s="1"/>
  <c r="M21" i="42"/>
  <c r="L21" i="42"/>
  <c r="K21" i="42"/>
  <c r="J21" i="42"/>
  <c r="I21" i="42"/>
  <c r="H21" i="42"/>
  <c r="G21" i="42"/>
  <c r="G29" i="42" s="1"/>
  <c r="F21" i="42"/>
  <c r="E21" i="42"/>
  <c r="D21" i="42"/>
  <c r="N21" i="42" s="1"/>
  <c r="O21" i="42" s="1"/>
  <c r="N20" i="42"/>
  <c r="O20" i="42" s="1"/>
  <c r="N19" i="42"/>
  <c r="O19" i="42"/>
  <c r="N18" i="42"/>
  <c r="O18" i="42" s="1"/>
  <c r="N17" i="42"/>
  <c r="O17" i="42"/>
  <c r="N16" i="42"/>
  <c r="O16" i="42" s="1"/>
  <c r="N15" i="42"/>
  <c r="O15" i="42" s="1"/>
  <c r="M14" i="42"/>
  <c r="L14" i="42"/>
  <c r="K14" i="42"/>
  <c r="J14" i="42"/>
  <c r="I14" i="42"/>
  <c r="H14" i="42"/>
  <c r="G14" i="42"/>
  <c r="F14" i="42"/>
  <c r="E14" i="42"/>
  <c r="D14" i="42"/>
  <c r="N13" i="42"/>
  <c r="O13" i="42" s="1"/>
  <c r="N12" i="42"/>
  <c r="O12" i="42" s="1"/>
  <c r="N11" i="42"/>
  <c r="O11" i="42" s="1"/>
  <c r="N10" i="42"/>
  <c r="O10" i="42" s="1"/>
  <c r="N9" i="42"/>
  <c r="O9" i="42"/>
  <c r="N8" i="42"/>
  <c r="O8" i="42" s="1"/>
  <c r="N7" i="42"/>
  <c r="O7" i="42" s="1"/>
  <c r="N6" i="42"/>
  <c r="O6" i="42" s="1"/>
  <c r="M5" i="42"/>
  <c r="L5" i="42"/>
  <c r="K5" i="42"/>
  <c r="J5" i="42"/>
  <c r="I5" i="42"/>
  <c r="H5" i="42"/>
  <c r="G5" i="42"/>
  <c r="F5" i="42"/>
  <c r="F29" i="42" s="1"/>
  <c r="E5" i="42"/>
  <c r="D5" i="42"/>
  <c r="M28" i="41"/>
  <c r="N27" i="41"/>
  <c r="O27" i="41" s="1"/>
  <c r="M26" i="41"/>
  <c r="L26" i="41"/>
  <c r="K26" i="41"/>
  <c r="J26" i="41"/>
  <c r="I26" i="41"/>
  <c r="H26" i="41"/>
  <c r="G26" i="41"/>
  <c r="F26" i="41"/>
  <c r="E26" i="41"/>
  <c r="D26" i="41"/>
  <c r="N25" i="41"/>
  <c r="O25" i="41" s="1"/>
  <c r="M24" i="41"/>
  <c r="L24" i="41"/>
  <c r="K24" i="41"/>
  <c r="J24" i="41"/>
  <c r="I24" i="41"/>
  <c r="H24" i="41"/>
  <c r="G24" i="41"/>
  <c r="F24" i="41"/>
  <c r="F28" i="41" s="1"/>
  <c r="E24" i="41"/>
  <c r="D24" i="41"/>
  <c r="N23" i="41"/>
  <c r="O23" i="41" s="1"/>
  <c r="N22" i="41"/>
  <c r="O22" i="41" s="1"/>
  <c r="M21" i="41"/>
  <c r="L21" i="41"/>
  <c r="K21" i="41"/>
  <c r="J21" i="41"/>
  <c r="I21" i="41"/>
  <c r="H21" i="41"/>
  <c r="G21" i="41"/>
  <c r="F21" i="41"/>
  <c r="E21" i="41"/>
  <c r="D21" i="41"/>
  <c r="N20" i="41"/>
  <c r="O20" i="41" s="1"/>
  <c r="N19" i="41"/>
  <c r="O19" i="41"/>
  <c r="N18" i="41"/>
  <c r="O18" i="41" s="1"/>
  <c r="N17" i="41"/>
  <c r="O17" i="41"/>
  <c r="N16" i="41"/>
  <c r="O16" i="41" s="1"/>
  <c r="N15" i="41"/>
  <c r="O15" i="41" s="1"/>
  <c r="N14" i="41"/>
  <c r="O14" i="41" s="1"/>
  <c r="M13" i="41"/>
  <c r="L13" i="41"/>
  <c r="K13" i="41"/>
  <c r="J13" i="41"/>
  <c r="I13" i="41"/>
  <c r="H13" i="41"/>
  <c r="G13" i="41"/>
  <c r="F13" i="41"/>
  <c r="E13" i="41"/>
  <c r="D13" i="41"/>
  <c r="N12" i="41"/>
  <c r="O12" i="41" s="1"/>
  <c r="M11" i="41"/>
  <c r="L11" i="41"/>
  <c r="L28" i="41" s="1"/>
  <c r="K11" i="41"/>
  <c r="J11" i="41"/>
  <c r="I11" i="41"/>
  <c r="H11" i="41"/>
  <c r="H28" i="41" s="1"/>
  <c r="G11" i="41"/>
  <c r="F11" i="41"/>
  <c r="E11" i="41"/>
  <c r="D11" i="41"/>
  <c r="N10" i="41"/>
  <c r="O10" i="41" s="1"/>
  <c r="N9" i="41"/>
  <c r="O9" i="41"/>
  <c r="N8" i="41"/>
  <c r="O8" i="41" s="1"/>
  <c r="N7" i="41"/>
  <c r="O7" i="41" s="1"/>
  <c r="N6" i="41"/>
  <c r="O6" i="41" s="1"/>
  <c r="M5" i="41"/>
  <c r="L5" i="41"/>
  <c r="K5" i="41"/>
  <c r="J5" i="41"/>
  <c r="I5" i="41"/>
  <c r="H5" i="41"/>
  <c r="G5" i="41"/>
  <c r="F5" i="41"/>
  <c r="E5" i="41"/>
  <c r="D5" i="41"/>
  <c r="D28" i="41" s="1"/>
  <c r="N29" i="40"/>
  <c r="O29" i="40" s="1"/>
  <c r="M28" i="40"/>
  <c r="L28" i="40"/>
  <c r="K28" i="40"/>
  <c r="J28" i="40"/>
  <c r="I28" i="40"/>
  <c r="H28" i="40"/>
  <c r="G28" i="40"/>
  <c r="N28" i="40" s="1"/>
  <c r="O28" i="40" s="1"/>
  <c r="F28" i="40"/>
  <c r="E28" i="40"/>
  <c r="D28" i="40"/>
  <c r="N27" i="40"/>
  <c r="O27" i="40" s="1"/>
  <c r="M26" i="40"/>
  <c r="L26" i="40"/>
  <c r="K26" i="40"/>
  <c r="J26" i="40"/>
  <c r="I26" i="40"/>
  <c r="H26" i="40"/>
  <c r="G26" i="40"/>
  <c r="F26" i="40"/>
  <c r="E26" i="40"/>
  <c r="D26" i="40"/>
  <c r="N25" i="40"/>
  <c r="O25" i="40" s="1"/>
  <c r="M24" i="40"/>
  <c r="L24" i="40"/>
  <c r="K24" i="40"/>
  <c r="J24" i="40"/>
  <c r="I24" i="40"/>
  <c r="H24" i="40"/>
  <c r="G24" i="40"/>
  <c r="F24" i="40"/>
  <c r="E24" i="40"/>
  <c r="D24" i="40"/>
  <c r="N23" i="40"/>
  <c r="O23" i="40" s="1"/>
  <c r="N22" i="40"/>
  <c r="O22" i="40" s="1"/>
  <c r="N21" i="40"/>
  <c r="O21" i="40" s="1"/>
  <c r="M20" i="40"/>
  <c r="L20" i="40"/>
  <c r="L30" i="40" s="1"/>
  <c r="K20" i="40"/>
  <c r="J20" i="40"/>
  <c r="I20" i="40"/>
  <c r="H20" i="40"/>
  <c r="G20" i="40"/>
  <c r="F20" i="40"/>
  <c r="E20" i="40"/>
  <c r="D20" i="40"/>
  <c r="N19" i="40"/>
  <c r="O19" i="40" s="1"/>
  <c r="N18" i="40"/>
  <c r="O18" i="40" s="1"/>
  <c r="N17" i="40"/>
  <c r="O17" i="40" s="1"/>
  <c r="N16" i="40"/>
  <c r="O16" i="40" s="1"/>
  <c r="N15" i="40"/>
  <c r="O15" i="40" s="1"/>
  <c r="N14" i="40"/>
  <c r="O14" i="40" s="1"/>
  <c r="M13" i="40"/>
  <c r="L13" i="40"/>
  <c r="K13" i="40"/>
  <c r="J13" i="40"/>
  <c r="I13" i="40"/>
  <c r="H13" i="40"/>
  <c r="G13" i="40"/>
  <c r="F13" i="40"/>
  <c r="E13" i="40"/>
  <c r="D13" i="40"/>
  <c r="N12" i="40"/>
  <c r="O12" i="40" s="1"/>
  <c r="M11" i="40"/>
  <c r="M30" i="40" s="1"/>
  <c r="L11" i="40"/>
  <c r="K11" i="40"/>
  <c r="J11" i="40"/>
  <c r="I11" i="40"/>
  <c r="H11" i="40"/>
  <c r="G11" i="40"/>
  <c r="F11" i="40"/>
  <c r="E11" i="40"/>
  <c r="D11" i="40"/>
  <c r="D30" i="40" s="1"/>
  <c r="N10" i="40"/>
  <c r="O10" i="40" s="1"/>
  <c r="N9" i="40"/>
  <c r="O9" i="40" s="1"/>
  <c r="N8" i="40"/>
  <c r="O8" i="40"/>
  <c r="N7" i="40"/>
  <c r="O7" i="40" s="1"/>
  <c r="N6" i="40"/>
  <c r="O6" i="40" s="1"/>
  <c r="M5" i="40"/>
  <c r="L5" i="40"/>
  <c r="K5" i="40"/>
  <c r="K30" i="40" s="1"/>
  <c r="J5" i="40"/>
  <c r="I5" i="40"/>
  <c r="H5" i="40"/>
  <c r="N5" i="40" s="1"/>
  <c r="O5" i="40" s="1"/>
  <c r="G5" i="40"/>
  <c r="F5" i="40"/>
  <c r="E5" i="40"/>
  <c r="D5" i="40"/>
  <c r="N30" i="39"/>
  <c r="O30" i="39"/>
  <c r="M29" i="39"/>
  <c r="L29" i="39"/>
  <c r="K29" i="39"/>
  <c r="J29" i="39"/>
  <c r="I29" i="39"/>
  <c r="H29" i="39"/>
  <c r="G29" i="39"/>
  <c r="F29" i="39"/>
  <c r="E29" i="39"/>
  <c r="D29" i="39"/>
  <c r="N28" i="39"/>
  <c r="O28" i="39"/>
  <c r="N27" i="39"/>
  <c r="O27" i="39" s="1"/>
  <c r="N26" i="39"/>
  <c r="O26" i="39" s="1"/>
  <c r="M25" i="39"/>
  <c r="L25" i="39"/>
  <c r="K25" i="39"/>
  <c r="J25" i="39"/>
  <c r="I25" i="39"/>
  <c r="H25" i="39"/>
  <c r="G25" i="39"/>
  <c r="F25" i="39"/>
  <c r="E25" i="39"/>
  <c r="D25" i="39"/>
  <c r="D31" i="39" s="1"/>
  <c r="N24" i="39"/>
  <c r="O24" i="39" s="1"/>
  <c r="M23" i="39"/>
  <c r="M31" i="39" s="1"/>
  <c r="L23" i="39"/>
  <c r="K23" i="39"/>
  <c r="J23" i="39"/>
  <c r="I23" i="39"/>
  <c r="H23" i="39"/>
  <c r="G23" i="39"/>
  <c r="F23" i="39"/>
  <c r="E23" i="39"/>
  <c r="D23" i="39"/>
  <c r="N22" i="39"/>
  <c r="O22" i="39" s="1"/>
  <c r="N21" i="39"/>
  <c r="O21" i="39" s="1"/>
  <c r="N20" i="39"/>
  <c r="O20" i="39"/>
  <c r="M19" i="39"/>
  <c r="L19" i="39"/>
  <c r="K19" i="39"/>
  <c r="J19" i="39"/>
  <c r="I19" i="39"/>
  <c r="H19" i="39"/>
  <c r="G19" i="39"/>
  <c r="F19" i="39"/>
  <c r="E19" i="39"/>
  <c r="D19" i="39"/>
  <c r="N18" i="39"/>
  <c r="O18" i="39" s="1"/>
  <c r="N17" i="39"/>
  <c r="O17" i="39"/>
  <c r="N16" i="39"/>
  <c r="O16" i="39" s="1"/>
  <c r="N15" i="39"/>
  <c r="O15" i="39" s="1"/>
  <c r="N14" i="39"/>
  <c r="O14" i="39" s="1"/>
  <c r="M13" i="39"/>
  <c r="L13" i="39"/>
  <c r="K13" i="39"/>
  <c r="J13" i="39"/>
  <c r="I13" i="39"/>
  <c r="H13" i="39"/>
  <c r="G13" i="39"/>
  <c r="G31" i="39" s="1"/>
  <c r="F13" i="39"/>
  <c r="E13" i="39"/>
  <c r="D13" i="39"/>
  <c r="N13" i="39" s="1"/>
  <c r="O13" i="39" s="1"/>
  <c r="N12" i="39"/>
  <c r="O12" i="39"/>
  <c r="M11" i="39"/>
  <c r="L11" i="39"/>
  <c r="K11" i="39"/>
  <c r="J11" i="39"/>
  <c r="I11" i="39"/>
  <c r="H11" i="39"/>
  <c r="G11" i="39"/>
  <c r="F11" i="39"/>
  <c r="E11" i="39"/>
  <c r="D11" i="39"/>
  <c r="N11" i="39" s="1"/>
  <c r="O11" i="39" s="1"/>
  <c r="N10" i="39"/>
  <c r="O10" i="39" s="1"/>
  <c r="N9" i="39"/>
  <c r="O9" i="39"/>
  <c r="N8" i="39"/>
  <c r="O8" i="39" s="1"/>
  <c r="N7" i="39"/>
  <c r="O7" i="39" s="1"/>
  <c r="N6" i="39"/>
  <c r="O6" i="39"/>
  <c r="M5" i="39"/>
  <c r="L5" i="39"/>
  <c r="K5" i="39"/>
  <c r="J5" i="39"/>
  <c r="I5" i="39"/>
  <c r="H5" i="39"/>
  <c r="G5" i="39"/>
  <c r="F5" i="39"/>
  <c r="E5" i="39"/>
  <c r="D5" i="39"/>
  <c r="N26" i="38"/>
  <c r="O26" i="38" s="1"/>
  <c r="N25" i="38"/>
  <c r="O25" i="38"/>
  <c r="M24" i="38"/>
  <c r="L24" i="38"/>
  <c r="K24" i="38"/>
  <c r="J24" i="38"/>
  <c r="I24" i="38"/>
  <c r="H24" i="38"/>
  <c r="G24" i="38"/>
  <c r="F24" i="38"/>
  <c r="E24" i="38"/>
  <c r="D24" i="38"/>
  <c r="N23" i="38"/>
  <c r="O23" i="38" s="1"/>
  <c r="M22" i="38"/>
  <c r="L22" i="38"/>
  <c r="K22" i="38"/>
  <c r="J22" i="38"/>
  <c r="I22" i="38"/>
  <c r="H22" i="38"/>
  <c r="G22" i="38"/>
  <c r="F22" i="38"/>
  <c r="E22" i="38"/>
  <c r="D22" i="38"/>
  <c r="N21" i="38"/>
  <c r="O21" i="38"/>
  <c r="N20" i="38"/>
  <c r="O20" i="38" s="1"/>
  <c r="N19" i="38"/>
  <c r="O19" i="38"/>
  <c r="M18" i="38"/>
  <c r="L18" i="38"/>
  <c r="K18" i="38"/>
  <c r="J18" i="38"/>
  <c r="I18" i="38"/>
  <c r="H18" i="38"/>
  <c r="G18" i="38"/>
  <c r="F18" i="38"/>
  <c r="E18" i="38"/>
  <c r="D18" i="38"/>
  <c r="N17" i="38"/>
  <c r="O17" i="38" s="1"/>
  <c r="N16" i="38"/>
  <c r="O16" i="38" s="1"/>
  <c r="N15" i="38"/>
  <c r="O15" i="38" s="1"/>
  <c r="N14" i="38"/>
  <c r="O14" i="38"/>
  <c r="M13" i="38"/>
  <c r="L13" i="38"/>
  <c r="K13" i="38"/>
  <c r="J13" i="38"/>
  <c r="I13" i="38"/>
  <c r="H13" i="38"/>
  <c r="G13" i="38"/>
  <c r="F13" i="38"/>
  <c r="E13" i="38"/>
  <c r="D13" i="38"/>
  <c r="N12" i="38"/>
  <c r="O12" i="38"/>
  <c r="M11" i="38"/>
  <c r="L11" i="38"/>
  <c r="K11" i="38"/>
  <c r="J11" i="38"/>
  <c r="I11" i="38"/>
  <c r="H11" i="38"/>
  <c r="G11" i="38"/>
  <c r="F11" i="38"/>
  <c r="F27" i="38" s="1"/>
  <c r="E11" i="38"/>
  <c r="D11" i="38"/>
  <c r="N10" i="38"/>
  <c r="O10" i="38" s="1"/>
  <c r="N9" i="38"/>
  <c r="O9" i="38" s="1"/>
  <c r="N8" i="38"/>
  <c r="O8" i="38" s="1"/>
  <c r="N7" i="38"/>
  <c r="O7" i="38"/>
  <c r="N6" i="38"/>
  <c r="O6" i="38" s="1"/>
  <c r="M5" i="38"/>
  <c r="L5" i="38"/>
  <c r="K5" i="38"/>
  <c r="J5" i="38"/>
  <c r="I5" i="38"/>
  <c r="H5" i="38"/>
  <c r="G5" i="38"/>
  <c r="F5" i="38"/>
  <c r="E5" i="38"/>
  <c r="D5" i="38"/>
  <c r="D27" i="38" s="1"/>
  <c r="N30" i="37"/>
  <c r="O30" i="37" s="1"/>
  <c r="N29" i="37"/>
  <c r="O29" i="37" s="1"/>
  <c r="N28" i="37"/>
  <c r="O28" i="37"/>
  <c r="M27" i="37"/>
  <c r="L27" i="37"/>
  <c r="K27" i="37"/>
  <c r="J27" i="37"/>
  <c r="I27" i="37"/>
  <c r="H27" i="37"/>
  <c r="G27" i="37"/>
  <c r="F27" i="37"/>
  <c r="E27" i="37"/>
  <c r="D27" i="37"/>
  <c r="N26" i="37"/>
  <c r="O26" i="37" s="1"/>
  <c r="M25" i="37"/>
  <c r="L25" i="37"/>
  <c r="K25" i="37"/>
  <c r="J25" i="37"/>
  <c r="I25" i="37"/>
  <c r="H25" i="37"/>
  <c r="G25" i="37"/>
  <c r="F25" i="37"/>
  <c r="E25" i="37"/>
  <c r="N25" i="37" s="1"/>
  <c r="O25" i="37" s="1"/>
  <c r="D25" i="37"/>
  <c r="N24" i="37"/>
  <c r="O24" i="37"/>
  <c r="N23" i="37"/>
  <c r="O23" i="37" s="1"/>
  <c r="N22" i="37"/>
  <c r="O22" i="37" s="1"/>
  <c r="M21" i="37"/>
  <c r="L21" i="37"/>
  <c r="K21" i="37"/>
  <c r="J21" i="37"/>
  <c r="I21" i="37"/>
  <c r="H21" i="37"/>
  <c r="G21" i="37"/>
  <c r="F21" i="37"/>
  <c r="E21" i="37"/>
  <c r="D21" i="37"/>
  <c r="N20" i="37"/>
  <c r="O20" i="37" s="1"/>
  <c r="N19" i="37"/>
  <c r="O19" i="37"/>
  <c r="N18" i="37"/>
  <c r="O18" i="37" s="1"/>
  <c r="N17" i="37"/>
  <c r="O17" i="37"/>
  <c r="N16" i="37"/>
  <c r="O16" i="37" s="1"/>
  <c r="N15" i="37"/>
  <c r="O15" i="37" s="1"/>
  <c r="N14" i="37"/>
  <c r="O14" i="37" s="1"/>
  <c r="M13" i="37"/>
  <c r="L13" i="37"/>
  <c r="K13" i="37"/>
  <c r="J13" i="37"/>
  <c r="I13" i="37"/>
  <c r="H13" i="37"/>
  <c r="G13" i="37"/>
  <c r="F13" i="37"/>
  <c r="E13" i="37"/>
  <c r="D13" i="37"/>
  <c r="N12" i="37"/>
  <c r="O12" i="37"/>
  <c r="M11" i="37"/>
  <c r="M31" i="37" s="1"/>
  <c r="L11" i="37"/>
  <c r="K11" i="37"/>
  <c r="J11" i="37"/>
  <c r="I11" i="37"/>
  <c r="H11" i="37"/>
  <c r="G11" i="37"/>
  <c r="F11" i="37"/>
  <c r="E11" i="37"/>
  <c r="E31" i="37" s="1"/>
  <c r="D11" i="37"/>
  <c r="N10" i="37"/>
  <c r="O10" i="37" s="1"/>
  <c r="N9" i="37"/>
  <c r="O9" i="37"/>
  <c r="N8" i="37"/>
  <c r="O8" i="37" s="1"/>
  <c r="N7" i="37"/>
  <c r="O7" i="37" s="1"/>
  <c r="N6" i="37"/>
  <c r="O6" i="37" s="1"/>
  <c r="M5" i="37"/>
  <c r="L5" i="37"/>
  <c r="K5" i="37"/>
  <c r="J5" i="37"/>
  <c r="J31" i="37" s="1"/>
  <c r="I5" i="37"/>
  <c r="I31" i="37" s="1"/>
  <c r="H5" i="37"/>
  <c r="H31" i="37" s="1"/>
  <c r="G5" i="37"/>
  <c r="G31" i="37" s="1"/>
  <c r="F5" i="37"/>
  <c r="E5" i="37"/>
  <c r="D5" i="37"/>
  <c r="N29" i="36"/>
  <c r="O29" i="36" s="1"/>
  <c r="N28" i="36"/>
  <c r="O28" i="36" s="1"/>
  <c r="N27" i="36"/>
  <c r="O27" i="36" s="1"/>
  <c r="M26" i="36"/>
  <c r="L26" i="36"/>
  <c r="K26" i="36"/>
  <c r="J26" i="36"/>
  <c r="I26" i="36"/>
  <c r="H26" i="36"/>
  <c r="G26" i="36"/>
  <c r="F26" i="36"/>
  <c r="E26" i="36"/>
  <c r="D26" i="36"/>
  <c r="N26" i="36" s="1"/>
  <c r="O26" i="36" s="1"/>
  <c r="N25" i="36"/>
  <c r="O25" i="36" s="1"/>
  <c r="M24" i="36"/>
  <c r="L24" i="36"/>
  <c r="K24" i="36"/>
  <c r="J24" i="36"/>
  <c r="I24" i="36"/>
  <c r="H24" i="36"/>
  <c r="G24" i="36"/>
  <c r="F24" i="36"/>
  <c r="E24" i="36"/>
  <c r="D24" i="36"/>
  <c r="N23" i="36"/>
  <c r="O23" i="36" s="1"/>
  <c r="N22" i="36"/>
  <c r="O22" i="36" s="1"/>
  <c r="N21" i="36"/>
  <c r="O21" i="36" s="1"/>
  <c r="M20" i="36"/>
  <c r="L20" i="36"/>
  <c r="K20" i="36"/>
  <c r="J20" i="36"/>
  <c r="I20" i="36"/>
  <c r="H20" i="36"/>
  <c r="G20" i="36"/>
  <c r="F20" i="36"/>
  <c r="E20" i="36"/>
  <c r="D20" i="36"/>
  <c r="N19" i="36"/>
  <c r="O19" i="36" s="1"/>
  <c r="N18" i="36"/>
  <c r="O18" i="36"/>
  <c r="N17" i="36"/>
  <c r="O17" i="36" s="1"/>
  <c r="N16" i="36"/>
  <c r="O16" i="36"/>
  <c r="N15" i="36"/>
  <c r="O15" i="36" s="1"/>
  <c r="N14" i="36"/>
  <c r="O14" i="36" s="1"/>
  <c r="M13" i="36"/>
  <c r="L13" i="36"/>
  <c r="K13" i="36"/>
  <c r="J13" i="36"/>
  <c r="I13" i="36"/>
  <c r="H13" i="36"/>
  <c r="G13" i="36"/>
  <c r="F13" i="36"/>
  <c r="E13" i="36"/>
  <c r="D13" i="36"/>
  <c r="N12" i="36"/>
  <c r="O12" i="36" s="1"/>
  <c r="M11" i="36"/>
  <c r="L11" i="36"/>
  <c r="K11" i="36"/>
  <c r="J11" i="36"/>
  <c r="I11" i="36"/>
  <c r="H11" i="36"/>
  <c r="G11" i="36"/>
  <c r="F11" i="36"/>
  <c r="E11" i="36"/>
  <c r="D11" i="36"/>
  <c r="N10" i="36"/>
  <c r="O10" i="36"/>
  <c r="N9" i="36"/>
  <c r="O9" i="36" s="1"/>
  <c r="N8" i="36"/>
  <c r="O8" i="36"/>
  <c r="N7" i="36"/>
  <c r="O7" i="36" s="1"/>
  <c r="N6" i="36"/>
  <c r="O6" i="36" s="1"/>
  <c r="M5" i="36"/>
  <c r="L5" i="36"/>
  <c r="K5" i="36"/>
  <c r="J5" i="36"/>
  <c r="I5" i="36"/>
  <c r="H5" i="36"/>
  <c r="G5" i="36"/>
  <c r="F5" i="36"/>
  <c r="F30" i="36" s="1"/>
  <c r="E5" i="36"/>
  <c r="D5" i="36"/>
  <c r="N28" i="35"/>
  <c r="O28" i="35" s="1"/>
  <c r="N27" i="35"/>
  <c r="O27" i="35"/>
  <c r="N26" i="35"/>
  <c r="O26" i="35" s="1"/>
  <c r="M25" i="35"/>
  <c r="L25" i="35"/>
  <c r="K25" i="35"/>
  <c r="J25" i="35"/>
  <c r="I25" i="35"/>
  <c r="H25" i="35"/>
  <c r="G25" i="35"/>
  <c r="F25" i="35"/>
  <c r="E25" i="35"/>
  <c r="D25" i="35"/>
  <c r="N24" i="35"/>
  <c r="O24" i="35" s="1"/>
  <c r="M23" i="35"/>
  <c r="L23" i="35"/>
  <c r="K23" i="35"/>
  <c r="J23" i="35"/>
  <c r="I23" i="35"/>
  <c r="H23" i="35"/>
  <c r="G23" i="35"/>
  <c r="F23" i="35"/>
  <c r="E23" i="35"/>
  <c r="D23" i="35"/>
  <c r="N22" i="35"/>
  <c r="O22" i="35"/>
  <c r="N21" i="35"/>
  <c r="O21" i="35"/>
  <c r="N20" i="35"/>
  <c r="O20" i="35" s="1"/>
  <c r="M19" i="35"/>
  <c r="L19" i="35"/>
  <c r="K19" i="35"/>
  <c r="J19" i="35"/>
  <c r="I19" i="35"/>
  <c r="H19" i="35"/>
  <c r="G19" i="35"/>
  <c r="F19" i="35"/>
  <c r="E19" i="35"/>
  <c r="D19" i="35"/>
  <c r="N18" i="35"/>
  <c r="O18" i="35" s="1"/>
  <c r="N17" i="35"/>
  <c r="O17" i="35" s="1"/>
  <c r="N16" i="35"/>
  <c r="O16" i="35"/>
  <c r="N15" i="35"/>
  <c r="O15" i="35" s="1"/>
  <c r="N14" i="35"/>
  <c r="O14" i="35"/>
  <c r="M13" i="35"/>
  <c r="L13" i="35"/>
  <c r="K13" i="35"/>
  <c r="J13" i="35"/>
  <c r="I13" i="35"/>
  <c r="H13" i="35"/>
  <c r="G13" i="35"/>
  <c r="F13" i="35"/>
  <c r="E13" i="35"/>
  <c r="D13" i="35"/>
  <c r="N12" i="35"/>
  <c r="O12" i="35"/>
  <c r="M11" i="35"/>
  <c r="L11" i="35"/>
  <c r="K11" i="35"/>
  <c r="J11" i="35"/>
  <c r="J29" i="35" s="1"/>
  <c r="I11" i="35"/>
  <c r="H11" i="35"/>
  <c r="G11" i="35"/>
  <c r="F11" i="35"/>
  <c r="E11" i="35"/>
  <c r="D11" i="35"/>
  <c r="N10" i="35"/>
  <c r="O10" i="35" s="1"/>
  <c r="N9" i="35"/>
  <c r="O9" i="35" s="1"/>
  <c r="N8" i="35"/>
  <c r="O8" i="35" s="1"/>
  <c r="N7" i="35"/>
  <c r="O7" i="35"/>
  <c r="N6" i="35"/>
  <c r="O6" i="35" s="1"/>
  <c r="M5" i="35"/>
  <c r="L5" i="35"/>
  <c r="K5" i="35"/>
  <c r="J5" i="35"/>
  <c r="I5" i="35"/>
  <c r="H5" i="35"/>
  <c r="G5" i="35"/>
  <c r="F5" i="35"/>
  <c r="E5" i="35"/>
  <c r="D5" i="35"/>
  <c r="N5" i="35" s="1"/>
  <c r="O5" i="35" s="1"/>
  <c r="N30" i="34"/>
  <c r="O30" i="34"/>
  <c r="N29" i="34"/>
  <c r="O29" i="34" s="1"/>
  <c r="N28" i="34"/>
  <c r="O28" i="34" s="1"/>
  <c r="M27" i="34"/>
  <c r="L27" i="34"/>
  <c r="K27" i="34"/>
  <c r="J27" i="34"/>
  <c r="I27" i="34"/>
  <c r="H27" i="34"/>
  <c r="G27" i="34"/>
  <c r="F27" i="34"/>
  <c r="E27" i="34"/>
  <c r="D27" i="34"/>
  <c r="N27" i="34" s="1"/>
  <c r="O27" i="34" s="1"/>
  <c r="N26" i="34"/>
  <c r="O26" i="34" s="1"/>
  <c r="M25" i="34"/>
  <c r="L25" i="34"/>
  <c r="K25" i="34"/>
  <c r="J25" i="34"/>
  <c r="I25" i="34"/>
  <c r="H25" i="34"/>
  <c r="G25" i="34"/>
  <c r="F25" i="34"/>
  <c r="E25" i="34"/>
  <c r="D25" i="34"/>
  <c r="N24" i="34"/>
  <c r="O24" i="34" s="1"/>
  <c r="N23" i="34"/>
  <c r="O23" i="34" s="1"/>
  <c r="N22" i="34"/>
  <c r="O22" i="34" s="1"/>
  <c r="M21" i="34"/>
  <c r="L21" i="34"/>
  <c r="K21" i="34"/>
  <c r="J21" i="34"/>
  <c r="I21" i="34"/>
  <c r="H21" i="34"/>
  <c r="G21" i="34"/>
  <c r="F21" i="34"/>
  <c r="E21" i="34"/>
  <c r="D21" i="34"/>
  <c r="N20" i="34"/>
  <c r="O20" i="34" s="1"/>
  <c r="N19" i="34"/>
  <c r="O19" i="34" s="1"/>
  <c r="N18" i="34"/>
  <c r="O18" i="34"/>
  <c r="N17" i="34"/>
  <c r="O17" i="34"/>
  <c r="N16" i="34"/>
  <c r="O16" i="34" s="1"/>
  <c r="N15" i="34"/>
  <c r="O15" i="34" s="1"/>
  <c r="N14" i="34"/>
  <c r="O14" i="34"/>
  <c r="M13" i="34"/>
  <c r="L13" i="34"/>
  <c r="K13" i="34"/>
  <c r="J13" i="34"/>
  <c r="I13" i="34"/>
  <c r="H13" i="34"/>
  <c r="G13" i="34"/>
  <c r="F13" i="34"/>
  <c r="E13" i="34"/>
  <c r="D13" i="34"/>
  <c r="N12" i="34"/>
  <c r="O12" i="34" s="1"/>
  <c r="M11" i="34"/>
  <c r="L11" i="34"/>
  <c r="K11" i="34"/>
  <c r="J11" i="34"/>
  <c r="I11" i="34"/>
  <c r="I31" i="34" s="1"/>
  <c r="H11" i="34"/>
  <c r="G11" i="34"/>
  <c r="F11" i="34"/>
  <c r="E11" i="34"/>
  <c r="D11" i="34"/>
  <c r="N10" i="34"/>
  <c r="O10" i="34" s="1"/>
  <c r="N9" i="34"/>
  <c r="O9" i="34" s="1"/>
  <c r="N8" i="34"/>
  <c r="O8" i="34"/>
  <c r="N7" i="34"/>
  <c r="O7" i="34" s="1"/>
  <c r="N6" i="34"/>
  <c r="O6" i="34"/>
  <c r="M5" i="34"/>
  <c r="M31" i="34" s="1"/>
  <c r="L5" i="34"/>
  <c r="K5" i="34"/>
  <c r="J5" i="34"/>
  <c r="I5" i="34"/>
  <c r="H5" i="34"/>
  <c r="G5" i="34"/>
  <c r="F5" i="34"/>
  <c r="E5" i="34"/>
  <c r="D5" i="34"/>
  <c r="N22" i="33"/>
  <c r="O22" i="33" s="1"/>
  <c r="N23" i="33"/>
  <c r="O23" i="33" s="1"/>
  <c r="N24" i="33"/>
  <c r="O24" i="33"/>
  <c r="N14" i="33"/>
  <c r="O14" i="33" s="1"/>
  <c r="N15" i="33"/>
  <c r="O15" i="33" s="1"/>
  <c r="N16" i="33"/>
  <c r="O16" i="33" s="1"/>
  <c r="N17" i="33"/>
  <c r="O17" i="33"/>
  <c r="N18" i="33"/>
  <c r="O18" i="33" s="1"/>
  <c r="N19" i="33"/>
  <c r="O19" i="33" s="1"/>
  <c r="N20" i="33"/>
  <c r="O20" i="33" s="1"/>
  <c r="E21" i="33"/>
  <c r="F21" i="33"/>
  <c r="G21" i="33"/>
  <c r="H21" i="33"/>
  <c r="I21" i="33"/>
  <c r="J21" i="33"/>
  <c r="K21" i="33"/>
  <c r="L21" i="33"/>
  <c r="M21" i="33"/>
  <c r="D21" i="33"/>
  <c r="E13" i="33"/>
  <c r="F13" i="33"/>
  <c r="G13" i="33"/>
  <c r="H13" i="33"/>
  <c r="I13" i="33"/>
  <c r="J13" i="33"/>
  <c r="K13" i="33"/>
  <c r="L13" i="33"/>
  <c r="M13" i="33"/>
  <c r="D13" i="33"/>
  <c r="E11" i="33"/>
  <c r="F11" i="33"/>
  <c r="G11" i="33"/>
  <c r="H11" i="33"/>
  <c r="I11" i="33"/>
  <c r="J11" i="33"/>
  <c r="K11" i="33"/>
  <c r="L11" i="33"/>
  <c r="M11" i="33"/>
  <c r="D11" i="33"/>
  <c r="N11" i="33" s="1"/>
  <c r="O11" i="33" s="1"/>
  <c r="E5" i="33"/>
  <c r="F5" i="33"/>
  <c r="F31" i="33"/>
  <c r="G5" i="33"/>
  <c r="G31" i="33" s="1"/>
  <c r="H5" i="33"/>
  <c r="I5" i="33"/>
  <c r="N5" i="33" s="1"/>
  <c r="O5" i="33" s="1"/>
  <c r="J5" i="33"/>
  <c r="K5" i="33"/>
  <c r="L5" i="33"/>
  <c r="M5" i="33"/>
  <c r="D5" i="33"/>
  <c r="D31" i="33" s="1"/>
  <c r="N29" i="33"/>
  <c r="O29" i="33"/>
  <c r="N30" i="33"/>
  <c r="O30" i="33" s="1"/>
  <c r="N28" i="33"/>
  <c r="O28" i="33"/>
  <c r="E27" i="33"/>
  <c r="F27" i="33"/>
  <c r="G27" i="33"/>
  <c r="H27" i="33"/>
  <c r="I27" i="33"/>
  <c r="J27" i="33"/>
  <c r="K27" i="33"/>
  <c r="K31" i="33" s="1"/>
  <c r="L27" i="33"/>
  <c r="L31" i="33" s="1"/>
  <c r="M27" i="33"/>
  <c r="D27" i="33"/>
  <c r="E25" i="33"/>
  <c r="F25" i="33"/>
  <c r="G25" i="33"/>
  <c r="H25" i="33"/>
  <c r="I25" i="33"/>
  <c r="J25" i="33"/>
  <c r="K25" i="33"/>
  <c r="L25" i="33"/>
  <c r="M25" i="33"/>
  <c r="D25" i="33"/>
  <c r="N26" i="33"/>
  <c r="O26" i="33"/>
  <c r="N12" i="33"/>
  <c r="O12" i="33"/>
  <c r="N7" i="33"/>
  <c r="O7" i="33"/>
  <c r="N8" i="33"/>
  <c r="O8" i="33" s="1"/>
  <c r="N9" i="33"/>
  <c r="O9" i="33" s="1"/>
  <c r="N10" i="33"/>
  <c r="O10" i="33" s="1"/>
  <c r="N6" i="33"/>
  <c r="O6" i="33"/>
  <c r="N13" i="41"/>
  <c r="O13" i="41" s="1"/>
  <c r="N16" i="44"/>
  <c r="O16" i="44" s="1"/>
  <c r="N14" i="45"/>
  <c r="O14" i="45" s="1"/>
  <c r="N13" i="38" l="1"/>
  <c r="O13" i="38" s="1"/>
  <c r="N20" i="40"/>
  <c r="O20" i="40" s="1"/>
  <c r="O5" i="46"/>
  <c r="P5" i="46" s="1"/>
  <c r="E29" i="42"/>
  <c r="N14" i="44"/>
  <c r="O14" i="44" s="1"/>
  <c r="F32" i="45"/>
  <c r="E32" i="45"/>
  <c r="N16" i="45"/>
  <c r="O16" i="45" s="1"/>
  <c r="L31" i="37"/>
  <c r="N13" i="37"/>
  <c r="O13" i="37" s="1"/>
  <c r="N23" i="44"/>
  <c r="O23" i="44" s="1"/>
  <c r="G32" i="45"/>
  <c r="O13" i="46"/>
  <c r="P13" i="46" s="1"/>
  <c r="N22" i="38"/>
  <c r="O22" i="38" s="1"/>
  <c r="N5" i="39"/>
  <c r="O5" i="39" s="1"/>
  <c r="J28" i="41"/>
  <c r="N23" i="43"/>
  <c r="O23" i="43" s="1"/>
  <c r="M31" i="33"/>
  <c r="H29" i="35"/>
  <c r="N11" i="36"/>
  <c r="O11" i="36" s="1"/>
  <c r="G27" i="38"/>
  <c r="E31" i="39"/>
  <c r="I31" i="39"/>
  <c r="K28" i="41"/>
  <c r="H29" i="42"/>
  <c r="D29" i="43"/>
  <c r="N27" i="44"/>
  <c r="O27" i="44" s="1"/>
  <c r="N28" i="45"/>
  <c r="O28" i="45" s="1"/>
  <c r="N25" i="33"/>
  <c r="O25" i="33" s="1"/>
  <c r="N11" i="34"/>
  <c r="O11" i="34" s="1"/>
  <c r="N18" i="38"/>
  <c r="O18" i="38" s="1"/>
  <c r="J31" i="39"/>
  <c r="I29" i="42"/>
  <c r="N14" i="42"/>
  <c r="O14" i="42" s="1"/>
  <c r="J32" i="45"/>
  <c r="N11" i="35"/>
  <c r="O11" i="35" s="1"/>
  <c r="N5" i="41"/>
  <c r="O5" i="41" s="1"/>
  <c r="F29" i="35"/>
  <c r="N23" i="35"/>
  <c r="O23" i="35" s="1"/>
  <c r="J30" i="36"/>
  <c r="N11" i="41"/>
  <c r="O11" i="41" s="1"/>
  <c r="N24" i="41"/>
  <c r="O24" i="41" s="1"/>
  <c r="I29" i="35"/>
  <c r="N21" i="37"/>
  <c r="O21" i="37" s="1"/>
  <c r="N21" i="33"/>
  <c r="O21" i="33" s="1"/>
  <c r="E31" i="34"/>
  <c r="N19" i="35"/>
  <c r="O19" i="35" s="1"/>
  <c r="D30" i="36"/>
  <c r="I27" i="38"/>
  <c r="M27" i="38"/>
  <c r="K27" i="38"/>
  <c r="E30" i="40"/>
  <c r="J29" i="42"/>
  <c r="F29" i="43"/>
  <c r="K32" i="45"/>
  <c r="J31" i="33"/>
  <c r="N21" i="34"/>
  <c r="O21" i="34" s="1"/>
  <c r="E30" i="36"/>
  <c r="N30" i="36" s="1"/>
  <c r="O30" i="36" s="1"/>
  <c r="N27" i="37"/>
  <c r="O27" i="37" s="1"/>
  <c r="J27" i="38"/>
  <c r="L27" i="38"/>
  <c r="F30" i="40"/>
  <c r="N11" i="40"/>
  <c r="O11" i="40" s="1"/>
  <c r="G30" i="40"/>
  <c r="N5" i="42"/>
  <c r="O5" i="42" s="1"/>
  <c r="N25" i="42"/>
  <c r="O25" i="42" s="1"/>
  <c r="N27" i="43"/>
  <c r="O27" i="43" s="1"/>
  <c r="L32" i="45"/>
  <c r="G31" i="34"/>
  <c r="N24" i="36"/>
  <c r="O24" i="36" s="1"/>
  <c r="J30" i="40"/>
  <c r="H30" i="40"/>
  <c r="L29" i="42"/>
  <c r="G29" i="43"/>
  <c r="O24" i="46"/>
  <c r="P24" i="46" s="1"/>
  <c r="N13" i="33"/>
  <c r="O13" i="33" s="1"/>
  <c r="H31" i="39"/>
  <c r="N31" i="39" s="1"/>
  <c r="O31" i="39" s="1"/>
  <c r="N25" i="34"/>
  <c r="O25" i="34" s="1"/>
  <c r="F30" i="44"/>
  <c r="N25" i="44"/>
  <c r="O25" i="44" s="1"/>
  <c r="O15" i="46"/>
  <c r="P15" i="46" s="1"/>
  <c r="N26" i="40"/>
  <c r="O26" i="40" s="1"/>
  <c r="D29" i="35"/>
  <c r="L31" i="46"/>
  <c r="L29" i="35"/>
  <c r="G29" i="35"/>
  <c r="M29" i="42"/>
  <c r="I29" i="43"/>
  <c r="M32" i="45"/>
  <c r="M29" i="35"/>
  <c r="G30" i="36"/>
  <c r="N23" i="45"/>
  <c r="O23" i="45" s="1"/>
  <c r="O29" i="46"/>
  <c r="P29" i="46" s="1"/>
  <c r="H31" i="34"/>
  <c r="J31" i="34"/>
  <c r="H30" i="36"/>
  <c r="N21" i="41"/>
  <c r="O21" i="41" s="1"/>
  <c r="F31" i="46"/>
  <c r="K30" i="36"/>
  <c r="N20" i="36"/>
  <c r="O20" i="36" s="1"/>
  <c r="H27" i="38"/>
  <c r="N29" i="39"/>
  <c r="O29" i="39" s="1"/>
  <c r="G30" i="44"/>
  <c r="N11" i="38"/>
  <c r="O11" i="38" s="1"/>
  <c r="N13" i="40"/>
  <c r="O13" i="40" s="1"/>
  <c r="E28" i="41"/>
  <c r="E29" i="35"/>
  <c r="N13" i="36"/>
  <c r="O13" i="36" s="1"/>
  <c r="N25" i="39"/>
  <c r="O25" i="39" s="1"/>
  <c r="H31" i="33"/>
  <c r="K31" i="37"/>
  <c r="J29" i="43"/>
  <c r="E29" i="43"/>
  <c r="N23" i="39"/>
  <c r="O23" i="39" s="1"/>
  <c r="K29" i="43"/>
  <c r="N29" i="43" s="1"/>
  <c r="O29" i="43" s="1"/>
  <c r="N5" i="44"/>
  <c r="O5" i="44" s="1"/>
  <c r="D31" i="37"/>
  <c r="N31" i="37" s="1"/>
  <c r="O31" i="37" s="1"/>
  <c r="N14" i="43"/>
  <c r="O14" i="43" s="1"/>
  <c r="E31" i="33"/>
  <c r="N31" i="33" s="1"/>
  <c r="O31" i="33" s="1"/>
  <c r="K31" i="34"/>
  <c r="F31" i="37"/>
  <c r="K31" i="39"/>
  <c r="F31" i="39"/>
  <c r="N25" i="43"/>
  <c r="O25" i="43" s="1"/>
  <c r="N27" i="42"/>
  <c r="O27" i="42" s="1"/>
  <c r="D29" i="42"/>
  <c r="F31" i="34"/>
  <c r="H29" i="43"/>
  <c r="N13" i="35"/>
  <c r="O13" i="35" s="1"/>
  <c r="N11" i="37"/>
  <c r="O11" i="37" s="1"/>
  <c r="N24" i="38"/>
  <c r="O24" i="38" s="1"/>
  <c r="N25" i="35"/>
  <c r="O25" i="35" s="1"/>
  <c r="I30" i="36"/>
  <c r="L30" i="36"/>
  <c r="N26" i="41"/>
  <c r="O26" i="41" s="1"/>
  <c r="L29" i="43"/>
  <c r="N26" i="45"/>
  <c r="O26" i="45" s="1"/>
  <c r="K29" i="35"/>
  <c r="N19" i="39"/>
  <c r="O19" i="39" s="1"/>
  <c r="N5" i="43"/>
  <c r="O5" i="43" s="1"/>
  <c r="N27" i="33"/>
  <c r="O27" i="33" s="1"/>
  <c r="I31" i="33"/>
  <c r="L31" i="34"/>
  <c r="N13" i="34"/>
  <c r="O13" i="34" s="1"/>
  <c r="M30" i="36"/>
  <c r="L31" i="39"/>
  <c r="N23" i="42"/>
  <c r="O23" i="42" s="1"/>
  <c r="O31" i="47"/>
  <c r="P31" i="47" s="1"/>
  <c r="N32" i="45"/>
  <c r="O32" i="45" s="1"/>
  <c r="O26" i="46"/>
  <c r="P26" i="46" s="1"/>
  <c r="E31" i="46"/>
  <c r="N5" i="38"/>
  <c r="O5" i="38" s="1"/>
  <c r="G28" i="41"/>
  <c r="N28" i="41" s="1"/>
  <c r="O28" i="41" s="1"/>
  <c r="N24" i="40"/>
  <c r="O24" i="40" s="1"/>
  <c r="D30" i="44"/>
  <c r="N30" i="44" s="1"/>
  <c r="O30" i="44" s="1"/>
  <c r="N5" i="37"/>
  <c r="O5" i="37" s="1"/>
  <c r="M29" i="43"/>
  <c r="I30" i="40"/>
  <c r="N5" i="34"/>
  <c r="O5" i="34" s="1"/>
  <c r="K31" i="46"/>
  <c r="D31" i="34"/>
  <c r="I28" i="41"/>
  <c r="J31" i="46"/>
  <c r="N5" i="45"/>
  <c r="O5" i="45" s="1"/>
  <c r="E27" i="38"/>
  <c r="K29" i="42"/>
  <c r="N29" i="42" s="1"/>
  <c r="O29" i="42" s="1"/>
  <c r="N5" i="36"/>
  <c r="O5" i="36" s="1"/>
  <c r="N31" i="34" l="1"/>
  <c r="O31" i="34" s="1"/>
  <c r="O31" i="46"/>
  <c r="P31" i="46" s="1"/>
  <c r="N30" i="40"/>
  <c r="O30" i="40" s="1"/>
  <c r="N29" i="35"/>
  <c r="O29" i="35" s="1"/>
  <c r="N27" i="38"/>
  <c r="O27" i="38" s="1"/>
</calcChain>
</file>

<file path=xl/sharedStrings.xml><?xml version="1.0" encoding="utf-8"?>
<sst xmlns="http://schemas.openxmlformats.org/spreadsheetml/2006/main" count="739" uniqueCount="114">
  <si>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</si>
  <si>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</si>
  <si>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</si>
  <si>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</si>
  <si>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</si>
  <si>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</si>
  <si>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</si>
  <si>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</si>
  <si>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</si>
  <si>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</si>
  <si>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</si>
  <si>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Water</t>
  </si>
  <si>
    <t>Communications Services Taxes</t>
  </si>
  <si>
    <t>Permits, Fees, and Special Assessments</t>
  </si>
  <si>
    <t>Other Permits, Fees, and Special Assessments</t>
  </si>
  <si>
    <t>Federal Grant - Public Safety</t>
  </si>
  <si>
    <t>Intergovernmental Revenue</t>
  </si>
  <si>
    <t>State Grant - Other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</si>
  <si>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</si>
  <si>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</si>
  <si>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</si>
  <si>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</si>
  <si>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Grants from Other Local Units - Public Safety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</si>
  <si>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</si>
  <si>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</si>
  <si>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</si>
  <si>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</si>
  <si>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</si>
  <si>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</si>
  <si>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Physical Environment - Water Utility</t>
  </si>
  <si>
    <t>Physical Environment - Garbage / Solid Waste</t>
  </si>
  <si>
    <t>Physical Environment - Other Physical Environment Charges</t>
  </si>
  <si>
    <t>Total - All Account Codes</t>
  </si>
  <si>
    <t>Local Fiscal Year Ended September 30, 2009</t>
  </si>
  <si>
    <t>Fines - Local Ordinance Violations</t>
  </si>
  <si>
    <t>Interest and Other Earnings - Interest</t>
  </si>
  <si>
    <t>Rents and Royalties</t>
  </si>
  <si>
    <t>Other Miscellaneous Revenues - Other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</si>
  <si>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</si>
  <si>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</si>
  <si>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</si>
  <si>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</si>
  <si>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</si>
  <si>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</si>
  <si>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</si>
  <si>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Greensboro Revenues Reported by Account Code and Fund Type</t>
  </si>
  <si>
    <t>Local Fiscal Year Ended September 30, 2010</t>
  </si>
  <si>
    <t>State Grant - Public Safety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</si>
  <si>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</si>
  <si>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</si>
  <si>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</si>
  <si>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2011 Municipal Population:</t>
  </si>
  <si>
    <t>Local Fiscal Year Ended September 30, 2012</t>
  </si>
  <si>
    <t>Federal Grant - Physical Environment - Water Supply System</t>
  </si>
  <si>
    <t>2012 Municipal Population:</t>
  </si>
  <si>
    <t>Local Fiscal Year Ended September 30, 2008</t>
  </si>
  <si>
    <t>Permits and Franchise Fees</t>
  </si>
  <si>
    <t>Other Permits and Fees</t>
  </si>
  <si>
    <t>State Grant - Physical Environment - Water Supply System</t>
  </si>
  <si>
    <t>Grants from Other Local Units - Transportation</t>
  </si>
  <si>
    <t>2008 Municipal Population:</t>
  </si>
  <si>
    <t>Local Fiscal Year Ended September 30, 2013</t>
  </si>
  <si>
    <t>Communications Services Taxes (Chapter 202, F.S.)</t>
  </si>
  <si>
    <t>State Shared Revenues - General Government - Revenue Sharing Proceeds</t>
  </si>
  <si>
    <t>State Shared Revenues - General Government - Mobile Home License Tax</t>
  </si>
  <si>
    <t>State Shared Revenues - General Government - Local Government Half-Cent Sales Tax</t>
  </si>
  <si>
    <t>2013 Municipal Population:</t>
  </si>
  <si>
    <t>Local Fiscal Year Ended September 30, 2014</t>
  </si>
  <si>
    <t>State Shared Revenues - General Government - Alcoholic Beverage License Tax</t>
  </si>
  <si>
    <t>Other Sources</t>
  </si>
  <si>
    <t>Non-Operating - Inter-Fund Group Transfers In</t>
  </si>
  <si>
    <t>2014 Municipal Population:</t>
  </si>
  <si>
    <t>Local Fiscal Year Ended September 30, 2015</t>
  </si>
  <si>
    <t>2015 Municipal Population:</t>
  </si>
  <si>
    <t>Local Fiscal Year Ended September 30, 2016</t>
  </si>
  <si>
    <t>Federal Grant - Physical Environment - Other Physical Environment</t>
  </si>
  <si>
    <t>2016 Municipal Population:</t>
  </si>
  <si>
    <t>Local Fiscal Year Ended September 30, 2017</t>
  </si>
  <si>
    <t>First Local Option Fuel Tax (1 to 6 Cents)</t>
  </si>
  <si>
    <t>Utility Service Tax - Electricity</t>
  </si>
  <si>
    <t>Utility Service Tax - Propane</t>
  </si>
  <si>
    <t>Local Business Tax (Chapter 205, F.S.)</t>
  </si>
  <si>
    <t>Court-Ordered Judgments and Fines - As Decided by County Court Criminal</t>
  </si>
  <si>
    <t>Other Miscellaneous Revenues - Settlements</t>
  </si>
  <si>
    <t>2017 Municipal Population:</t>
  </si>
  <si>
    <t>Local Fiscal Year Ended September 30, 2018</t>
  </si>
  <si>
    <t>Building Permits</t>
  </si>
  <si>
    <t>2018 Municipal Population:</t>
  </si>
  <si>
    <t>Local Fiscal Year Ended September 30, 2019</t>
  </si>
  <si>
    <t>Federal Grant - General Government</t>
  </si>
  <si>
    <t>2019 Municipal Population:</t>
  </si>
  <si>
    <t>Local Fiscal Year Ended September 30, 2020</t>
  </si>
  <si>
    <t>2020 Municipal Population:</t>
  </si>
  <si>
    <t>Local Fiscal Year Ended September 30, 2021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</si>
  <si>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</si>
  <si>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</si>
  <si>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</si>
  <si>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</si>
  <si>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</si>
  <si>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State Communications Services Taxes</t>
  </si>
  <si>
    <t>Building Permits (Buildling Permit Fees)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</si>
  <si>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</si>
  <si>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</si>
  <si>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</si>
  <si>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2021 Municipal Population:</t>
  </si>
  <si>
    <t>Local Fiscal Year Ended September 30, 2022</t>
  </si>
  <si>
    <t>State Shared Revenues - Other</t>
  </si>
  <si>
    <t>2022 Municipal Population:</t>
  </si>
  <si>
    <t>Local Fiscal Year Ended September 30, 2023</t>
  </si>
  <si>
    <t>Second Local Option Fuel Tax (1 to 5 Cents Local Option Fuel Tax) - Municipal Proceeds</t>
  </si>
  <si>
    <t>Other General Taxes</t>
  </si>
  <si>
    <t>State Shared Revenues - Transportation - Fuel Tax Refunds and Credits</t>
  </si>
  <si>
    <t>Court-Ordered Judgments and Fines - As Decided by Circuit Court Criminal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</si>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</sst>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56348-D8AA-4AEA-9D72-DDAA5EDF6532}">
  <sheetPr>
    <pageSetUpPr fitToPage="1"/>
  </sheetPr>
  <dimension ref="A1:ED34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45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108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38</v>
      </c>
      <c r="B3" s="108"/>
      <c r="C3" s="109"/>
      <c r="D3" s="113" t="s">
        <v>23</v>
      </c>
      <c r="E3" s="114"/>
      <c r="F3" s="114"/>
      <c r="G3" s="114"/>
      <c r="H3" s="115"/>
      <c r="I3" s="113" t="s">
        <v>24</v>
      </c>
      <c r="J3" s="115"/>
      <c r="K3" s="113" t="s">
        <v>26</v>
      </c>
      <c r="L3" s="114"/>
      <c r="M3" s="115"/>
      <c r="N3" s="49"/>
      <c r="O3" s="50"/>
      <c r="P3" s="116" t="s">
        <v>94</v>
      </c>
      <c r="Q3" s="51"/>
      <c r="R3"/>
    </row>
    <row r="4" spans="1:134" ht="32.25" customHeight="1" thickBot="1">
      <c r="A4" s="110"/>
      <c r="B4" s="111"/>
      <c r="C4" s="112"/>
      <c r="D4" s="52" t="s">
        <v>3</v>
      </c>
      <c r="E4" s="52" t="s">
        <v>39</v>
      </c>
      <c r="F4" s="52" t="s">
        <v>40</v>
      </c>
      <c r="G4" s="52" t="s">
        <v>41</v>
      </c>
      <c r="H4" s="52" t="s">
        <v>4</v>
      </c>
      <c r="I4" s="52" t="s">
        <v>5</v>
      </c>
      <c r="J4" s="53" t="s">
        <v>42</v>
      </c>
      <c r="K4" s="53" t="s">
        <v>6</v>
      </c>
      <c r="L4" s="53" t="s">
        <v>7</v>
      </c>
      <c r="M4" s="53" t="s">
        <v>95</v>
      </c>
      <c r="N4" s="53" t="s">
        <v>8</v>
      </c>
      <c r="O4" s="53" t="s">
        <v>96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97</v>
      </c>
      <c r="B5" s="57"/>
      <c r="C5" s="57"/>
      <c r="D5" s="58">
        <f>SUM(D6:D13)</f>
        <v>179752</v>
      </c>
      <c r="E5" s="58">
        <f>SUM(E6:E13)</f>
        <v>0</v>
      </c>
      <c r="F5" s="58">
        <f>SUM(F6:F13)</f>
        <v>0</v>
      </c>
      <c r="G5" s="58">
        <f>SUM(G6:G13)</f>
        <v>0</v>
      </c>
      <c r="H5" s="58">
        <f>SUM(H6:H13)</f>
        <v>0</v>
      </c>
      <c r="I5" s="58">
        <f>SUM(I6:I13)</f>
        <v>0</v>
      </c>
      <c r="J5" s="58">
        <f>SUM(J6:J13)</f>
        <v>0</v>
      </c>
      <c r="K5" s="58">
        <f>SUM(K6:K13)</f>
        <v>0</v>
      </c>
      <c r="L5" s="58">
        <f>SUM(L6:L13)</f>
        <v>0</v>
      </c>
      <c r="M5" s="58">
        <f>SUM(M6:M13)</f>
        <v>0</v>
      </c>
      <c r="N5" s="58">
        <f>SUM(N6:N13)</f>
        <v>0</v>
      </c>
      <c r="O5" s="59">
        <f>SUM(D5:N5)</f>
        <v>179752</v>
      </c>
      <c r="P5" s="60">
        <f>(O5/P$32)</f>
        <v>386.56344086021505</v>
      </c>
      <c r="Q5" s="61"/>
    </row>
    <row r="6" spans="1:134">
      <c r="A6" s="63"/>
      <c r="B6" s="64">
        <v>311</v>
      </c>
      <c r="C6" s="65" t="s">
        <v>1</v>
      </c>
      <c r="D6" s="66">
        <v>45954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45954</v>
      </c>
      <c r="P6" s="67">
        <f>(O6/P$32)</f>
        <v>98.825806451612905</v>
      </c>
      <c r="Q6" s="68"/>
    </row>
    <row r="7" spans="1:134">
      <c r="A7" s="63"/>
      <c r="B7" s="64">
        <v>312.43</v>
      </c>
      <c r="C7" s="65" t="s">
        <v>109</v>
      </c>
      <c r="D7" s="66">
        <v>15358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2" si="0">SUM(D7:N7)</f>
        <v>15358</v>
      </c>
      <c r="P7" s="67">
        <f>(O7/P$32)</f>
        <v>33.027956989247315</v>
      </c>
      <c r="Q7" s="68"/>
    </row>
    <row r="8" spans="1:134">
      <c r="A8" s="63"/>
      <c r="B8" s="64">
        <v>314.10000000000002</v>
      </c>
      <c r="C8" s="65" t="s">
        <v>79</v>
      </c>
      <c r="D8" s="66">
        <v>34501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34501</v>
      </c>
      <c r="P8" s="67">
        <f>(O8/P$32)</f>
        <v>74.19569892473119</v>
      </c>
      <c r="Q8" s="68"/>
    </row>
    <row r="9" spans="1:134">
      <c r="A9" s="63"/>
      <c r="B9" s="64">
        <v>314.3</v>
      </c>
      <c r="C9" s="65" t="s">
        <v>11</v>
      </c>
      <c r="D9" s="66">
        <v>9025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9025</v>
      </c>
      <c r="P9" s="67">
        <f>(O9/P$32)</f>
        <v>19.408602150537636</v>
      </c>
      <c r="Q9" s="68"/>
    </row>
    <row r="10" spans="1:134">
      <c r="A10" s="63"/>
      <c r="B10" s="64">
        <v>314.8</v>
      </c>
      <c r="C10" s="65" t="s">
        <v>80</v>
      </c>
      <c r="D10" s="66">
        <v>888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888</v>
      </c>
      <c r="P10" s="67">
        <f>(O10/P$32)</f>
        <v>1.9096774193548387</v>
      </c>
      <c r="Q10" s="68"/>
    </row>
    <row r="11" spans="1:134">
      <c r="A11" s="63"/>
      <c r="B11" s="64">
        <v>315.10000000000002</v>
      </c>
      <c r="C11" s="65" t="s">
        <v>99</v>
      </c>
      <c r="D11" s="66">
        <v>24564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24564</v>
      </c>
      <c r="P11" s="67">
        <f>(O11/P$32)</f>
        <v>52.825806451612905</v>
      </c>
      <c r="Q11" s="68"/>
    </row>
    <row r="12" spans="1:134">
      <c r="A12" s="63"/>
      <c r="B12" s="64">
        <v>316</v>
      </c>
      <c r="C12" s="65" t="s">
        <v>81</v>
      </c>
      <c r="D12" s="66">
        <v>170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si="0"/>
        <v>170</v>
      </c>
      <c r="P12" s="67">
        <f>(O12/P$32)</f>
        <v>0.36559139784946237</v>
      </c>
      <c r="Q12" s="68"/>
    </row>
    <row r="13" spans="1:134">
      <c r="A13" s="63"/>
      <c r="B13" s="64">
        <v>319.89999999999998</v>
      </c>
      <c r="C13" s="65" t="s">
        <v>110</v>
      </c>
      <c r="D13" s="66">
        <v>49292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>SUM(D13:N13)</f>
        <v>49292</v>
      </c>
      <c r="P13" s="67">
        <f>(O13/P$32)</f>
        <v>106.00430107526881</v>
      </c>
      <c r="Q13" s="68"/>
    </row>
    <row r="14" spans="1:134" ht="15.75">
      <c r="A14" s="69" t="s">
        <v>101</v>
      </c>
      <c r="B14" s="70"/>
      <c r="C14" s="71"/>
      <c r="D14" s="72">
        <f>SUM(D15:D21)</f>
        <v>103973</v>
      </c>
      <c r="E14" s="72">
        <f>SUM(E15:E21)</f>
        <v>0</v>
      </c>
      <c r="F14" s="72">
        <f>SUM(F15:F21)</f>
        <v>0</v>
      </c>
      <c r="G14" s="72">
        <f>SUM(G15:G21)</f>
        <v>0</v>
      </c>
      <c r="H14" s="72">
        <f>SUM(H15:H21)</f>
        <v>0</v>
      </c>
      <c r="I14" s="72">
        <f>SUM(I15:I21)</f>
        <v>0</v>
      </c>
      <c r="J14" s="72">
        <f>SUM(J15:J21)</f>
        <v>0</v>
      </c>
      <c r="K14" s="72">
        <f>SUM(K15:K21)</f>
        <v>0</v>
      </c>
      <c r="L14" s="72">
        <f>SUM(L15:L21)</f>
        <v>0</v>
      </c>
      <c r="M14" s="72">
        <f>SUM(M15:M21)</f>
        <v>0</v>
      </c>
      <c r="N14" s="72">
        <f>SUM(N15:N21)</f>
        <v>0</v>
      </c>
      <c r="O14" s="73">
        <f>SUM(D14:N14)</f>
        <v>103973</v>
      </c>
      <c r="P14" s="74">
        <f>(O14/P$32)</f>
        <v>223.59784946236559</v>
      </c>
      <c r="Q14" s="75"/>
    </row>
    <row r="15" spans="1:134">
      <c r="A15" s="63"/>
      <c r="B15" s="64">
        <v>335.125</v>
      </c>
      <c r="C15" s="65" t="s">
        <v>102</v>
      </c>
      <c r="D15" s="66">
        <v>34045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ref="O15:O18" si="1">SUM(D15:N15)</f>
        <v>34045</v>
      </c>
      <c r="P15" s="67">
        <f>(O15/P$32)</f>
        <v>73.215053763440864</v>
      </c>
      <c r="Q15" s="68"/>
    </row>
    <row r="16" spans="1:134">
      <c r="A16" s="63"/>
      <c r="B16" s="64">
        <v>335.14</v>
      </c>
      <c r="C16" s="65" t="s">
        <v>64</v>
      </c>
      <c r="D16" s="66">
        <v>138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1"/>
        <v>138</v>
      </c>
      <c r="P16" s="67">
        <f>(O16/P$32)</f>
        <v>0.29677419354838708</v>
      </c>
      <c r="Q16" s="68"/>
    </row>
    <row r="17" spans="1:120">
      <c r="A17" s="63"/>
      <c r="B17" s="64">
        <v>335.15</v>
      </c>
      <c r="C17" s="65" t="s">
        <v>68</v>
      </c>
      <c r="D17" s="66">
        <v>56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1"/>
        <v>56</v>
      </c>
      <c r="P17" s="67">
        <f>(O17/P$32)</f>
        <v>0.12043010752688173</v>
      </c>
      <c r="Q17" s="68"/>
    </row>
    <row r="18" spans="1:120">
      <c r="A18" s="63"/>
      <c r="B18" s="64">
        <v>335.18</v>
      </c>
      <c r="C18" s="65" t="s">
        <v>103</v>
      </c>
      <c r="D18" s="66">
        <v>26776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si="1"/>
        <v>26776</v>
      </c>
      <c r="P18" s="67">
        <f>(O18/P$32)</f>
        <v>57.582795698924734</v>
      </c>
      <c r="Q18" s="68"/>
    </row>
    <row r="19" spans="1:120">
      <c r="A19" s="63"/>
      <c r="B19" s="64">
        <v>335.45</v>
      </c>
      <c r="C19" s="65" t="s">
        <v>111</v>
      </c>
      <c r="D19" s="66">
        <v>8062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ref="O19:O21" si="2">SUM(D19:N19)</f>
        <v>8062</v>
      </c>
      <c r="P19" s="67">
        <f>(O19/P$32)</f>
        <v>17.337634408602149</v>
      </c>
      <c r="Q19" s="68"/>
    </row>
    <row r="20" spans="1:120">
      <c r="A20" s="63"/>
      <c r="B20" s="64">
        <v>337.2</v>
      </c>
      <c r="C20" s="65" t="s">
        <v>22</v>
      </c>
      <c r="D20" s="66">
        <v>32031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2"/>
        <v>32031</v>
      </c>
      <c r="P20" s="67">
        <f>(O20/P$32)</f>
        <v>68.883870967741942</v>
      </c>
      <c r="Q20" s="68"/>
    </row>
    <row r="21" spans="1:120">
      <c r="A21" s="63"/>
      <c r="B21" s="64">
        <v>337.4</v>
      </c>
      <c r="C21" s="65" t="s">
        <v>59</v>
      </c>
      <c r="D21" s="66">
        <v>2865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2"/>
        <v>2865</v>
      </c>
      <c r="P21" s="67">
        <f>(O21/P$32)</f>
        <v>6.161290322580645</v>
      </c>
      <c r="Q21" s="68"/>
    </row>
    <row r="22" spans="1:120" ht="15.75">
      <c r="A22" s="69" t="s">
        <v>27</v>
      </c>
      <c r="B22" s="70"/>
      <c r="C22" s="71"/>
      <c r="D22" s="72">
        <f>SUM(D23:D24)</f>
        <v>57909</v>
      </c>
      <c r="E22" s="72">
        <f>SUM(E23:E24)</f>
        <v>0</v>
      </c>
      <c r="F22" s="72">
        <f>SUM(F23:F24)</f>
        <v>0</v>
      </c>
      <c r="G22" s="72">
        <f>SUM(G23:G24)</f>
        <v>0</v>
      </c>
      <c r="H22" s="72">
        <f>SUM(H23:H24)</f>
        <v>0</v>
      </c>
      <c r="I22" s="72">
        <f>SUM(I23:I24)</f>
        <v>76319</v>
      </c>
      <c r="J22" s="72">
        <f>SUM(J23:J24)</f>
        <v>0</v>
      </c>
      <c r="K22" s="72">
        <f>SUM(K23:K24)</f>
        <v>0</v>
      </c>
      <c r="L22" s="72">
        <f>SUM(L23:L24)</f>
        <v>0</v>
      </c>
      <c r="M22" s="72">
        <f>SUM(M23:M24)</f>
        <v>0</v>
      </c>
      <c r="N22" s="72">
        <f>SUM(N23:N24)</f>
        <v>0</v>
      </c>
      <c r="O22" s="72">
        <f>SUM(D22:N22)</f>
        <v>134228</v>
      </c>
      <c r="P22" s="74">
        <f>(O22/P$32)</f>
        <v>288.66236559139787</v>
      </c>
      <c r="Q22" s="75"/>
    </row>
    <row r="23" spans="1:120">
      <c r="A23" s="63"/>
      <c r="B23" s="64">
        <v>343.3</v>
      </c>
      <c r="C23" s="65" t="s">
        <v>29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76319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ref="O23:O24" si="3">SUM(D23:N23)</f>
        <v>76319</v>
      </c>
      <c r="P23" s="67">
        <f>(O23/P$32)</f>
        <v>164.12688172043011</v>
      </c>
      <c r="Q23" s="68"/>
    </row>
    <row r="24" spans="1:120">
      <c r="A24" s="63"/>
      <c r="B24" s="64">
        <v>343.4</v>
      </c>
      <c r="C24" s="65" t="s">
        <v>30</v>
      </c>
      <c r="D24" s="66">
        <v>57909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f t="shared" si="3"/>
        <v>57909</v>
      </c>
      <c r="P24" s="67">
        <f>(O24/P$32)</f>
        <v>124.53548387096774</v>
      </c>
      <c r="Q24" s="68"/>
    </row>
    <row r="25" spans="1:120" ht="15.75">
      <c r="A25" s="69" t="s">
        <v>28</v>
      </c>
      <c r="B25" s="70"/>
      <c r="C25" s="71"/>
      <c r="D25" s="72">
        <f>SUM(D26:D26)</f>
        <v>1130</v>
      </c>
      <c r="E25" s="72">
        <f>SUM(E26:E26)</f>
        <v>0</v>
      </c>
      <c r="F25" s="72">
        <f>SUM(F26:F26)</f>
        <v>0</v>
      </c>
      <c r="G25" s="72">
        <f>SUM(G26:G26)</f>
        <v>0</v>
      </c>
      <c r="H25" s="72">
        <f>SUM(H26:H26)</f>
        <v>0</v>
      </c>
      <c r="I25" s="72">
        <f>SUM(I26:I26)</f>
        <v>0</v>
      </c>
      <c r="J25" s="72">
        <f>SUM(J26:J26)</f>
        <v>0</v>
      </c>
      <c r="K25" s="72">
        <f>SUM(K26:K26)</f>
        <v>0</v>
      </c>
      <c r="L25" s="72">
        <f>SUM(L26:L26)</f>
        <v>0</v>
      </c>
      <c r="M25" s="72">
        <f>SUM(M26:M26)</f>
        <v>0</v>
      </c>
      <c r="N25" s="72">
        <f>SUM(N26:N26)</f>
        <v>0</v>
      </c>
      <c r="O25" s="72">
        <f>SUM(D25:N25)</f>
        <v>1130</v>
      </c>
      <c r="P25" s="74">
        <f>(O25/P$32)</f>
        <v>2.4301075268817205</v>
      </c>
      <c r="Q25" s="75"/>
    </row>
    <row r="26" spans="1:120">
      <c r="A26" s="76"/>
      <c r="B26" s="77">
        <v>351.2</v>
      </c>
      <c r="C26" s="78" t="s">
        <v>112</v>
      </c>
      <c r="D26" s="66">
        <v>1130</v>
      </c>
      <c r="E26" s="66">
        <v>0</v>
      </c>
      <c r="F26" s="66">
        <v>0</v>
      </c>
      <c r="G26" s="66">
        <v>0</v>
      </c>
      <c r="H26" s="66">
        <v>0</v>
      </c>
      <c r="I26" s="66">
        <v>0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ref="O26" si="4">SUM(D26:N26)</f>
        <v>1130</v>
      </c>
      <c r="P26" s="67">
        <f>(O26/P$32)</f>
        <v>2.4301075268817205</v>
      </c>
      <c r="Q26" s="68"/>
    </row>
    <row r="27" spans="1:120" ht="15.75">
      <c r="A27" s="69" t="s">
        <v>2</v>
      </c>
      <c r="B27" s="70"/>
      <c r="C27" s="71"/>
      <c r="D27" s="72">
        <f>SUM(D28:D29)</f>
        <v>27442</v>
      </c>
      <c r="E27" s="72">
        <f>SUM(E28:E29)</f>
        <v>3796</v>
      </c>
      <c r="F27" s="72">
        <f>SUM(F28:F29)</f>
        <v>0</v>
      </c>
      <c r="G27" s="72">
        <f>SUM(G28:G29)</f>
        <v>0</v>
      </c>
      <c r="H27" s="72">
        <f>SUM(H28:H29)</f>
        <v>0</v>
      </c>
      <c r="I27" s="72">
        <f>SUM(I28:I29)</f>
        <v>-37</v>
      </c>
      <c r="J27" s="72">
        <f>SUM(J28:J29)</f>
        <v>0</v>
      </c>
      <c r="K27" s="72">
        <f>SUM(K28:K29)</f>
        <v>0</v>
      </c>
      <c r="L27" s="72">
        <f>SUM(L28:L29)</f>
        <v>0</v>
      </c>
      <c r="M27" s="72">
        <f>SUM(M28:M29)</f>
        <v>0</v>
      </c>
      <c r="N27" s="72">
        <f>SUM(N28:N29)</f>
        <v>0</v>
      </c>
      <c r="O27" s="72">
        <f>SUM(D27:N27)</f>
        <v>31201</v>
      </c>
      <c r="P27" s="74">
        <f>(O27/P$32)</f>
        <v>67.098924731182791</v>
      </c>
      <c r="Q27" s="75"/>
    </row>
    <row r="28" spans="1:120">
      <c r="A28" s="63"/>
      <c r="B28" s="64">
        <v>361.1</v>
      </c>
      <c r="C28" s="65" t="s">
        <v>35</v>
      </c>
      <c r="D28" s="66">
        <v>9787</v>
      </c>
      <c r="E28" s="66">
        <v>3796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>SUM(D28:N28)</f>
        <v>13583</v>
      </c>
      <c r="P28" s="67">
        <f>(O28/P$32)</f>
        <v>29.210752688172043</v>
      </c>
      <c r="Q28" s="68"/>
    </row>
    <row r="29" spans="1:120" ht="15.75" thickBot="1">
      <c r="A29" s="63"/>
      <c r="B29" s="64">
        <v>369.9</v>
      </c>
      <c r="C29" s="65" t="s">
        <v>37</v>
      </c>
      <c r="D29" s="66">
        <v>17655</v>
      </c>
      <c r="E29" s="66">
        <v>0</v>
      </c>
      <c r="F29" s="66">
        <v>0</v>
      </c>
      <c r="G29" s="66">
        <v>0</v>
      </c>
      <c r="H29" s="66">
        <v>0</v>
      </c>
      <c r="I29" s="66">
        <v>-37</v>
      </c>
      <c r="J29" s="66">
        <v>0</v>
      </c>
      <c r="K29" s="66">
        <v>0</v>
      </c>
      <c r="L29" s="66">
        <v>0</v>
      </c>
      <c r="M29" s="66">
        <v>0</v>
      </c>
      <c r="N29" s="66">
        <v>0</v>
      </c>
      <c r="O29" s="66">
        <f t="shared" ref="O29" si="5">SUM(D29:N29)</f>
        <v>17618</v>
      </c>
      <c r="P29" s="67">
        <f>(O29/P$32)</f>
        <v>37.888172043010755</v>
      </c>
      <c r="Q29" s="68"/>
    </row>
    <row r="30" spans="1:120" ht="16.5" thickBot="1">
      <c r="A30" s="79" t="s">
        <v>32</v>
      </c>
      <c r="B30" s="80"/>
      <c r="C30" s="81"/>
      <c r="D30" s="82">
        <f>SUM(D5,D14,D22,D25,D27)</f>
        <v>370206</v>
      </c>
      <c r="E30" s="82">
        <f t="shared" ref="E30:N30" si="6">SUM(E5,E14,E22,E25,E27)</f>
        <v>3796</v>
      </c>
      <c r="F30" s="82">
        <f t="shared" si="6"/>
        <v>0</v>
      </c>
      <c r="G30" s="82">
        <f t="shared" si="6"/>
        <v>0</v>
      </c>
      <c r="H30" s="82">
        <f t="shared" si="6"/>
        <v>0</v>
      </c>
      <c r="I30" s="82">
        <f t="shared" si="6"/>
        <v>76282</v>
      </c>
      <c r="J30" s="82">
        <f t="shared" si="6"/>
        <v>0</v>
      </c>
      <c r="K30" s="82">
        <f t="shared" si="6"/>
        <v>0</v>
      </c>
      <c r="L30" s="82">
        <f t="shared" si="6"/>
        <v>0</v>
      </c>
      <c r="M30" s="82">
        <f t="shared" si="6"/>
        <v>0</v>
      </c>
      <c r="N30" s="82">
        <f t="shared" si="6"/>
        <v>0</v>
      </c>
      <c r="O30" s="82">
        <f>SUM(D30:N30)</f>
        <v>450284</v>
      </c>
      <c r="P30" s="83">
        <f>(O30/P$32)</f>
        <v>968.35268817204303</v>
      </c>
      <c r="Q30" s="61"/>
      <c r="R30" s="84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1"/>
      <c r="BM30" s="51"/>
      <c r="BN30" s="51"/>
      <c r="BO30" s="51"/>
      <c r="BP30" s="51"/>
      <c r="BQ30" s="51"/>
      <c r="BR30" s="51"/>
      <c r="BS30" s="51"/>
      <c r="BT30" s="51"/>
      <c r="BU30" s="51"/>
      <c r="BV30" s="51"/>
      <c r="BW30" s="51"/>
      <c r="BX30" s="51"/>
      <c r="BY30" s="51"/>
      <c r="BZ30" s="51"/>
      <c r="CA30" s="51"/>
      <c r="CB30" s="51"/>
      <c r="CC30" s="51"/>
      <c r="CD30" s="51"/>
      <c r="CE30" s="51"/>
      <c r="CF30" s="51"/>
      <c r="CG30" s="51"/>
      <c r="CH30" s="51"/>
      <c r="CI30" s="51"/>
      <c r="CJ30" s="51"/>
      <c r="CK30" s="51"/>
      <c r="CL30" s="51"/>
      <c r="CM30" s="51"/>
      <c r="CN30" s="51"/>
      <c r="CO30" s="51"/>
      <c r="CP30" s="51"/>
      <c r="CQ30" s="51"/>
      <c r="CR30" s="51"/>
      <c r="CS30" s="51"/>
      <c r="CT30" s="51"/>
      <c r="CU30" s="51"/>
      <c r="CV30" s="51"/>
      <c r="CW30" s="51"/>
      <c r="CX30" s="51"/>
      <c r="CY30" s="51"/>
      <c r="CZ30" s="51"/>
      <c r="DA30" s="51"/>
      <c r="DB30" s="51"/>
      <c r="DC30" s="51"/>
      <c r="DD30" s="51"/>
      <c r="DE30" s="51"/>
      <c r="DF30" s="51"/>
      <c r="DG30" s="51"/>
      <c r="DH30" s="51"/>
      <c r="DI30" s="51"/>
      <c r="DJ30" s="51"/>
      <c r="DK30" s="51"/>
      <c r="DL30" s="51"/>
      <c r="DM30" s="51"/>
      <c r="DN30" s="51"/>
      <c r="DO30" s="51"/>
      <c r="DP30" s="51"/>
    </row>
    <row r="31" spans="1:120">
      <c r="A31" s="85"/>
      <c r="B31" s="86"/>
      <c r="C31" s="86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8"/>
    </row>
    <row r="32" spans="1:120">
      <c r="A32" s="89"/>
      <c r="B32" s="90"/>
      <c r="C32" s="90"/>
      <c r="D32" s="91"/>
      <c r="E32" s="91"/>
      <c r="F32" s="91"/>
      <c r="G32" s="91"/>
      <c r="H32" s="91"/>
      <c r="I32" s="91"/>
      <c r="J32" s="91"/>
      <c r="K32" s="91"/>
      <c r="L32" s="91"/>
      <c r="M32" s="94" t="s">
        <v>113</v>
      </c>
      <c r="N32" s="94"/>
      <c r="O32" s="94"/>
      <c r="P32" s="92">
        <v>465</v>
      </c>
    </row>
    <row r="33" spans="1:16">
      <c r="A33" s="95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  <c r="P33" s="97"/>
    </row>
    <row r="34" spans="1:16" ht="15.75" customHeight="1" thickBot="1">
      <c r="A34" s="98" t="s">
        <v>49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100"/>
    </row>
  </sheetData>
  <mergeCells count="10">
    <mergeCell ref="M32:O32"/>
    <mergeCell ref="A33:P33"/>
    <mergeCell ref="A34:P3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horizontalDpi="300" verticalDpi="30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105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29"/>
      <c r="M3" s="130"/>
      <c r="N3" s="36"/>
      <c r="O3" s="37"/>
      <c r="P3" s="131" t="s">
        <v>94</v>
      </c>
      <c r="Q3" s="11"/>
      <c r="R3"/>
    </row>
    <row r="4" spans="1:134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95</v>
      </c>
      <c r="N4" s="35" t="s">
        <v>8</v>
      </c>
      <c r="O4" s="35" t="s">
        <v>96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97</v>
      </c>
      <c r="B5" s="26"/>
      <c r="C5" s="26"/>
      <c r="D5" s="27">
        <f t="shared" ref="D5:N5" si="0">SUM(D6:D12)</f>
        <v>112499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112499</v>
      </c>
      <c r="P5" s="33">
        <f t="shared" ref="P5:P31" si="1">(O5/P$33)</f>
        <v>240.89721627408994</v>
      </c>
      <c r="Q5" s="6"/>
    </row>
    <row r="6" spans="1:134">
      <c r="A6" s="12"/>
      <c r="B6" s="25">
        <v>311</v>
      </c>
      <c r="C6" s="20" t="s">
        <v>1</v>
      </c>
      <c r="D6" s="46">
        <v>40573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40573</v>
      </c>
      <c r="P6" s="47">
        <f t="shared" si="1"/>
        <v>86.880085653104928</v>
      </c>
      <c r="Q6" s="9"/>
    </row>
    <row r="7" spans="1:134">
      <c r="A7" s="12"/>
      <c r="B7" s="25">
        <v>312.41000000000003</v>
      </c>
      <c r="C7" s="20" t="s">
        <v>98</v>
      </c>
      <c r="D7" s="46">
        <v>15109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15109</v>
      </c>
      <c r="P7" s="47">
        <f t="shared" si="1"/>
        <v>32.353319057815845</v>
      </c>
      <c r="Q7" s="9"/>
    </row>
    <row r="8" spans="1:134">
      <c r="A8" s="12"/>
      <c r="B8" s="25">
        <v>314.10000000000002</v>
      </c>
      <c r="C8" s="20" t="s">
        <v>79</v>
      </c>
      <c r="D8" s="46">
        <v>35105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35105</v>
      </c>
      <c r="P8" s="47">
        <f t="shared" si="1"/>
        <v>75.171306209850101</v>
      </c>
      <c r="Q8" s="9"/>
    </row>
    <row r="9" spans="1:134">
      <c r="A9" s="12"/>
      <c r="B9" s="25">
        <v>314.3</v>
      </c>
      <c r="C9" s="20" t="s">
        <v>11</v>
      </c>
      <c r="D9" s="46">
        <v>9198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9198</v>
      </c>
      <c r="P9" s="47">
        <f t="shared" si="1"/>
        <v>19.695931477516059</v>
      </c>
      <c r="Q9" s="9"/>
    </row>
    <row r="10" spans="1:134">
      <c r="A10" s="12"/>
      <c r="B10" s="25">
        <v>314.8</v>
      </c>
      <c r="C10" s="20" t="s">
        <v>80</v>
      </c>
      <c r="D10" s="46">
        <v>1019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1019</v>
      </c>
      <c r="P10" s="47">
        <f t="shared" si="1"/>
        <v>2.1820128479657388</v>
      </c>
      <c r="Q10" s="9"/>
    </row>
    <row r="11" spans="1:134">
      <c r="A11" s="12"/>
      <c r="B11" s="25">
        <v>315.10000000000002</v>
      </c>
      <c r="C11" s="20" t="s">
        <v>99</v>
      </c>
      <c r="D11" s="46">
        <v>11215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11215</v>
      </c>
      <c r="P11" s="47">
        <f t="shared" si="1"/>
        <v>24.014989293361886</v>
      </c>
      <c r="Q11" s="9"/>
    </row>
    <row r="12" spans="1:134">
      <c r="A12" s="12"/>
      <c r="B12" s="25">
        <v>316</v>
      </c>
      <c r="C12" s="20" t="s">
        <v>81</v>
      </c>
      <c r="D12" s="46">
        <v>280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280</v>
      </c>
      <c r="P12" s="47">
        <f t="shared" si="1"/>
        <v>0.59957173447537471</v>
      </c>
      <c r="Q12" s="9"/>
    </row>
    <row r="13" spans="1:134" ht="15.75">
      <c r="A13" s="29" t="s">
        <v>13</v>
      </c>
      <c r="B13" s="30"/>
      <c r="C13" s="31"/>
      <c r="D13" s="32">
        <f t="shared" ref="D13:N13" si="3">SUM(D14:D14)</f>
        <v>150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>SUM(D13:N13)</f>
        <v>150</v>
      </c>
      <c r="P13" s="45">
        <f t="shared" si="1"/>
        <v>0.32119914346895073</v>
      </c>
      <c r="Q13" s="10"/>
    </row>
    <row r="14" spans="1:134">
      <c r="A14" s="12"/>
      <c r="B14" s="25">
        <v>322</v>
      </c>
      <c r="C14" s="20" t="s">
        <v>100</v>
      </c>
      <c r="D14" s="46">
        <v>150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>SUM(D14:N14)</f>
        <v>150</v>
      </c>
      <c r="P14" s="47">
        <f t="shared" si="1"/>
        <v>0.32119914346895073</v>
      </c>
      <c r="Q14" s="9"/>
    </row>
    <row r="15" spans="1:134" ht="15.75">
      <c r="A15" s="29" t="s">
        <v>101</v>
      </c>
      <c r="B15" s="30"/>
      <c r="C15" s="31"/>
      <c r="D15" s="32">
        <f t="shared" ref="D15:N15" si="4">SUM(D16:D23)</f>
        <v>182024</v>
      </c>
      <c r="E15" s="32">
        <f t="shared" si="4"/>
        <v>0</v>
      </c>
      <c r="F15" s="32">
        <f t="shared" si="4"/>
        <v>0</v>
      </c>
      <c r="G15" s="32">
        <f t="shared" si="4"/>
        <v>16681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32">
        <f t="shared" si="4"/>
        <v>0</v>
      </c>
      <c r="O15" s="44">
        <f>SUM(D15:N15)</f>
        <v>198705</v>
      </c>
      <c r="P15" s="45">
        <f t="shared" si="1"/>
        <v>425.49250535331907</v>
      </c>
      <c r="Q15" s="10"/>
    </row>
    <row r="16" spans="1:134">
      <c r="A16" s="12"/>
      <c r="B16" s="25">
        <v>331.31</v>
      </c>
      <c r="C16" s="20" t="s">
        <v>53</v>
      </c>
      <c r="D16" s="46">
        <v>0</v>
      </c>
      <c r="E16" s="46">
        <v>0</v>
      </c>
      <c r="F16" s="46">
        <v>0</v>
      </c>
      <c r="G16" s="46">
        <v>5785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ref="O16:O21" si="5">SUM(D16:N16)</f>
        <v>5785</v>
      </c>
      <c r="P16" s="47">
        <f t="shared" si="1"/>
        <v>12.387580299785867</v>
      </c>
      <c r="Q16" s="9"/>
    </row>
    <row r="17" spans="1:120">
      <c r="A17" s="12"/>
      <c r="B17" s="25">
        <v>334.31</v>
      </c>
      <c r="C17" s="20" t="s">
        <v>58</v>
      </c>
      <c r="D17" s="46">
        <v>0</v>
      </c>
      <c r="E17" s="46">
        <v>0</v>
      </c>
      <c r="F17" s="46">
        <v>0</v>
      </c>
      <c r="G17" s="46">
        <v>10896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5"/>
        <v>10896</v>
      </c>
      <c r="P17" s="47">
        <f t="shared" si="1"/>
        <v>23.331905781584581</v>
      </c>
      <c r="Q17" s="9"/>
    </row>
    <row r="18" spans="1:120">
      <c r="A18" s="12"/>
      <c r="B18" s="25">
        <v>335.125</v>
      </c>
      <c r="C18" s="20" t="s">
        <v>102</v>
      </c>
      <c r="D18" s="46">
        <v>56488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5"/>
        <v>56488</v>
      </c>
      <c r="P18" s="47">
        <f t="shared" si="1"/>
        <v>120.95931477516059</v>
      </c>
      <c r="Q18" s="9"/>
    </row>
    <row r="19" spans="1:120">
      <c r="A19" s="12"/>
      <c r="B19" s="25">
        <v>335.14</v>
      </c>
      <c r="C19" s="20" t="s">
        <v>64</v>
      </c>
      <c r="D19" s="46">
        <v>77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5"/>
        <v>77</v>
      </c>
      <c r="P19" s="47">
        <f t="shared" si="1"/>
        <v>0.16488222698072805</v>
      </c>
      <c r="Q19" s="9"/>
    </row>
    <row r="20" spans="1:120">
      <c r="A20" s="12"/>
      <c r="B20" s="25">
        <v>335.15</v>
      </c>
      <c r="C20" s="20" t="s">
        <v>68</v>
      </c>
      <c r="D20" s="46">
        <v>56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56</v>
      </c>
      <c r="P20" s="47">
        <f t="shared" si="1"/>
        <v>0.11991434689507495</v>
      </c>
      <c r="Q20" s="9"/>
    </row>
    <row r="21" spans="1:120">
      <c r="A21" s="12"/>
      <c r="B21" s="25">
        <v>335.18</v>
      </c>
      <c r="C21" s="20" t="s">
        <v>103</v>
      </c>
      <c r="D21" s="46">
        <v>33002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5"/>
        <v>33002</v>
      </c>
      <c r="P21" s="47">
        <f t="shared" si="1"/>
        <v>70.668094218415419</v>
      </c>
      <c r="Q21" s="9"/>
    </row>
    <row r="22" spans="1:120">
      <c r="A22" s="12"/>
      <c r="B22" s="25">
        <v>335.9</v>
      </c>
      <c r="C22" s="20" t="s">
        <v>106</v>
      </c>
      <c r="D22" s="46">
        <v>60369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v>0</v>
      </c>
      <c r="O22" s="46">
        <f t="shared" ref="O22:O23" si="6">SUM(D22:N22)</f>
        <v>60369</v>
      </c>
      <c r="P22" s="47">
        <f t="shared" si="1"/>
        <v>129.26980728051393</v>
      </c>
      <c r="Q22" s="9"/>
    </row>
    <row r="23" spans="1:120">
      <c r="A23" s="12"/>
      <c r="B23" s="25">
        <v>337.2</v>
      </c>
      <c r="C23" s="20" t="s">
        <v>22</v>
      </c>
      <c r="D23" s="46">
        <v>32032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32032</v>
      </c>
      <c r="P23" s="47">
        <f t="shared" si="1"/>
        <v>68.591006423982876</v>
      </c>
      <c r="Q23" s="9"/>
    </row>
    <row r="24" spans="1:120" ht="15.75">
      <c r="A24" s="29" t="s">
        <v>27</v>
      </c>
      <c r="B24" s="30"/>
      <c r="C24" s="31"/>
      <c r="D24" s="32">
        <f t="shared" ref="D24:N24" si="7">SUM(D25:D26)</f>
        <v>54980</v>
      </c>
      <c r="E24" s="32">
        <f t="shared" si="7"/>
        <v>0</v>
      </c>
      <c r="F24" s="32">
        <f t="shared" si="7"/>
        <v>0</v>
      </c>
      <c r="G24" s="32">
        <f t="shared" si="7"/>
        <v>0</v>
      </c>
      <c r="H24" s="32">
        <f t="shared" si="7"/>
        <v>0</v>
      </c>
      <c r="I24" s="32">
        <f t="shared" si="7"/>
        <v>79085</v>
      </c>
      <c r="J24" s="32">
        <f t="shared" si="7"/>
        <v>0</v>
      </c>
      <c r="K24" s="32">
        <f t="shared" si="7"/>
        <v>0</v>
      </c>
      <c r="L24" s="32">
        <f t="shared" si="7"/>
        <v>0</v>
      </c>
      <c r="M24" s="32">
        <f t="shared" si="7"/>
        <v>0</v>
      </c>
      <c r="N24" s="32">
        <f t="shared" si="7"/>
        <v>0</v>
      </c>
      <c r="O24" s="32">
        <f>SUM(D24:N24)</f>
        <v>134065</v>
      </c>
      <c r="P24" s="45">
        <f t="shared" si="1"/>
        <v>287.07708779443254</v>
      </c>
      <c r="Q24" s="10"/>
    </row>
    <row r="25" spans="1:120">
      <c r="A25" s="12"/>
      <c r="B25" s="25">
        <v>343.3</v>
      </c>
      <c r="C25" s="20" t="s">
        <v>29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79085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ref="O25:O26" si="8">SUM(D25:N25)</f>
        <v>79085</v>
      </c>
      <c r="P25" s="47">
        <f t="shared" si="1"/>
        <v>169.34689507494647</v>
      </c>
      <c r="Q25" s="9"/>
    </row>
    <row r="26" spans="1:120">
      <c r="A26" s="12"/>
      <c r="B26" s="25">
        <v>343.4</v>
      </c>
      <c r="C26" s="20" t="s">
        <v>30</v>
      </c>
      <c r="D26" s="46">
        <v>54980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8"/>
        <v>54980</v>
      </c>
      <c r="P26" s="47">
        <f t="shared" si="1"/>
        <v>117.73019271948608</v>
      </c>
      <c r="Q26" s="9"/>
    </row>
    <row r="27" spans="1:120" ht="15.75">
      <c r="A27" s="29" t="s">
        <v>28</v>
      </c>
      <c r="B27" s="30"/>
      <c r="C27" s="31"/>
      <c r="D27" s="32">
        <f t="shared" ref="D27:N27" si="9">SUM(D28:D28)</f>
        <v>780</v>
      </c>
      <c r="E27" s="32">
        <f t="shared" si="9"/>
        <v>0</v>
      </c>
      <c r="F27" s="32">
        <f t="shared" si="9"/>
        <v>0</v>
      </c>
      <c r="G27" s="32">
        <f t="shared" si="9"/>
        <v>0</v>
      </c>
      <c r="H27" s="32">
        <f t="shared" si="9"/>
        <v>0</v>
      </c>
      <c r="I27" s="32">
        <f t="shared" si="9"/>
        <v>0</v>
      </c>
      <c r="J27" s="32">
        <f t="shared" si="9"/>
        <v>0</v>
      </c>
      <c r="K27" s="32">
        <f t="shared" si="9"/>
        <v>0</v>
      </c>
      <c r="L27" s="32">
        <f t="shared" si="9"/>
        <v>0</v>
      </c>
      <c r="M27" s="32">
        <f t="shared" si="9"/>
        <v>0</v>
      </c>
      <c r="N27" s="32">
        <f t="shared" si="9"/>
        <v>0</v>
      </c>
      <c r="O27" s="32">
        <f>SUM(D27:N27)</f>
        <v>780</v>
      </c>
      <c r="P27" s="45">
        <f t="shared" si="1"/>
        <v>1.6702355460385439</v>
      </c>
      <c r="Q27" s="10"/>
    </row>
    <row r="28" spans="1:120">
      <c r="A28" s="13"/>
      <c r="B28" s="39">
        <v>351.1</v>
      </c>
      <c r="C28" s="21" t="s">
        <v>82</v>
      </c>
      <c r="D28" s="46">
        <v>780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>SUM(D28:N28)</f>
        <v>780</v>
      </c>
      <c r="P28" s="47">
        <f t="shared" si="1"/>
        <v>1.6702355460385439</v>
      </c>
      <c r="Q28" s="9"/>
    </row>
    <row r="29" spans="1:120" ht="15.75">
      <c r="A29" s="29" t="s">
        <v>2</v>
      </c>
      <c r="B29" s="30"/>
      <c r="C29" s="31"/>
      <c r="D29" s="32">
        <f t="shared" ref="D29:N29" si="10">SUM(D30:D30)</f>
        <v>5024</v>
      </c>
      <c r="E29" s="32">
        <f t="shared" si="10"/>
        <v>0</v>
      </c>
      <c r="F29" s="32">
        <f t="shared" si="10"/>
        <v>0</v>
      </c>
      <c r="G29" s="32">
        <f t="shared" si="10"/>
        <v>0</v>
      </c>
      <c r="H29" s="32">
        <f t="shared" si="10"/>
        <v>0</v>
      </c>
      <c r="I29" s="32">
        <f t="shared" si="10"/>
        <v>0</v>
      </c>
      <c r="J29" s="32">
        <f t="shared" si="10"/>
        <v>0</v>
      </c>
      <c r="K29" s="32">
        <f t="shared" si="10"/>
        <v>0</v>
      </c>
      <c r="L29" s="32">
        <f t="shared" si="10"/>
        <v>0</v>
      </c>
      <c r="M29" s="32">
        <f t="shared" si="10"/>
        <v>0</v>
      </c>
      <c r="N29" s="32">
        <f t="shared" si="10"/>
        <v>0</v>
      </c>
      <c r="O29" s="32">
        <f>SUM(D29:N29)</f>
        <v>5024</v>
      </c>
      <c r="P29" s="45">
        <f t="shared" si="1"/>
        <v>10.758029978586723</v>
      </c>
      <c r="Q29" s="10"/>
    </row>
    <row r="30" spans="1:120" ht="15.75" thickBot="1">
      <c r="A30" s="12"/>
      <c r="B30" s="25">
        <v>369.9</v>
      </c>
      <c r="C30" s="20" t="s">
        <v>37</v>
      </c>
      <c r="D30" s="46">
        <v>5024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ref="O30" si="11">SUM(D30:N30)</f>
        <v>5024</v>
      </c>
      <c r="P30" s="47">
        <f t="shared" si="1"/>
        <v>10.758029978586723</v>
      </c>
      <c r="Q30" s="9"/>
    </row>
    <row r="31" spans="1:120" ht="16.5" thickBot="1">
      <c r="A31" s="14" t="s">
        <v>32</v>
      </c>
      <c r="B31" s="23"/>
      <c r="C31" s="22"/>
      <c r="D31" s="15">
        <f>SUM(D5,D13,D15,D24,D27,D29)</f>
        <v>355457</v>
      </c>
      <c r="E31" s="15">
        <f t="shared" ref="E31:N31" si="12">SUM(E5,E13,E15,E24,E27,E29)</f>
        <v>0</v>
      </c>
      <c r="F31" s="15">
        <f t="shared" si="12"/>
        <v>0</v>
      </c>
      <c r="G31" s="15">
        <f t="shared" si="12"/>
        <v>16681</v>
      </c>
      <c r="H31" s="15">
        <f t="shared" si="12"/>
        <v>0</v>
      </c>
      <c r="I31" s="15">
        <f t="shared" si="12"/>
        <v>79085</v>
      </c>
      <c r="J31" s="15">
        <f t="shared" si="12"/>
        <v>0</v>
      </c>
      <c r="K31" s="15">
        <f t="shared" si="12"/>
        <v>0</v>
      </c>
      <c r="L31" s="15">
        <f t="shared" si="12"/>
        <v>0</v>
      </c>
      <c r="M31" s="15">
        <f t="shared" si="12"/>
        <v>0</v>
      </c>
      <c r="N31" s="15">
        <f t="shared" si="12"/>
        <v>0</v>
      </c>
      <c r="O31" s="15">
        <f>SUM(D31:N31)</f>
        <v>451223</v>
      </c>
      <c r="P31" s="38">
        <f t="shared" si="1"/>
        <v>966.21627408993572</v>
      </c>
      <c r="Q31" s="6"/>
      <c r="R31" s="2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</row>
    <row r="32" spans="1:120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9"/>
    </row>
    <row r="33" spans="1:16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42"/>
      <c r="M33" s="118" t="s">
        <v>107</v>
      </c>
      <c r="N33" s="118"/>
      <c r="O33" s="118"/>
      <c r="P33" s="43">
        <v>467</v>
      </c>
    </row>
    <row r="34" spans="1:16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7"/>
    </row>
    <row r="35" spans="1:16" ht="15.75" customHeight="1" thickBot="1">
      <c r="A35" s="120" t="s">
        <v>49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100"/>
    </row>
  </sheetData>
  <mergeCells count="10">
    <mergeCell ref="M33:O33"/>
    <mergeCell ref="A34:P34"/>
    <mergeCell ref="A35:P3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5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93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29"/>
      <c r="M3" s="130"/>
      <c r="N3" s="36"/>
      <c r="O3" s="37"/>
      <c r="P3" s="131" t="s">
        <v>94</v>
      </c>
      <c r="Q3" s="11"/>
      <c r="R3"/>
    </row>
    <row r="4" spans="1:134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95</v>
      </c>
      <c r="N4" s="35" t="s">
        <v>8</v>
      </c>
      <c r="O4" s="35" t="s">
        <v>96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97</v>
      </c>
      <c r="B5" s="26"/>
      <c r="C5" s="26"/>
      <c r="D5" s="27">
        <f t="shared" ref="D5:N5" si="0">SUM(D6:D12)</f>
        <v>129836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129836</v>
      </c>
      <c r="P5" s="33">
        <f t="shared" ref="P5:P31" si="1">(O5/P$33)</f>
        <v>275.66029723991505</v>
      </c>
      <c r="Q5" s="6"/>
    </row>
    <row r="6" spans="1:134">
      <c r="A6" s="12"/>
      <c r="B6" s="25">
        <v>311</v>
      </c>
      <c r="C6" s="20" t="s">
        <v>1</v>
      </c>
      <c r="D6" s="46">
        <v>48460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>SUM(D6:N6)</f>
        <v>48460</v>
      </c>
      <c r="P6" s="47">
        <f t="shared" si="1"/>
        <v>102.88747346072186</v>
      </c>
      <c r="Q6" s="9"/>
    </row>
    <row r="7" spans="1:134">
      <c r="A7" s="12"/>
      <c r="B7" s="25">
        <v>312.41000000000003</v>
      </c>
      <c r="C7" s="20" t="s">
        <v>98</v>
      </c>
      <c r="D7" s="46">
        <v>14849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ref="O7:O12" si="2">SUM(D7:N7)</f>
        <v>14849</v>
      </c>
      <c r="P7" s="47">
        <f t="shared" si="1"/>
        <v>31.526539278131636</v>
      </c>
      <c r="Q7" s="9"/>
    </row>
    <row r="8" spans="1:134">
      <c r="A8" s="12"/>
      <c r="B8" s="25">
        <v>314.10000000000002</v>
      </c>
      <c r="C8" s="20" t="s">
        <v>79</v>
      </c>
      <c r="D8" s="46">
        <v>37652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2"/>
        <v>37652</v>
      </c>
      <c r="P8" s="47">
        <f t="shared" si="1"/>
        <v>79.940552016985137</v>
      </c>
      <c r="Q8" s="9"/>
    </row>
    <row r="9" spans="1:134">
      <c r="A9" s="12"/>
      <c r="B9" s="25">
        <v>314.3</v>
      </c>
      <c r="C9" s="20" t="s">
        <v>11</v>
      </c>
      <c r="D9" s="46">
        <v>17832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2"/>
        <v>17832</v>
      </c>
      <c r="P9" s="47">
        <f t="shared" si="1"/>
        <v>37.859872611464965</v>
      </c>
      <c r="Q9" s="9"/>
    </row>
    <row r="10" spans="1:134">
      <c r="A10" s="12"/>
      <c r="B10" s="25">
        <v>314.8</v>
      </c>
      <c r="C10" s="20" t="s">
        <v>80</v>
      </c>
      <c r="D10" s="46">
        <v>978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v>0</v>
      </c>
      <c r="O10" s="46">
        <f t="shared" si="2"/>
        <v>978</v>
      </c>
      <c r="P10" s="47">
        <f t="shared" si="1"/>
        <v>2.0764331210191083</v>
      </c>
      <c r="Q10" s="9"/>
    </row>
    <row r="11" spans="1:134">
      <c r="A11" s="12"/>
      <c r="B11" s="25">
        <v>315.10000000000002</v>
      </c>
      <c r="C11" s="20" t="s">
        <v>99</v>
      </c>
      <c r="D11" s="46">
        <v>10015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2"/>
        <v>10015</v>
      </c>
      <c r="P11" s="47">
        <f t="shared" si="1"/>
        <v>21.263269639065818</v>
      </c>
      <c r="Q11" s="9"/>
    </row>
    <row r="12" spans="1:134">
      <c r="A12" s="12"/>
      <c r="B12" s="25">
        <v>316</v>
      </c>
      <c r="C12" s="20" t="s">
        <v>81</v>
      </c>
      <c r="D12" s="46">
        <v>50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2"/>
        <v>50</v>
      </c>
      <c r="P12" s="47">
        <f t="shared" si="1"/>
        <v>0.10615711252653928</v>
      </c>
      <c r="Q12" s="9"/>
    </row>
    <row r="13" spans="1:134" ht="15.75">
      <c r="A13" s="29" t="s">
        <v>13</v>
      </c>
      <c r="B13" s="30"/>
      <c r="C13" s="31"/>
      <c r="D13" s="32">
        <f t="shared" ref="D13:N13" si="3">SUM(D14:D14)</f>
        <v>50</v>
      </c>
      <c r="E13" s="32">
        <f t="shared" si="3"/>
        <v>0</v>
      </c>
      <c r="F13" s="32">
        <f t="shared" si="3"/>
        <v>0</v>
      </c>
      <c r="G13" s="32">
        <f t="shared" si="3"/>
        <v>0</v>
      </c>
      <c r="H13" s="32">
        <f t="shared" si="3"/>
        <v>0</v>
      </c>
      <c r="I13" s="32">
        <f t="shared" si="3"/>
        <v>0</v>
      </c>
      <c r="J13" s="32">
        <f t="shared" si="3"/>
        <v>0</v>
      </c>
      <c r="K13" s="32">
        <f t="shared" si="3"/>
        <v>0</v>
      </c>
      <c r="L13" s="32">
        <f t="shared" si="3"/>
        <v>0</v>
      </c>
      <c r="M13" s="32">
        <f t="shared" si="3"/>
        <v>0</v>
      </c>
      <c r="N13" s="32">
        <f t="shared" si="3"/>
        <v>0</v>
      </c>
      <c r="O13" s="44">
        <f t="shared" ref="O13:O31" si="4">SUM(D13:N13)</f>
        <v>50</v>
      </c>
      <c r="P13" s="45">
        <f t="shared" si="1"/>
        <v>0.10615711252653928</v>
      </c>
      <c r="Q13" s="10"/>
    </row>
    <row r="14" spans="1:134">
      <c r="A14" s="12"/>
      <c r="B14" s="25">
        <v>322</v>
      </c>
      <c r="C14" s="20" t="s">
        <v>100</v>
      </c>
      <c r="D14" s="46">
        <v>50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si="4"/>
        <v>50</v>
      </c>
      <c r="P14" s="47">
        <f t="shared" si="1"/>
        <v>0.10615711252653928</v>
      </c>
      <c r="Q14" s="9"/>
    </row>
    <row r="15" spans="1:134" ht="15.75">
      <c r="A15" s="29" t="s">
        <v>101</v>
      </c>
      <c r="B15" s="30"/>
      <c r="C15" s="31"/>
      <c r="D15" s="32">
        <f t="shared" ref="D15:N15" si="5">SUM(D16:D21)</f>
        <v>146199</v>
      </c>
      <c r="E15" s="32">
        <f t="shared" si="5"/>
        <v>0</v>
      </c>
      <c r="F15" s="32">
        <f t="shared" si="5"/>
        <v>0</v>
      </c>
      <c r="G15" s="32">
        <f t="shared" si="5"/>
        <v>641861</v>
      </c>
      <c r="H15" s="32">
        <f t="shared" si="5"/>
        <v>0</v>
      </c>
      <c r="I15" s="32">
        <f t="shared" si="5"/>
        <v>0</v>
      </c>
      <c r="J15" s="32">
        <f t="shared" si="5"/>
        <v>0</v>
      </c>
      <c r="K15" s="32">
        <f t="shared" si="5"/>
        <v>0</v>
      </c>
      <c r="L15" s="32">
        <f t="shared" si="5"/>
        <v>0</v>
      </c>
      <c r="M15" s="32">
        <f t="shared" si="5"/>
        <v>0</v>
      </c>
      <c r="N15" s="32">
        <f t="shared" si="5"/>
        <v>0</v>
      </c>
      <c r="O15" s="44">
        <f t="shared" si="4"/>
        <v>788060</v>
      </c>
      <c r="P15" s="45">
        <f t="shared" si="1"/>
        <v>1673.1634819532908</v>
      </c>
      <c r="Q15" s="10"/>
    </row>
    <row r="16" spans="1:134">
      <c r="A16" s="12"/>
      <c r="B16" s="25">
        <v>334.31</v>
      </c>
      <c r="C16" s="20" t="s">
        <v>58</v>
      </c>
      <c r="D16" s="46">
        <v>0</v>
      </c>
      <c r="E16" s="46">
        <v>0</v>
      </c>
      <c r="F16" s="46">
        <v>0</v>
      </c>
      <c r="G16" s="46">
        <v>641861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4"/>
        <v>641861</v>
      </c>
      <c r="P16" s="47">
        <f t="shared" si="1"/>
        <v>1362.7622080679405</v>
      </c>
      <c r="Q16" s="9"/>
    </row>
    <row r="17" spans="1:120">
      <c r="A17" s="12"/>
      <c r="B17" s="25">
        <v>335.125</v>
      </c>
      <c r="C17" s="20" t="s">
        <v>102</v>
      </c>
      <c r="D17" s="46">
        <v>88332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4"/>
        <v>88332</v>
      </c>
      <c r="P17" s="47">
        <f t="shared" si="1"/>
        <v>187.54140127388536</v>
      </c>
      <c r="Q17" s="9"/>
    </row>
    <row r="18" spans="1:120">
      <c r="A18" s="12"/>
      <c r="B18" s="25">
        <v>335.14</v>
      </c>
      <c r="C18" s="20" t="s">
        <v>64</v>
      </c>
      <c r="D18" s="46">
        <v>117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4"/>
        <v>117</v>
      </c>
      <c r="P18" s="47">
        <f t="shared" si="1"/>
        <v>0.24840764331210191</v>
      </c>
      <c r="Q18" s="9"/>
    </row>
    <row r="19" spans="1:120">
      <c r="A19" s="12"/>
      <c r="B19" s="25">
        <v>335.15</v>
      </c>
      <c r="C19" s="20" t="s">
        <v>68</v>
      </c>
      <c r="D19" s="46">
        <v>56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4"/>
        <v>56</v>
      </c>
      <c r="P19" s="47">
        <f t="shared" si="1"/>
        <v>0.11889596602972399</v>
      </c>
      <c r="Q19" s="9"/>
    </row>
    <row r="20" spans="1:120">
      <c r="A20" s="12"/>
      <c r="B20" s="25">
        <v>335.18</v>
      </c>
      <c r="C20" s="20" t="s">
        <v>103</v>
      </c>
      <c r="D20" s="46">
        <v>25663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4"/>
        <v>25663</v>
      </c>
      <c r="P20" s="47">
        <f t="shared" si="1"/>
        <v>54.48619957537155</v>
      </c>
      <c r="Q20" s="9"/>
    </row>
    <row r="21" spans="1:120">
      <c r="A21" s="12"/>
      <c r="B21" s="25">
        <v>337.2</v>
      </c>
      <c r="C21" s="20" t="s">
        <v>22</v>
      </c>
      <c r="D21" s="46">
        <v>32031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si="4"/>
        <v>32031</v>
      </c>
      <c r="P21" s="47">
        <f t="shared" si="1"/>
        <v>68.00636942675159</v>
      </c>
      <c r="Q21" s="9"/>
    </row>
    <row r="22" spans="1:120" ht="15.75">
      <c r="A22" s="29" t="s">
        <v>27</v>
      </c>
      <c r="B22" s="30"/>
      <c r="C22" s="31"/>
      <c r="D22" s="32">
        <f t="shared" ref="D22:N22" si="6">SUM(D23:D23)</f>
        <v>46110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73267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6"/>
        <v>0</v>
      </c>
      <c r="O22" s="32">
        <f t="shared" si="4"/>
        <v>119377</v>
      </c>
      <c r="P22" s="45">
        <f t="shared" si="1"/>
        <v>253.45435244161359</v>
      </c>
      <c r="Q22" s="10"/>
    </row>
    <row r="23" spans="1:120">
      <c r="A23" s="12"/>
      <c r="B23" s="25">
        <v>343.4</v>
      </c>
      <c r="C23" s="20" t="s">
        <v>30</v>
      </c>
      <c r="D23" s="46">
        <v>46110</v>
      </c>
      <c r="E23" s="46">
        <v>0</v>
      </c>
      <c r="F23" s="46">
        <v>0</v>
      </c>
      <c r="G23" s="46">
        <v>0</v>
      </c>
      <c r="H23" s="46">
        <v>0</v>
      </c>
      <c r="I23" s="46">
        <v>73267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4"/>
        <v>119377</v>
      </c>
      <c r="P23" s="47">
        <f t="shared" si="1"/>
        <v>253.45435244161359</v>
      </c>
      <c r="Q23" s="9"/>
    </row>
    <row r="24" spans="1:120" ht="15.75">
      <c r="A24" s="29" t="s">
        <v>28</v>
      </c>
      <c r="B24" s="30"/>
      <c r="C24" s="31"/>
      <c r="D24" s="32">
        <f t="shared" ref="D24:N24" si="7">SUM(D25:D25)</f>
        <v>368</v>
      </c>
      <c r="E24" s="32">
        <f t="shared" si="7"/>
        <v>0</v>
      </c>
      <c r="F24" s="32">
        <f t="shared" si="7"/>
        <v>0</v>
      </c>
      <c r="G24" s="32">
        <f t="shared" si="7"/>
        <v>0</v>
      </c>
      <c r="H24" s="32">
        <f t="shared" si="7"/>
        <v>0</v>
      </c>
      <c r="I24" s="32">
        <f t="shared" si="7"/>
        <v>0</v>
      </c>
      <c r="J24" s="32">
        <f t="shared" si="7"/>
        <v>0</v>
      </c>
      <c r="K24" s="32">
        <f t="shared" si="7"/>
        <v>0</v>
      </c>
      <c r="L24" s="32">
        <f t="shared" si="7"/>
        <v>0</v>
      </c>
      <c r="M24" s="32">
        <f t="shared" si="7"/>
        <v>0</v>
      </c>
      <c r="N24" s="32">
        <f t="shared" si="7"/>
        <v>0</v>
      </c>
      <c r="O24" s="32">
        <f t="shared" si="4"/>
        <v>368</v>
      </c>
      <c r="P24" s="45">
        <f t="shared" si="1"/>
        <v>0.78131634819532914</v>
      </c>
      <c r="Q24" s="10"/>
    </row>
    <row r="25" spans="1:120">
      <c r="A25" s="13"/>
      <c r="B25" s="39">
        <v>351.1</v>
      </c>
      <c r="C25" s="21" t="s">
        <v>82</v>
      </c>
      <c r="D25" s="46">
        <v>368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4"/>
        <v>368</v>
      </c>
      <c r="P25" s="47">
        <f t="shared" si="1"/>
        <v>0.78131634819532914</v>
      </c>
      <c r="Q25" s="9"/>
    </row>
    <row r="26" spans="1:120" ht="15.75">
      <c r="A26" s="29" t="s">
        <v>2</v>
      </c>
      <c r="B26" s="30"/>
      <c r="C26" s="31"/>
      <c r="D26" s="32">
        <f t="shared" ref="D26:N26" si="8">SUM(D27:D28)</f>
        <v>10680</v>
      </c>
      <c r="E26" s="32">
        <f t="shared" si="8"/>
        <v>0</v>
      </c>
      <c r="F26" s="32">
        <f t="shared" si="8"/>
        <v>0</v>
      </c>
      <c r="G26" s="32">
        <f t="shared" si="8"/>
        <v>0</v>
      </c>
      <c r="H26" s="32">
        <f t="shared" si="8"/>
        <v>0</v>
      </c>
      <c r="I26" s="32">
        <f t="shared" si="8"/>
        <v>223</v>
      </c>
      <c r="J26" s="32">
        <f t="shared" si="8"/>
        <v>0</v>
      </c>
      <c r="K26" s="32">
        <f t="shared" si="8"/>
        <v>0</v>
      </c>
      <c r="L26" s="32">
        <f t="shared" si="8"/>
        <v>0</v>
      </c>
      <c r="M26" s="32">
        <f t="shared" si="8"/>
        <v>0</v>
      </c>
      <c r="N26" s="32">
        <f t="shared" si="8"/>
        <v>0</v>
      </c>
      <c r="O26" s="32">
        <f t="shared" si="4"/>
        <v>10903</v>
      </c>
      <c r="P26" s="45">
        <f t="shared" si="1"/>
        <v>23.148619957537154</v>
      </c>
      <c r="Q26" s="10"/>
    </row>
    <row r="27" spans="1:120">
      <c r="A27" s="12"/>
      <c r="B27" s="25">
        <v>361.1</v>
      </c>
      <c r="C27" s="20" t="s">
        <v>35</v>
      </c>
      <c r="D27" s="46">
        <v>507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4"/>
        <v>507</v>
      </c>
      <c r="P27" s="47">
        <f t="shared" si="1"/>
        <v>1.0764331210191083</v>
      </c>
      <c r="Q27" s="9"/>
    </row>
    <row r="28" spans="1:120">
      <c r="A28" s="12"/>
      <c r="B28" s="25">
        <v>369.3</v>
      </c>
      <c r="C28" s="20" t="s">
        <v>83</v>
      </c>
      <c r="D28" s="46">
        <v>10173</v>
      </c>
      <c r="E28" s="46">
        <v>0</v>
      </c>
      <c r="F28" s="46">
        <v>0</v>
      </c>
      <c r="G28" s="46">
        <v>0</v>
      </c>
      <c r="H28" s="46">
        <v>0</v>
      </c>
      <c r="I28" s="46">
        <v>223</v>
      </c>
      <c r="J28" s="46">
        <v>0</v>
      </c>
      <c r="K28" s="46">
        <v>0</v>
      </c>
      <c r="L28" s="46">
        <v>0</v>
      </c>
      <c r="M28" s="46">
        <v>0</v>
      </c>
      <c r="N28" s="46">
        <v>0</v>
      </c>
      <c r="O28" s="46">
        <f t="shared" si="4"/>
        <v>10396</v>
      </c>
      <c r="P28" s="47">
        <f t="shared" si="1"/>
        <v>22.072186836518046</v>
      </c>
      <c r="Q28" s="9"/>
    </row>
    <row r="29" spans="1:120" ht="15.75">
      <c r="A29" s="29" t="s">
        <v>69</v>
      </c>
      <c r="B29" s="30"/>
      <c r="C29" s="31"/>
      <c r="D29" s="32">
        <f t="shared" ref="D29:N29" si="9">SUM(D30:D30)</f>
        <v>0</v>
      </c>
      <c r="E29" s="32">
        <f t="shared" si="9"/>
        <v>0</v>
      </c>
      <c r="F29" s="32">
        <f t="shared" si="9"/>
        <v>0</v>
      </c>
      <c r="G29" s="32">
        <f t="shared" si="9"/>
        <v>1160</v>
      </c>
      <c r="H29" s="32">
        <f t="shared" si="9"/>
        <v>0</v>
      </c>
      <c r="I29" s="32">
        <f t="shared" si="9"/>
        <v>0</v>
      </c>
      <c r="J29" s="32">
        <f t="shared" si="9"/>
        <v>0</v>
      </c>
      <c r="K29" s="32">
        <f t="shared" si="9"/>
        <v>0</v>
      </c>
      <c r="L29" s="32">
        <f t="shared" si="9"/>
        <v>0</v>
      </c>
      <c r="M29" s="32">
        <f t="shared" si="9"/>
        <v>0</v>
      </c>
      <c r="N29" s="32">
        <f t="shared" si="9"/>
        <v>0</v>
      </c>
      <c r="O29" s="32">
        <f t="shared" si="4"/>
        <v>1160</v>
      </c>
      <c r="P29" s="45">
        <f t="shared" si="1"/>
        <v>2.4628450106157111</v>
      </c>
      <c r="Q29" s="9"/>
    </row>
    <row r="30" spans="1:120" ht="15.75" thickBot="1">
      <c r="A30" s="12"/>
      <c r="B30" s="25">
        <v>381</v>
      </c>
      <c r="C30" s="20" t="s">
        <v>70</v>
      </c>
      <c r="D30" s="46">
        <v>0</v>
      </c>
      <c r="E30" s="46">
        <v>0</v>
      </c>
      <c r="F30" s="46">
        <v>0</v>
      </c>
      <c r="G30" s="46">
        <v>1160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v>0</v>
      </c>
      <c r="O30" s="46">
        <f t="shared" si="4"/>
        <v>1160</v>
      </c>
      <c r="P30" s="47">
        <f t="shared" si="1"/>
        <v>2.4628450106157111</v>
      </c>
      <c r="Q30" s="9"/>
    </row>
    <row r="31" spans="1:120" ht="16.5" thickBot="1">
      <c r="A31" s="14" t="s">
        <v>32</v>
      </c>
      <c r="B31" s="23"/>
      <c r="C31" s="22"/>
      <c r="D31" s="15">
        <f t="shared" ref="D31:N31" si="10">SUM(D5,D13,D15,D22,D24,D26,D29)</f>
        <v>333243</v>
      </c>
      <c r="E31" s="15">
        <f t="shared" si="10"/>
        <v>0</v>
      </c>
      <c r="F31" s="15">
        <f t="shared" si="10"/>
        <v>0</v>
      </c>
      <c r="G31" s="15">
        <f t="shared" si="10"/>
        <v>643021</v>
      </c>
      <c r="H31" s="15">
        <f t="shared" si="10"/>
        <v>0</v>
      </c>
      <c r="I31" s="15">
        <f t="shared" si="10"/>
        <v>73490</v>
      </c>
      <c r="J31" s="15">
        <f t="shared" si="10"/>
        <v>0</v>
      </c>
      <c r="K31" s="15">
        <f t="shared" si="10"/>
        <v>0</v>
      </c>
      <c r="L31" s="15">
        <f t="shared" si="10"/>
        <v>0</v>
      </c>
      <c r="M31" s="15">
        <f t="shared" si="10"/>
        <v>0</v>
      </c>
      <c r="N31" s="15">
        <f t="shared" si="10"/>
        <v>0</v>
      </c>
      <c r="O31" s="15">
        <f t="shared" si="4"/>
        <v>1049754</v>
      </c>
      <c r="P31" s="38">
        <f t="shared" si="1"/>
        <v>2228.7770700636943</v>
      </c>
      <c r="Q31" s="6"/>
      <c r="R31" s="2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</row>
    <row r="32" spans="1:120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9"/>
    </row>
    <row r="33" spans="1:16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42"/>
      <c r="M33" s="118" t="s">
        <v>104</v>
      </c>
      <c r="N33" s="118"/>
      <c r="O33" s="118"/>
      <c r="P33" s="43">
        <v>471</v>
      </c>
    </row>
    <row r="34" spans="1:16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6"/>
      <c r="P34" s="97"/>
    </row>
    <row r="35" spans="1:16" ht="15.75" customHeight="1" thickBot="1">
      <c r="A35" s="120" t="s">
        <v>49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100"/>
    </row>
  </sheetData>
  <mergeCells count="10">
    <mergeCell ref="M33:O33"/>
    <mergeCell ref="A34:P34"/>
    <mergeCell ref="A35:P35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SUM(D6:D13)</f>
        <v>155418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155418</v>
      </c>
      <c r="O5" s="33">
        <f t="shared" ref="O5:O32" si="1">(N5/O$34)</f>
        <v>254.36661211129297</v>
      </c>
      <c r="P5" s="6"/>
    </row>
    <row r="6" spans="1:133">
      <c r="A6" s="12"/>
      <c r="B6" s="25">
        <v>311</v>
      </c>
      <c r="C6" s="20" t="s">
        <v>1</v>
      </c>
      <c r="D6" s="46">
        <v>40050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40050</v>
      </c>
      <c r="O6" s="47">
        <f t="shared" si="1"/>
        <v>65.548281505728312</v>
      </c>
      <c r="P6" s="9"/>
    </row>
    <row r="7" spans="1:133">
      <c r="A7" s="12"/>
      <c r="B7" s="25">
        <v>312.41000000000003</v>
      </c>
      <c r="C7" s="20" t="s">
        <v>78</v>
      </c>
      <c r="D7" s="46">
        <v>14666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14666</v>
      </c>
      <c r="O7" s="47">
        <f t="shared" si="1"/>
        <v>24.00327332242226</v>
      </c>
      <c r="P7" s="9"/>
    </row>
    <row r="8" spans="1:133">
      <c r="A8" s="12"/>
      <c r="B8" s="25">
        <v>312.60000000000002</v>
      </c>
      <c r="C8" s="20" t="s">
        <v>10</v>
      </c>
      <c r="D8" s="46">
        <v>42192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42192</v>
      </c>
      <c r="O8" s="47">
        <f t="shared" si="1"/>
        <v>69.054009819967263</v>
      </c>
      <c r="P8" s="9"/>
    </row>
    <row r="9" spans="1:133">
      <c r="A9" s="12"/>
      <c r="B9" s="25">
        <v>314.10000000000002</v>
      </c>
      <c r="C9" s="20" t="s">
        <v>79</v>
      </c>
      <c r="D9" s="46">
        <v>40234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40234</v>
      </c>
      <c r="O9" s="47">
        <f t="shared" si="1"/>
        <v>65.849427168576099</v>
      </c>
      <c r="P9" s="9"/>
    </row>
    <row r="10" spans="1:133">
      <c r="A10" s="12"/>
      <c r="B10" s="25">
        <v>314.3</v>
      </c>
      <c r="C10" s="20" t="s">
        <v>11</v>
      </c>
      <c r="D10" s="46">
        <v>9003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9003</v>
      </c>
      <c r="O10" s="47">
        <f t="shared" si="1"/>
        <v>14.734860883797054</v>
      </c>
      <c r="P10" s="9"/>
    </row>
    <row r="11" spans="1:133">
      <c r="A11" s="12"/>
      <c r="B11" s="25">
        <v>314.8</v>
      </c>
      <c r="C11" s="20" t="s">
        <v>80</v>
      </c>
      <c r="D11" s="46">
        <v>792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792</v>
      </c>
      <c r="O11" s="47">
        <f t="shared" si="1"/>
        <v>1.2962356792144025</v>
      </c>
      <c r="P11" s="9"/>
    </row>
    <row r="12" spans="1:133">
      <c r="A12" s="12"/>
      <c r="B12" s="25">
        <v>315</v>
      </c>
      <c r="C12" s="20" t="s">
        <v>62</v>
      </c>
      <c r="D12" s="46">
        <v>8261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8261</v>
      </c>
      <c r="O12" s="47">
        <f t="shared" si="1"/>
        <v>13.520458265139116</v>
      </c>
      <c r="P12" s="9"/>
    </row>
    <row r="13" spans="1:133">
      <c r="A13" s="12"/>
      <c r="B13" s="25">
        <v>316</v>
      </c>
      <c r="C13" s="20" t="s">
        <v>81</v>
      </c>
      <c r="D13" s="46">
        <v>220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220</v>
      </c>
      <c r="O13" s="47">
        <f t="shared" si="1"/>
        <v>0.36006546644844517</v>
      </c>
      <c r="P13" s="9"/>
    </row>
    <row r="14" spans="1:133" ht="15.75">
      <c r="A14" s="29" t="s">
        <v>13</v>
      </c>
      <c r="B14" s="30"/>
      <c r="C14" s="31"/>
      <c r="D14" s="32">
        <f t="shared" ref="D14:M14" si="3">SUM(D15:D15)</f>
        <v>650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2" si="4">SUM(D14:M14)</f>
        <v>650</v>
      </c>
      <c r="O14" s="45">
        <f t="shared" si="1"/>
        <v>1.0638297872340425</v>
      </c>
      <c r="P14" s="10"/>
    </row>
    <row r="15" spans="1:133">
      <c r="A15" s="12"/>
      <c r="B15" s="25">
        <v>322</v>
      </c>
      <c r="C15" s="20" t="s">
        <v>86</v>
      </c>
      <c r="D15" s="46">
        <v>650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650</v>
      </c>
      <c r="O15" s="47">
        <f t="shared" si="1"/>
        <v>1.0638297872340425</v>
      </c>
      <c r="P15" s="9"/>
    </row>
    <row r="16" spans="1:133" ht="15.75">
      <c r="A16" s="29" t="s">
        <v>16</v>
      </c>
      <c r="B16" s="30"/>
      <c r="C16" s="31"/>
      <c r="D16" s="32">
        <f t="shared" ref="D16:M16" si="5">SUM(D17:D22)</f>
        <v>90866</v>
      </c>
      <c r="E16" s="32">
        <f t="shared" si="5"/>
        <v>41423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132289</v>
      </c>
      <c r="O16" s="45">
        <f t="shared" si="1"/>
        <v>216.51227495908347</v>
      </c>
      <c r="P16" s="10"/>
    </row>
    <row r="17" spans="1:119">
      <c r="A17" s="12"/>
      <c r="B17" s="25">
        <v>334.31</v>
      </c>
      <c r="C17" s="20" t="s">
        <v>58</v>
      </c>
      <c r="D17" s="46">
        <v>0</v>
      </c>
      <c r="E17" s="46">
        <v>41423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41423</v>
      </c>
      <c r="O17" s="47">
        <f t="shared" si="1"/>
        <v>67.795417348608837</v>
      </c>
      <c r="P17" s="9"/>
    </row>
    <row r="18" spans="1:119">
      <c r="A18" s="12"/>
      <c r="B18" s="25">
        <v>335.12</v>
      </c>
      <c r="C18" s="20" t="s">
        <v>63</v>
      </c>
      <c r="D18" s="46">
        <v>35674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35674</v>
      </c>
      <c r="O18" s="47">
        <f t="shared" si="1"/>
        <v>58.386252045826517</v>
      </c>
      <c r="P18" s="9"/>
    </row>
    <row r="19" spans="1:119">
      <c r="A19" s="12"/>
      <c r="B19" s="25">
        <v>335.14</v>
      </c>
      <c r="C19" s="20" t="s">
        <v>64</v>
      </c>
      <c r="D19" s="46">
        <v>110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110</v>
      </c>
      <c r="O19" s="47">
        <f t="shared" si="1"/>
        <v>0.18003273322422259</v>
      </c>
      <c r="P19" s="9"/>
    </row>
    <row r="20" spans="1:119">
      <c r="A20" s="12"/>
      <c r="B20" s="25">
        <v>335.15</v>
      </c>
      <c r="C20" s="20" t="s">
        <v>68</v>
      </c>
      <c r="D20" s="46">
        <v>28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28</v>
      </c>
      <c r="O20" s="47">
        <f t="shared" si="1"/>
        <v>4.5826513911620292E-2</v>
      </c>
      <c r="P20" s="9"/>
    </row>
    <row r="21" spans="1:119">
      <c r="A21" s="12"/>
      <c r="B21" s="25">
        <v>335.18</v>
      </c>
      <c r="C21" s="20" t="s">
        <v>65</v>
      </c>
      <c r="D21" s="46">
        <v>23062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23062</v>
      </c>
      <c r="O21" s="47">
        <f t="shared" si="1"/>
        <v>37.744680851063826</v>
      </c>
      <c r="P21" s="9"/>
    </row>
    <row r="22" spans="1:119">
      <c r="A22" s="12"/>
      <c r="B22" s="25">
        <v>337.2</v>
      </c>
      <c r="C22" s="20" t="s">
        <v>22</v>
      </c>
      <c r="D22" s="46">
        <v>31992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31992</v>
      </c>
      <c r="O22" s="47">
        <f t="shared" si="1"/>
        <v>52.360065466448447</v>
      </c>
      <c r="P22" s="9"/>
    </row>
    <row r="23" spans="1:119" ht="15.75">
      <c r="A23" s="29" t="s">
        <v>27</v>
      </c>
      <c r="B23" s="30"/>
      <c r="C23" s="31"/>
      <c r="D23" s="32">
        <f t="shared" ref="D23:M23" si="6">SUM(D24:D25)</f>
        <v>51233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80052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131285</v>
      </c>
      <c r="O23" s="45">
        <f t="shared" si="1"/>
        <v>214.86906710310964</v>
      </c>
      <c r="P23" s="10"/>
    </row>
    <row r="24" spans="1:119">
      <c r="A24" s="12"/>
      <c r="B24" s="25">
        <v>343.3</v>
      </c>
      <c r="C24" s="20" t="s">
        <v>29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80052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80052</v>
      </c>
      <c r="O24" s="47">
        <f t="shared" si="1"/>
        <v>131.01800327332242</v>
      </c>
      <c r="P24" s="9"/>
    </row>
    <row r="25" spans="1:119">
      <c r="A25" s="12"/>
      <c r="B25" s="25">
        <v>343.4</v>
      </c>
      <c r="C25" s="20" t="s">
        <v>30</v>
      </c>
      <c r="D25" s="46">
        <v>51233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4"/>
        <v>51233</v>
      </c>
      <c r="O25" s="47">
        <f t="shared" si="1"/>
        <v>83.851063829787236</v>
      </c>
      <c r="P25" s="9"/>
    </row>
    <row r="26" spans="1:119" ht="15.75">
      <c r="A26" s="29" t="s">
        <v>28</v>
      </c>
      <c r="B26" s="30"/>
      <c r="C26" s="31"/>
      <c r="D26" s="32">
        <f t="shared" ref="D26:M26" si="7">SUM(D27:D27)</f>
        <v>930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4"/>
        <v>930</v>
      </c>
      <c r="O26" s="45">
        <f t="shared" si="1"/>
        <v>1.5220949263502455</v>
      </c>
      <c r="P26" s="10"/>
    </row>
    <row r="27" spans="1:119">
      <c r="A27" s="13"/>
      <c r="B27" s="39">
        <v>351.1</v>
      </c>
      <c r="C27" s="21" t="s">
        <v>82</v>
      </c>
      <c r="D27" s="46">
        <v>930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4"/>
        <v>930</v>
      </c>
      <c r="O27" s="47">
        <f t="shared" si="1"/>
        <v>1.5220949263502455</v>
      </c>
      <c r="P27" s="9"/>
    </row>
    <row r="28" spans="1:119" ht="15.75">
      <c r="A28" s="29" t="s">
        <v>2</v>
      </c>
      <c r="B28" s="30"/>
      <c r="C28" s="31"/>
      <c r="D28" s="32">
        <f t="shared" ref="D28:M28" si="8">SUM(D29:D31)</f>
        <v>20412</v>
      </c>
      <c r="E28" s="32">
        <f t="shared" si="8"/>
        <v>8500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91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4"/>
        <v>29003</v>
      </c>
      <c r="O28" s="45">
        <f t="shared" si="1"/>
        <v>47.468085106382979</v>
      </c>
      <c r="P28" s="10"/>
    </row>
    <row r="29" spans="1:119">
      <c r="A29" s="12"/>
      <c r="B29" s="25">
        <v>361.1</v>
      </c>
      <c r="C29" s="20" t="s">
        <v>35</v>
      </c>
      <c r="D29" s="46">
        <v>4126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4126</v>
      </c>
      <c r="O29" s="47">
        <f t="shared" si="1"/>
        <v>6.7528641571194763</v>
      </c>
      <c r="P29" s="9"/>
    </row>
    <row r="30" spans="1:119">
      <c r="A30" s="12"/>
      <c r="B30" s="25">
        <v>369.3</v>
      </c>
      <c r="C30" s="20" t="s">
        <v>83</v>
      </c>
      <c r="D30" s="46">
        <v>16286</v>
      </c>
      <c r="E30" s="46">
        <v>0</v>
      </c>
      <c r="F30" s="46">
        <v>0</v>
      </c>
      <c r="G30" s="46">
        <v>0</v>
      </c>
      <c r="H30" s="46">
        <v>0</v>
      </c>
      <c r="I30" s="46">
        <v>91</v>
      </c>
      <c r="J30" s="46">
        <v>0</v>
      </c>
      <c r="K30" s="46">
        <v>0</v>
      </c>
      <c r="L30" s="46">
        <v>0</v>
      </c>
      <c r="M30" s="46">
        <v>0</v>
      </c>
      <c r="N30" s="46">
        <f t="shared" si="4"/>
        <v>16377</v>
      </c>
      <c r="O30" s="47">
        <f t="shared" si="1"/>
        <v>26.803600654664486</v>
      </c>
      <c r="P30" s="9"/>
    </row>
    <row r="31" spans="1:119" ht="15.75" thickBot="1">
      <c r="A31" s="12"/>
      <c r="B31" s="25">
        <v>369.9</v>
      </c>
      <c r="C31" s="20" t="s">
        <v>37</v>
      </c>
      <c r="D31" s="46">
        <v>0</v>
      </c>
      <c r="E31" s="46">
        <v>8500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4"/>
        <v>8500</v>
      </c>
      <c r="O31" s="47">
        <f t="shared" si="1"/>
        <v>13.911620294599018</v>
      </c>
      <c r="P31" s="9"/>
    </row>
    <row r="32" spans="1:119" ht="16.5" thickBot="1">
      <c r="A32" s="14" t="s">
        <v>32</v>
      </c>
      <c r="B32" s="23"/>
      <c r="C32" s="22"/>
      <c r="D32" s="15">
        <f>SUM(D5,D14,D16,D23,D26,D28)</f>
        <v>319509</v>
      </c>
      <c r="E32" s="15">
        <f t="shared" ref="E32:M32" si="9">SUM(E5,E14,E16,E23,E26,E28)</f>
        <v>49923</v>
      </c>
      <c r="F32" s="15">
        <f t="shared" si="9"/>
        <v>0</v>
      </c>
      <c r="G32" s="15">
        <f t="shared" si="9"/>
        <v>0</v>
      </c>
      <c r="H32" s="15">
        <f t="shared" si="9"/>
        <v>0</v>
      </c>
      <c r="I32" s="15">
        <f t="shared" si="9"/>
        <v>80143</v>
      </c>
      <c r="J32" s="15">
        <f t="shared" si="9"/>
        <v>0</v>
      </c>
      <c r="K32" s="15">
        <f t="shared" si="9"/>
        <v>0</v>
      </c>
      <c r="L32" s="15">
        <f t="shared" si="9"/>
        <v>0</v>
      </c>
      <c r="M32" s="15">
        <f t="shared" si="9"/>
        <v>0</v>
      </c>
      <c r="N32" s="15">
        <f t="shared" si="4"/>
        <v>449575</v>
      </c>
      <c r="O32" s="38">
        <f t="shared" si="1"/>
        <v>735.80196399345334</v>
      </c>
      <c r="P32" s="6"/>
      <c r="Q32" s="2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</row>
    <row r="33" spans="1:15">
      <c r="A33" s="16"/>
      <c r="B33" s="18"/>
      <c r="C33" s="18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9"/>
    </row>
    <row r="34" spans="1:15">
      <c r="A34" s="40"/>
      <c r="B34" s="41"/>
      <c r="C34" s="41"/>
      <c r="D34" s="42"/>
      <c r="E34" s="42"/>
      <c r="F34" s="42"/>
      <c r="G34" s="42"/>
      <c r="H34" s="42"/>
      <c r="I34" s="42"/>
      <c r="J34" s="42"/>
      <c r="K34" s="42"/>
      <c r="L34" s="118" t="s">
        <v>92</v>
      </c>
      <c r="M34" s="118"/>
      <c r="N34" s="118"/>
      <c r="O34" s="43">
        <v>611</v>
      </c>
    </row>
    <row r="35" spans="1:15">
      <c r="A35" s="119"/>
      <c r="B35" s="96"/>
      <c r="C35" s="96"/>
      <c r="D35" s="96"/>
      <c r="E35" s="96"/>
      <c r="F35" s="96"/>
      <c r="G35" s="96"/>
      <c r="H35" s="96"/>
      <c r="I35" s="96"/>
      <c r="J35" s="96"/>
      <c r="K35" s="96"/>
      <c r="L35" s="96"/>
      <c r="M35" s="96"/>
      <c r="N35" s="96"/>
      <c r="O35" s="97"/>
    </row>
    <row r="36" spans="1:15" ht="15.75" customHeight="1" thickBot="1">
      <c r="A36" s="120" t="s">
        <v>49</v>
      </c>
      <c r="B36" s="99"/>
      <c r="C36" s="99"/>
      <c r="D36" s="99"/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00"/>
    </row>
  </sheetData>
  <mergeCells count="10">
    <mergeCell ref="L34:N34"/>
    <mergeCell ref="A35:O35"/>
    <mergeCell ref="A36:O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7" fitToHeight="0" orientation="landscape" horizontalDpi="200" verticalDpi="2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88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SUM(D6:D13)</f>
        <v>154393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154393</v>
      </c>
      <c r="O5" s="33">
        <f t="shared" ref="O5:O30" si="1">(N5/O$32)</f>
        <v>279.19168173598553</v>
      </c>
      <c r="P5" s="6"/>
    </row>
    <row r="6" spans="1:133">
      <c r="A6" s="12"/>
      <c r="B6" s="25">
        <v>311</v>
      </c>
      <c r="C6" s="20" t="s">
        <v>1</v>
      </c>
      <c r="D6" s="46">
        <v>38539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38539</v>
      </c>
      <c r="O6" s="47">
        <f t="shared" si="1"/>
        <v>69.69077757685352</v>
      </c>
      <c r="P6" s="9"/>
    </row>
    <row r="7" spans="1:133">
      <c r="A7" s="12"/>
      <c r="B7" s="25">
        <v>312.41000000000003</v>
      </c>
      <c r="C7" s="20" t="s">
        <v>78</v>
      </c>
      <c r="D7" s="46">
        <v>15576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15576</v>
      </c>
      <c r="O7" s="47">
        <f t="shared" si="1"/>
        <v>28.16636528028933</v>
      </c>
      <c r="P7" s="9"/>
    </row>
    <row r="8" spans="1:133">
      <c r="A8" s="12"/>
      <c r="B8" s="25">
        <v>312.60000000000002</v>
      </c>
      <c r="C8" s="20" t="s">
        <v>10</v>
      </c>
      <c r="D8" s="46">
        <v>44078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44078</v>
      </c>
      <c r="O8" s="47">
        <f t="shared" si="1"/>
        <v>79.707052441229663</v>
      </c>
      <c r="P8" s="9"/>
    </row>
    <row r="9" spans="1:133">
      <c r="A9" s="12"/>
      <c r="B9" s="25">
        <v>314.10000000000002</v>
      </c>
      <c r="C9" s="20" t="s">
        <v>79</v>
      </c>
      <c r="D9" s="46">
        <v>38849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38849</v>
      </c>
      <c r="O9" s="47">
        <f t="shared" si="1"/>
        <v>70.251356238698008</v>
      </c>
      <c r="P9" s="9"/>
    </row>
    <row r="10" spans="1:133">
      <c r="A10" s="12"/>
      <c r="B10" s="25">
        <v>314.3</v>
      </c>
      <c r="C10" s="20" t="s">
        <v>11</v>
      </c>
      <c r="D10" s="46">
        <v>8772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8772</v>
      </c>
      <c r="O10" s="47">
        <f t="shared" si="1"/>
        <v>15.8625678119349</v>
      </c>
      <c r="P10" s="9"/>
    </row>
    <row r="11" spans="1:133">
      <c r="A11" s="12"/>
      <c r="B11" s="25">
        <v>314.8</v>
      </c>
      <c r="C11" s="20" t="s">
        <v>80</v>
      </c>
      <c r="D11" s="46">
        <v>1090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1090</v>
      </c>
      <c r="O11" s="47">
        <f t="shared" si="1"/>
        <v>1.9710669077757685</v>
      </c>
      <c r="P11" s="9"/>
    </row>
    <row r="12" spans="1:133">
      <c r="A12" s="12"/>
      <c r="B12" s="25">
        <v>315</v>
      </c>
      <c r="C12" s="20" t="s">
        <v>62</v>
      </c>
      <c r="D12" s="46">
        <v>7249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7249</v>
      </c>
      <c r="O12" s="47">
        <f t="shared" si="1"/>
        <v>13.108499095840868</v>
      </c>
      <c r="P12" s="9"/>
    </row>
    <row r="13" spans="1:133">
      <c r="A13" s="12"/>
      <c r="B13" s="25">
        <v>316</v>
      </c>
      <c r="C13" s="20" t="s">
        <v>81</v>
      </c>
      <c r="D13" s="46">
        <v>240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240</v>
      </c>
      <c r="O13" s="47">
        <f t="shared" si="1"/>
        <v>0.43399638336347196</v>
      </c>
      <c r="P13" s="9"/>
    </row>
    <row r="14" spans="1:133" ht="15.75">
      <c r="A14" s="29" t="s">
        <v>13</v>
      </c>
      <c r="B14" s="30"/>
      <c r="C14" s="31"/>
      <c r="D14" s="32">
        <f t="shared" ref="D14:M14" si="3">SUM(D15:D15)</f>
        <v>50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30" si="4">SUM(D14:M14)</f>
        <v>50</v>
      </c>
      <c r="O14" s="45">
        <f t="shared" si="1"/>
        <v>9.0415913200723327E-2</v>
      </c>
      <c r="P14" s="10"/>
    </row>
    <row r="15" spans="1:133">
      <c r="A15" s="12"/>
      <c r="B15" s="25">
        <v>322</v>
      </c>
      <c r="C15" s="20" t="s">
        <v>86</v>
      </c>
      <c r="D15" s="46">
        <v>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50</v>
      </c>
      <c r="O15" s="47">
        <f t="shared" si="1"/>
        <v>9.0415913200723327E-2</v>
      </c>
      <c r="P15" s="9"/>
    </row>
    <row r="16" spans="1:133" ht="15.75">
      <c r="A16" s="29" t="s">
        <v>16</v>
      </c>
      <c r="B16" s="30"/>
      <c r="C16" s="31"/>
      <c r="D16" s="32">
        <f t="shared" ref="D16:M16" si="5">SUM(D17:D22)</f>
        <v>100529</v>
      </c>
      <c r="E16" s="32">
        <f t="shared" si="5"/>
        <v>0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100529</v>
      </c>
      <c r="O16" s="45">
        <f t="shared" si="1"/>
        <v>181.78842676311029</v>
      </c>
      <c r="P16" s="10"/>
    </row>
    <row r="17" spans="1:119">
      <c r="A17" s="12"/>
      <c r="B17" s="25">
        <v>331.1</v>
      </c>
      <c r="C17" s="20" t="s">
        <v>89</v>
      </c>
      <c r="D17" s="46">
        <v>4491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4491</v>
      </c>
      <c r="O17" s="47">
        <f t="shared" si="1"/>
        <v>8.1211573236889691</v>
      </c>
      <c r="P17" s="9"/>
    </row>
    <row r="18" spans="1:119">
      <c r="A18" s="12"/>
      <c r="B18" s="25">
        <v>335.12</v>
      </c>
      <c r="C18" s="20" t="s">
        <v>63</v>
      </c>
      <c r="D18" s="46">
        <v>39375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39375</v>
      </c>
      <c r="O18" s="47">
        <f t="shared" si="1"/>
        <v>71.202531645569621</v>
      </c>
      <c r="P18" s="9"/>
    </row>
    <row r="19" spans="1:119">
      <c r="A19" s="12"/>
      <c r="B19" s="25">
        <v>335.14</v>
      </c>
      <c r="C19" s="20" t="s">
        <v>64</v>
      </c>
      <c r="D19" s="46">
        <v>139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139</v>
      </c>
      <c r="O19" s="47">
        <f t="shared" si="1"/>
        <v>0.25135623869801083</v>
      </c>
      <c r="P19" s="9"/>
    </row>
    <row r="20" spans="1:119">
      <c r="A20" s="12"/>
      <c r="B20" s="25">
        <v>335.15</v>
      </c>
      <c r="C20" s="20" t="s">
        <v>68</v>
      </c>
      <c r="D20" s="46">
        <v>56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56</v>
      </c>
      <c r="O20" s="47">
        <f t="shared" si="1"/>
        <v>0.10126582278481013</v>
      </c>
      <c r="P20" s="9"/>
    </row>
    <row r="21" spans="1:119">
      <c r="A21" s="12"/>
      <c r="B21" s="25">
        <v>335.18</v>
      </c>
      <c r="C21" s="20" t="s">
        <v>65</v>
      </c>
      <c r="D21" s="46">
        <v>24879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24879</v>
      </c>
      <c r="O21" s="47">
        <f t="shared" si="1"/>
        <v>44.989150090415912</v>
      </c>
      <c r="P21" s="9"/>
    </row>
    <row r="22" spans="1:119">
      <c r="A22" s="12"/>
      <c r="B22" s="25">
        <v>337.2</v>
      </c>
      <c r="C22" s="20" t="s">
        <v>22</v>
      </c>
      <c r="D22" s="46">
        <v>31589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31589</v>
      </c>
      <c r="O22" s="47">
        <f t="shared" si="1"/>
        <v>57.12296564195298</v>
      </c>
      <c r="P22" s="9"/>
    </row>
    <row r="23" spans="1:119" ht="15.75">
      <c r="A23" s="29" t="s">
        <v>27</v>
      </c>
      <c r="B23" s="30"/>
      <c r="C23" s="31"/>
      <c r="D23" s="32">
        <f t="shared" ref="D23:M23" si="6">SUM(D24:D24)</f>
        <v>53555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79553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133108</v>
      </c>
      <c r="O23" s="45">
        <f t="shared" si="1"/>
        <v>240.70162748643762</v>
      </c>
      <c r="P23" s="10"/>
    </row>
    <row r="24" spans="1:119">
      <c r="A24" s="12"/>
      <c r="B24" s="25">
        <v>343.4</v>
      </c>
      <c r="C24" s="20" t="s">
        <v>30</v>
      </c>
      <c r="D24" s="46">
        <v>53555</v>
      </c>
      <c r="E24" s="46">
        <v>0</v>
      </c>
      <c r="F24" s="46">
        <v>0</v>
      </c>
      <c r="G24" s="46">
        <v>0</v>
      </c>
      <c r="H24" s="46">
        <v>0</v>
      </c>
      <c r="I24" s="46">
        <v>79553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133108</v>
      </c>
      <c r="O24" s="47">
        <f t="shared" si="1"/>
        <v>240.70162748643762</v>
      </c>
      <c r="P24" s="9"/>
    </row>
    <row r="25" spans="1:119" ht="15.75">
      <c r="A25" s="29" t="s">
        <v>28</v>
      </c>
      <c r="B25" s="30"/>
      <c r="C25" s="31"/>
      <c r="D25" s="32">
        <f t="shared" ref="D25:M25" si="7">SUM(D26:D26)</f>
        <v>413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4"/>
        <v>413</v>
      </c>
      <c r="O25" s="45">
        <f t="shared" si="1"/>
        <v>0.74683544303797467</v>
      </c>
      <c r="P25" s="10"/>
    </row>
    <row r="26" spans="1:119">
      <c r="A26" s="13"/>
      <c r="B26" s="39">
        <v>351.1</v>
      </c>
      <c r="C26" s="21" t="s">
        <v>82</v>
      </c>
      <c r="D26" s="46">
        <v>413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413</v>
      </c>
      <c r="O26" s="47">
        <f t="shared" si="1"/>
        <v>0.74683544303797467</v>
      </c>
      <c r="P26" s="9"/>
    </row>
    <row r="27" spans="1:119" ht="15.75">
      <c r="A27" s="29" t="s">
        <v>2</v>
      </c>
      <c r="B27" s="30"/>
      <c r="C27" s="31"/>
      <c r="D27" s="32">
        <f t="shared" ref="D27:M27" si="8">SUM(D28:D29)</f>
        <v>44769</v>
      </c>
      <c r="E27" s="32">
        <f t="shared" si="8"/>
        <v>0</v>
      </c>
      <c r="F27" s="32">
        <f t="shared" si="8"/>
        <v>0</v>
      </c>
      <c r="G27" s="32">
        <f t="shared" si="8"/>
        <v>0</v>
      </c>
      <c r="H27" s="32">
        <f t="shared" si="8"/>
        <v>0</v>
      </c>
      <c r="I27" s="32">
        <f t="shared" si="8"/>
        <v>1546</v>
      </c>
      <c r="J27" s="32">
        <f t="shared" si="8"/>
        <v>0</v>
      </c>
      <c r="K27" s="32">
        <f t="shared" si="8"/>
        <v>0</v>
      </c>
      <c r="L27" s="32">
        <f t="shared" si="8"/>
        <v>0</v>
      </c>
      <c r="M27" s="32">
        <f t="shared" si="8"/>
        <v>0</v>
      </c>
      <c r="N27" s="32">
        <f t="shared" si="4"/>
        <v>46315</v>
      </c>
      <c r="O27" s="45">
        <f t="shared" si="1"/>
        <v>83.752260397830014</v>
      </c>
      <c r="P27" s="10"/>
    </row>
    <row r="28" spans="1:119">
      <c r="A28" s="12"/>
      <c r="B28" s="25">
        <v>361.1</v>
      </c>
      <c r="C28" s="20" t="s">
        <v>35</v>
      </c>
      <c r="D28" s="46">
        <v>447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447</v>
      </c>
      <c r="O28" s="47">
        <f t="shared" si="1"/>
        <v>0.80831826401446649</v>
      </c>
      <c r="P28" s="9"/>
    </row>
    <row r="29" spans="1:119" ht="15.75" thickBot="1">
      <c r="A29" s="12"/>
      <c r="B29" s="25">
        <v>369.3</v>
      </c>
      <c r="C29" s="20" t="s">
        <v>83</v>
      </c>
      <c r="D29" s="46">
        <v>44322</v>
      </c>
      <c r="E29" s="46">
        <v>0</v>
      </c>
      <c r="F29" s="46">
        <v>0</v>
      </c>
      <c r="G29" s="46">
        <v>0</v>
      </c>
      <c r="H29" s="46">
        <v>0</v>
      </c>
      <c r="I29" s="46">
        <v>1546</v>
      </c>
      <c r="J29" s="46">
        <v>0</v>
      </c>
      <c r="K29" s="46">
        <v>0</v>
      </c>
      <c r="L29" s="46">
        <v>0</v>
      </c>
      <c r="M29" s="46">
        <v>0</v>
      </c>
      <c r="N29" s="46">
        <f t="shared" si="4"/>
        <v>45868</v>
      </c>
      <c r="O29" s="47">
        <f t="shared" si="1"/>
        <v>82.943942133815554</v>
      </c>
      <c r="P29" s="9"/>
    </row>
    <row r="30" spans="1:119" ht="16.5" thickBot="1">
      <c r="A30" s="14" t="s">
        <v>32</v>
      </c>
      <c r="B30" s="23"/>
      <c r="C30" s="22"/>
      <c r="D30" s="15">
        <f>SUM(D5,D14,D16,D23,D25,D27)</f>
        <v>353709</v>
      </c>
      <c r="E30" s="15">
        <f t="shared" ref="E30:M30" si="9">SUM(E5,E14,E16,E23,E25,E27)</f>
        <v>0</v>
      </c>
      <c r="F30" s="15">
        <f t="shared" si="9"/>
        <v>0</v>
      </c>
      <c r="G30" s="15">
        <f t="shared" si="9"/>
        <v>0</v>
      </c>
      <c r="H30" s="15">
        <f t="shared" si="9"/>
        <v>0</v>
      </c>
      <c r="I30" s="15">
        <f t="shared" si="9"/>
        <v>81099</v>
      </c>
      <c r="J30" s="15">
        <f t="shared" si="9"/>
        <v>0</v>
      </c>
      <c r="K30" s="15">
        <f t="shared" si="9"/>
        <v>0</v>
      </c>
      <c r="L30" s="15">
        <f t="shared" si="9"/>
        <v>0</v>
      </c>
      <c r="M30" s="15">
        <f t="shared" si="9"/>
        <v>0</v>
      </c>
      <c r="N30" s="15">
        <f t="shared" si="4"/>
        <v>434808</v>
      </c>
      <c r="O30" s="38">
        <f t="shared" si="1"/>
        <v>786.27124773960213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118" t="s">
        <v>90</v>
      </c>
      <c r="M32" s="118"/>
      <c r="N32" s="118"/>
      <c r="O32" s="43">
        <v>553</v>
      </c>
    </row>
    <row r="33" spans="1:15">
      <c r="A33" s="119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7"/>
    </row>
    <row r="34" spans="1:15" ht="15.75" customHeight="1" thickBot="1">
      <c r="A34" s="120" t="s">
        <v>49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00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SUM(D6:D13)</f>
        <v>150259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150259</v>
      </c>
      <c r="O5" s="33">
        <f t="shared" ref="O5:O29" si="1">(N5/O$31)</f>
        <v>254.24534686971236</v>
      </c>
      <c r="P5" s="6"/>
    </row>
    <row r="6" spans="1:133">
      <c r="A6" s="12"/>
      <c r="B6" s="25">
        <v>311</v>
      </c>
      <c r="C6" s="20" t="s">
        <v>1</v>
      </c>
      <c r="D6" s="46">
        <v>37969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37969</v>
      </c>
      <c r="O6" s="47">
        <f t="shared" si="1"/>
        <v>64.24534686971235</v>
      </c>
      <c r="P6" s="9"/>
    </row>
    <row r="7" spans="1:133">
      <c r="A7" s="12"/>
      <c r="B7" s="25">
        <v>312.41000000000003</v>
      </c>
      <c r="C7" s="20" t="s">
        <v>78</v>
      </c>
      <c r="D7" s="46">
        <v>15252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15252</v>
      </c>
      <c r="O7" s="47">
        <f t="shared" si="1"/>
        <v>25.80710659898477</v>
      </c>
      <c r="P7" s="9"/>
    </row>
    <row r="8" spans="1:133">
      <c r="A8" s="12"/>
      <c r="B8" s="25">
        <v>312.60000000000002</v>
      </c>
      <c r="C8" s="20" t="s">
        <v>10</v>
      </c>
      <c r="D8" s="46">
        <v>39966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39966</v>
      </c>
      <c r="O8" s="47">
        <f t="shared" si="1"/>
        <v>67.6243654822335</v>
      </c>
      <c r="P8" s="9"/>
    </row>
    <row r="9" spans="1:133">
      <c r="A9" s="12"/>
      <c r="B9" s="25">
        <v>314.10000000000002</v>
      </c>
      <c r="C9" s="20" t="s">
        <v>79</v>
      </c>
      <c r="D9" s="46">
        <v>39496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39496</v>
      </c>
      <c r="O9" s="47">
        <f t="shared" si="1"/>
        <v>66.829103214890011</v>
      </c>
      <c r="P9" s="9"/>
    </row>
    <row r="10" spans="1:133">
      <c r="A10" s="12"/>
      <c r="B10" s="25">
        <v>314.3</v>
      </c>
      <c r="C10" s="20" t="s">
        <v>11</v>
      </c>
      <c r="D10" s="46">
        <v>8309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8309</v>
      </c>
      <c r="O10" s="47">
        <f t="shared" si="1"/>
        <v>14.059221658206431</v>
      </c>
      <c r="P10" s="9"/>
    </row>
    <row r="11" spans="1:133">
      <c r="A11" s="12"/>
      <c r="B11" s="25">
        <v>314.8</v>
      </c>
      <c r="C11" s="20" t="s">
        <v>80</v>
      </c>
      <c r="D11" s="46">
        <v>1265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1265</v>
      </c>
      <c r="O11" s="47">
        <f t="shared" si="1"/>
        <v>2.1404399323181047</v>
      </c>
      <c r="P11" s="9"/>
    </row>
    <row r="12" spans="1:133">
      <c r="A12" s="12"/>
      <c r="B12" s="25">
        <v>315</v>
      </c>
      <c r="C12" s="20" t="s">
        <v>62</v>
      </c>
      <c r="D12" s="46">
        <v>7872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7872</v>
      </c>
      <c r="O12" s="47">
        <f t="shared" si="1"/>
        <v>13.319796954314722</v>
      </c>
      <c r="P12" s="9"/>
    </row>
    <row r="13" spans="1:133">
      <c r="A13" s="12"/>
      <c r="B13" s="25">
        <v>316</v>
      </c>
      <c r="C13" s="20" t="s">
        <v>81</v>
      </c>
      <c r="D13" s="46">
        <v>130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130</v>
      </c>
      <c r="O13" s="47">
        <f t="shared" si="1"/>
        <v>0.21996615905245348</v>
      </c>
      <c r="P13" s="9"/>
    </row>
    <row r="14" spans="1:133" ht="15.75">
      <c r="A14" s="29" t="s">
        <v>13</v>
      </c>
      <c r="B14" s="30"/>
      <c r="C14" s="31"/>
      <c r="D14" s="32">
        <f t="shared" ref="D14:M14" si="3">SUM(D15:D15)</f>
        <v>300</v>
      </c>
      <c r="E14" s="32">
        <f t="shared" si="3"/>
        <v>0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9" si="4">SUM(D14:M14)</f>
        <v>300</v>
      </c>
      <c r="O14" s="45">
        <f t="shared" si="1"/>
        <v>0.50761421319796951</v>
      </c>
      <c r="P14" s="10"/>
    </row>
    <row r="15" spans="1:133">
      <c r="A15" s="12"/>
      <c r="B15" s="25">
        <v>322</v>
      </c>
      <c r="C15" s="20" t="s">
        <v>86</v>
      </c>
      <c r="D15" s="46">
        <v>300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300</v>
      </c>
      <c r="O15" s="47">
        <f t="shared" si="1"/>
        <v>0.50761421319796951</v>
      </c>
      <c r="P15" s="9"/>
    </row>
    <row r="16" spans="1:133" ht="15.75">
      <c r="A16" s="29" t="s">
        <v>16</v>
      </c>
      <c r="B16" s="30"/>
      <c r="C16" s="31"/>
      <c r="D16" s="32">
        <f t="shared" ref="D16:M16" si="5">SUM(D17:D22)</f>
        <v>92428</v>
      </c>
      <c r="E16" s="32">
        <f t="shared" si="5"/>
        <v>5031</v>
      </c>
      <c r="F16" s="32">
        <f t="shared" si="5"/>
        <v>0</v>
      </c>
      <c r="G16" s="32">
        <f t="shared" si="5"/>
        <v>0</v>
      </c>
      <c r="H16" s="32">
        <f t="shared" si="5"/>
        <v>0</v>
      </c>
      <c r="I16" s="32">
        <f t="shared" si="5"/>
        <v>0</v>
      </c>
      <c r="J16" s="32">
        <f t="shared" si="5"/>
        <v>0</v>
      </c>
      <c r="K16" s="32">
        <f t="shared" si="5"/>
        <v>0</v>
      </c>
      <c r="L16" s="32">
        <f t="shared" si="5"/>
        <v>0</v>
      </c>
      <c r="M16" s="32">
        <f t="shared" si="5"/>
        <v>0</v>
      </c>
      <c r="N16" s="44">
        <f t="shared" si="4"/>
        <v>97459</v>
      </c>
      <c r="O16" s="45">
        <f t="shared" si="1"/>
        <v>164.90524534686972</v>
      </c>
      <c r="P16" s="10"/>
    </row>
    <row r="17" spans="1:119">
      <c r="A17" s="12"/>
      <c r="B17" s="25">
        <v>334.31</v>
      </c>
      <c r="C17" s="20" t="s">
        <v>58</v>
      </c>
      <c r="D17" s="46">
        <v>0</v>
      </c>
      <c r="E17" s="46">
        <v>5031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5031</v>
      </c>
      <c r="O17" s="47">
        <f t="shared" si="1"/>
        <v>8.5126903553299496</v>
      </c>
      <c r="P17" s="9"/>
    </row>
    <row r="18" spans="1:119">
      <c r="A18" s="12"/>
      <c r="B18" s="25">
        <v>335.12</v>
      </c>
      <c r="C18" s="20" t="s">
        <v>63</v>
      </c>
      <c r="D18" s="46">
        <v>38830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38830</v>
      </c>
      <c r="O18" s="47">
        <f t="shared" si="1"/>
        <v>65.702199661590527</v>
      </c>
      <c r="P18" s="9"/>
    </row>
    <row r="19" spans="1:119">
      <c r="A19" s="12"/>
      <c r="B19" s="25">
        <v>335.14</v>
      </c>
      <c r="C19" s="20" t="s">
        <v>64</v>
      </c>
      <c r="D19" s="46">
        <v>100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100</v>
      </c>
      <c r="O19" s="47">
        <f t="shared" si="1"/>
        <v>0.16920473773265651</v>
      </c>
      <c r="P19" s="9"/>
    </row>
    <row r="20" spans="1:119">
      <c r="A20" s="12"/>
      <c r="B20" s="25">
        <v>335.15</v>
      </c>
      <c r="C20" s="20" t="s">
        <v>68</v>
      </c>
      <c r="D20" s="46">
        <v>56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56</v>
      </c>
      <c r="O20" s="47">
        <f t="shared" si="1"/>
        <v>9.475465313028765E-2</v>
      </c>
      <c r="P20" s="9"/>
    </row>
    <row r="21" spans="1:119">
      <c r="A21" s="12"/>
      <c r="B21" s="25">
        <v>335.18</v>
      </c>
      <c r="C21" s="20" t="s">
        <v>65</v>
      </c>
      <c r="D21" s="46">
        <v>22000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4"/>
        <v>22000</v>
      </c>
      <c r="O21" s="47">
        <f t="shared" si="1"/>
        <v>37.22504230118443</v>
      </c>
      <c r="P21" s="9"/>
    </row>
    <row r="22" spans="1:119">
      <c r="A22" s="12"/>
      <c r="B22" s="25">
        <v>337.2</v>
      </c>
      <c r="C22" s="20" t="s">
        <v>22</v>
      </c>
      <c r="D22" s="46">
        <v>31442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31442</v>
      </c>
      <c r="O22" s="47">
        <f t="shared" si="1"/>
        <v>53.20135363790186</v>
      </c>
      <c r="P22" s="9"/>
    </row>
    <row r="23" spans="1:119" ht="15.75">
      <c r="A23" s="29" t="s">
        <v>27</v>
      </c>
      <c r="B23" s="30"/>
      <c r="C23" s="31"/>
      <c r="D23" s="32">
        <f t="shared" ref="D23:M23" si="6">SUM(D24:D24)</f>
        <v>50424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88448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138872</v>
      </c>
      <c r="O23" s="45">
        <f t="shared" si="1"/>
        <v>234.97800338409476</v>
      </c>
      <c r="P23" s="10"/>
    </row>
    <row r="24" spans="1:119">
      <c r="A24" s="12"/>
      <c r="B24" s="25">
        <v>343.4</v>
      </c>
      <c r="C24" s="20" t="s">
        <v>30</v>
      </c>
      <c r="D24" s="46">
        <v>50424</v>
      </c>
      <c r="E24" s="46">
        <v>0</v>
      </c>
      <c r="F24" s="46">
        <v>0</v>
      </c>
      <c r="G24" s="46">
        <v>0</v>
      </c>
      <c r="H24" s="46">
        <v>0</v>
      </c>
      <c r="I24" s="46">
        <v>88448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138872</v>
      </c>
      <c r="O24" s="47">
        <f t="shared" si="1"/>
        <v>234.97800338409476</v>
      </c>
      <c r="P24" s="9"/>
    </row>
    <row r="25" spans="1:119" ht="15.75">
      <c r="A25" s="29" t="s">
        <v>28</v>
      </c>
      <c r="B25" s="30"/>
      <c r="C25" s="31"/>
      <c r="D25" s="32">
        <f t="shared" ref="D25:M25" si="7">SUM(D26:D26)</f>
        <v>1059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4"/>
        <v>1059</v>
      </c>
      <c r="O25" s="45">
        <f t="shared" si="1"/>
        <v>1.7918781725888324</v>
      </c>
      <c r="P25" s="10"/>
    </row>
    <row r="26" spans="1:119">
      <c r="A26" s="13"/>
      <c r="B26" s="39">
        <v>351.1</v>
      </c>
      <c r="C26" s="21" t="s">
        <v>82</v>
      </c>
      <c r="D26" s="46">
        <v>1059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1059</v>
      </c>
      <c r="O26" s="47">
        <f t="shared" si="1"/>
        <v>1.7918781725888324</v>
      </c>
      <c r="P26" s="9"/>
    </row>
    <row r="27" spans="1:119" ht="15.75">
      <c r="A27" s="29" t="s">
        <v>2</v>
      </c>
      <c r="B27" s="30"/>
      <c r="C27" s="31"/>
      <c r="D27" s="32">
        <f t="shared" ref="D27:M27" si="8">SUM(D28:D28)</f>
        <v>6688</v>
      </c>
      <c r="E27" s="32">
        <f t="shared" si="8"/>
        <v>0</v>
      </c>
      <c r="F27" s="32">
        <f t="shared" si="8"/>
        <v>0</v>
      </c>
      <c r="G27" s="32">
        <f t="shared" si="8"/>
        <v>0</v>
      </c>
      <c r="H27" s="32">
        <f t="shared" si="8"/>
        <v>0</v>
      </c>
      <c r="I27" s="32">
        <f t="shared" si="8"/>
        <v>0</v>
      </c>
      <c r="J27" s="32">
        <f t="shared" si="8"/>
        <v>0</v>
      </c>
      <c r="K27" s="32">
        <f t="shared" si="8"/>
        <v>0</v>
      </c>
      <c r="L27" s="32">
        <f t="shared" si="8"/>
        <v>0</v>
      </c>
      <c r="M27" s="32">
        <f t="shared" si="8"/>
        <v>0</v>
      </c>
      <c r="N27" s="32">
        <f t="shared" si="4"/>
        <v>6688</v>
      </c>
      <c r="O27" s="45">
        <f t="shared" si="1"/>
        <v>11.316412859560067</v>
      </c>
      <c r="P27" s="10"/>
    </row>
    <row r="28" spans="1:119" ht="15.75" thickBot="1">
      <c r="A28" s="12"/>
      <c r="B28" s="25">
        <v>369.3</v>
      </c>
      <c r="C28" s="20" t="s">
        <v>83</v>
      </c>
      <c r="D28" s="46">
        <v>6688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6688</v>
      </c>
      <c r="O28" s="47">
        <f t="shared" si="1"/>
        <v>11.316412859560067</v>
      </c>
      <c r="P28" s="9"/>
    </row>
    <row r="29" spans="1:119" ht="16.5" thickBot="1">
      <c r="A29" s="14" t="s">
        <v>32</v>
      </c>
      <c r="B29" s="23"/>
      <c r="C29" s="22"/>
      <c r="D29" s="15">
        <f>SUM(D5,D14,D16,D23,D25,D27)</f>
        <v>301158</v>
      </c>
      <c r="E29" s="15">
        <f t="shared" ref="E29:M29" si="9">SUM(E5,E14,E16,E23,E25,E27)</f>
        <v>5031</v>
      </c>
      <c r="F29" s="15">
        <f t="shared" si="9"/>
        <v>0</v>
      </c>
      <c r="G29" s="15">
        <f t="shared" si="9"/>
        <v>0</v>
      </c>
      <c r="H29" s="15">
        <f t="shared" si="9"/>
        <v>0</v>
      </c>
      <c r="I29" s="15">
        <f t="shared" si="9"/>
        <v>88448</v>
      </c>
      <c r="J29" s="15">
        <f t="shared" si="9"/>
        <v>0</v>
      </c>
      <c r="K29" s="15">
        <f t="shared" si="9"/>
        <v>0</v>
      </c>
      <c r="L29" s="15">
        <f t="shared" si="9"/>
        <v>0</v>
      </c>
      <c r="M29" s="15">
        <f t="shared" si="9"/>
        <v>0</v>
      </c>
      <c r="N29" s="15">
        <f t="shared" si="4"/>
        <v>394637</v>
      </c>
      <c r="O29" s="38">
        <f t="shared" si="1"/>
        <v>667.7445008460237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118" t="s">
        <v>87</v>
      </c>
      <c r="M31" s="118"/>
      <c r="N31" s="118"/>
      <c r="O31" s="43">
        <v>591</v>
      </c>
    </row>
    <row r="32" spans="1:119">
      <c r="A32" s="119"/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7"/>
    </row>
    <row r="33" spans="1:15" ht="15.75" customHeight="1" thickBot="1">
      <c r="A33" s="120" t="s">
        <v>49</v>
      </c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00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SUM(D6:D13)</f>
        <v>150105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150105</v>
      </c>
      <c r="O5" s="33">
        <f t="shared" ref="O5:O29" si="1">(N5/O$31)</f>
        <v>244.8694942903752</v>
      </c>
      <c r="P5" s="6"/>
    </row>
    <row r="6" spans="1:133">
      <c r="A6" s="12"/>
      <c r="B6" s="25">
        <v>311</v>
      </c>
      <c r="C6" s="20" t="s">
        <v>1</v>
      </c>
      <c r="D6" s="46">
        <v>40206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>SUM(D6:M6)</f>
        <v>40206</v>
      </c>
      <c r="O6" s="47">
        <f t="shared" si="1"/>
        <v>65.588907014681894</v>
      </c>
      <c r="P6" s="9"/>
    </row>
    <row r="7" spans="1:133">
      <c r="A7" s="12"/>
      <c r="B7" s="25">
        <v>312.41000000000003</v>
      </c>
      <c r="C7" s="20" t="s">
        <v>78</v>
      </c>
      <c r="D7" s="46">
        <v>15375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ref="N7:N13" si="2">SUM(D7:M7)</f>
        <v>15375</v>
      </c>
      <c r="O7" s="47">
        <f t="shared" si="1"/>
        <v>25.081566068515496</v>
      </c>
      <c r="P7" s="9"/>
    </row>
    <row r="8" spans="1:133">
      <c r="A8" s="12"/>
      <c r="B8" s="25">
        <v>312.60000000000002</v>
      </c>
      <c r="C8" s="20" t="s">
        <v>10</v>
      </c>
      <c r="D8" s="46">
        <v>38918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2"/>
        <v>38918</v>
      </c>
      <c r="O8" s="47">
        <f t="shared" si="1"/>
        <v>63.487765089722679</v>
      </c>
      <c r="P8" s="9"/>
    </row>
    <row r="9" spans="1:133">
      <c r="A9" s="12"/>
      <c r="B9" s="25">
        <v>314.10000000000002</v>
      </c>
      <c r="C9" s="20" t="s">
        <v>79</v>
      </c>
      <c r="D9" s="46">
        <v>36317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2"/>
        <v>36317</v>
      </c>
      <c r="O9" s="47">
        <f t="shared" si="1"/>
        <v>59.244698205546491</v>
      </c>
      <c r="P9" s="9"/>
    </row>
    <row r="10" spans="1:133">
      <c r="A10" s="12"/>
      <c r="B10" s="25">
        <v>314.3</v>
      </c>
      <c r="C10" s="20" t="s">
        <v>11</v>
      </c>
      <c r="D10" s="46">
        <v>10034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2"/>
        <v>10034</v>
      </c>
      <c r="O10" s="47">
        <f t="shared" si="1"/>
        <v>16.368678629690049</v>
      </c>
      <c r="P10" s="9"/>
    </row>
    <row r="11" spans="1:133">
      <c r="A11" s="12"/>
      <c r="B11" s="25">
        <v>314.8</v>
      </c>
      <c r="C11" s="20" t="s">
        <v>80</v>
      </c>
      <c r="D11" s="46">
        <v>1104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2"/>
        <v>1104</v>
      </c>
      <c r="O11" s="47">
        <f t="shared" si="1"/>
        <v>1.8009787928221859</v>
      </c>
      <c r="P11" s="9"/>
    </row>
    <row r="12" spans="1:133">
      <c r="A12" s="12"/>
      <c r="B12" s="25">
        <v>315</v>
      </c>
      <c r="C12" s="20" t="s">
        <v>62</v>
      </c>
      <c r="D12" s="46">
        <v>7891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2"/>
        <v>7891</v>
      </c>
      <c r="O12" s="47">
        <f t="shared" si="1"/>
        <v>12.872756933115824</v>
      </c>
      <c r="P12" s="9"/>
    </row>
    <row r="13" spans="1:133">
      <c r="A13" s="12"/>
      <c r="B13" s="25">
        <v>316</v>
      </c>
      <c r="C13" s="20" t="s">
        <v>81</v>
      </c>
      <c r="D13" s="46">
        <v>260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2"/>
        <v>260</v>
      </c>
      <c r="O13" s="47">
        <f t="shared" si="1"/>
        <v>0.42414355628058725</v>
      </c>
      <c r="P13" s="9"/>
    </row>
    <row r="14" spans="1:133" ht="15.75">
      <c r="A14" s="29" t="s">
        <v>16</v>
      </c>
      <c r="B14" s="30"/>
      <c r="C14" s="31"/>
      <c r="D14" s="32">
        <f t="shared" ref="D14:M14" si="3">SUM(D15:D20)</f>
        <v>90219</v>
      </c>
      <c r="E14" s="32">
        <f t="shared" si="3"/>
        <v>639254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0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4">
        <f t="shared" ref="N14:N29" si="4">SUM(D14:M14)</f>
        <v>729473</v>
      </c>
      <c r="O14" s="45">
        <f t="shared" si="1"/>
        <v>1190.004893964111</v>
      </c>
      <c r="P14" s="10"/>
    </row>
    <row r="15" spans="1:133">
      <c r="A15" s="12"/>
      <c r="B15" s="25">
        <v>334.31</v>
      </c>
      <c r="C15" s="20" t="s">
        <v>58</v>
      </c>
      <c r="D15" s="46">
        <v>0</v>
      </c>
      <c r="E15" s="46">
        <v>639254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4"/>
        <v>639254</v>
      </c>
      <c r="O15" s="47">
        <f t="shared" si="1"/>
        <v>1042.8287112561175</v>
      </c>
      <c r="P15" s="9"/>
    </row>
    <row r="16" spans="1:133">
      <c r="A16" s="12"/>
      <c r="B16" s="25">
        <v>335.12</v>
      </c>
      <c r="C16" s="20" t="s">
        <v>63</v>
      </c>
      <c r="D16" s="46">
        <v>36619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4"/>
        <v>36619</v>
      </c>
      <c r="O16" s="47">
        <f t="shared" si="1"/>
        <v>59.737357259380097</v>
      </c>
      <c r="P16" s="9"/>
    </row>
    <row r="17" spans="1:119">
      <c r="A17" s="12"/>
      <c r="B17" s="25">
        <v>335.14</v>
      </c>
      <c r="C17" s="20" t="s">
        <v>64</v>
      </c>
      <c r="D17" s="46">
        <v>143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4"/>
        <v>143</v>
      </c>
      <c r="O17" s="47">
        <f t="shared" si="1"/>
        <v>0.23327895595432299</v>
      </c>
      <c r="P17" s="9"/>
    </row>
    <row r="18" spans="1:119">
      <c r="A18" s="12"/>
      <c r="B18" s="25">
        <v>335.15</v>
      </c>
      <c r="C18" s="20" t="s">
        <v>68</v>
      </c>
      <c r="D18" s="46">
        <v>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4"/>
        <v>56</v>
      </c>
      <c r="O18" s="47">
        <f t="shared" si="1"/>
        <v>9.1353996737357265E-2</v>
      </c>
      <c r="P18" s="9"/>
    </row>
    <row r="19" spans="1:119">
      <c r="A19" s="12"/>
      <c r="B19" s="25">
        <v>335.18</v>
      </c>
      <c r="C19" s="20" t="s">
        <v>65</v>
      </c>
      <c r="D19" s="46">
        <v>22401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4"/>
        <v>22401</v>
      </c>
      <c r="O19" s="47">
        <f t="shared" si="1"/>
        <v>36.543230016313217</v>
      </c>
      <c r="P19" s="9"/>
    </row>
    <row r="20" spans="1:119">
      <c r="A20" s="12"/>
      <c r="B20" s="25">
        <v>337.2</v>
      </c>
      <c r="C20" s="20" t="s">
        <v>22</v>
      </c>
      <c r="D20" s="46">
        <v>31000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4"/>
        <v>31000</v>
      </c>
      <c r="O20" s="47">
        <f t="shared" si="1"/>
        <v>50.570962479608482</v>
      </c>
      <c r="P20" s="9"/>
    </row>
    <row r="21" spans="1:119" ht="15.75">
      <c r="A21" s="29" t="s">
        <v>27</v>
      </c>
      <c r="B21" s="30"/>
      <c r="C21" s="31"/>
      <c r="D21" s="32">
        <f t="shared" ref="D21:M21" si="5">SUM(D22:D22)</f>
        <v>49394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87110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4"/>
        <v>136504</v>
      </c>
      <c r="O21" s="45">
        <f t="shared" si="1"/>
        <v>222.68189233278957</v>
      </c>
      <c r="P21" s="10"/>
    </row>
    <row r="22" spans="1:119">
      <c r="A22" s="12"/>
      <c r="B22" s="25">
        <v>343.4</v>
      </c>
      <c r="C22" s="20" t="s">
        <v>30</v>
      </c>
      <c r="D22" s="46">
        <v>49394</v>
      </c>
      <c r="E22" s="46">
        <v>0</v>
      </c>
      <c r="F22" s="46">
        <v>0</v>
      </c>
      <c r="G22" s="46">
        <v>0</v>
      </c>
      <c r="H22" s="46">
        <v>0</v>
      </c>
      <c r="I22" s="46">
        <v>87110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4"/>
        <v>136504</v>
      </c>
      <c r="O22" s="47">
        <f t="shared" si="1"/>
        <v>222.68189233278957</v>
      </c>
      <c r="P22" s="9"/>
    </row>
    <row r="23" spans="1:119" ht="15.75">
      <c r="A23" s="29" t="s">
        <v>28</v>
      </c>
      <c r="B23" s="30"/>
      <c r="C23" s="31"/>
      <c r="D23" s="32">
        <f t="shared" ref="D23:M23" si="6">SUM(D24:D24)</f>
        <v>1256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4"/>
        <v>1256</v>
      </c>
      <c r="O23" s="45">
        <f t="shared" si="1"/>
        <v>2.0489396411092984</v>
      </c>
      <c r="P23" s="10"/>
    </row>
    <row r="24" spans="1:119">
      <c r="A24" s="13"/>
      <c r="B24" s="39">
        <v>351.1</v>
      </c>
      <c r="C24" s="21" t="s">
        <v>82</v>
      </c>
      <c r="D24" s="46">
        <v>1256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4"/>
        <v>1256</v>
      </c>
      <c r="O24" s="47">
        <f t="shared" si="1"/>
        <v>2.0489396411092984</v>
      </c>
      <c r="P24" s="9"/>
    </row>
    <row r="25" spans="1:119" ht="15.75">
      <c r="A25" s="29" t="s">
        <v>2</v>
      </c>
      <c r="B25" s="30"/>
      <c r="C25" s="31"/>
      <c r="D25" s="32">
        <f t="shared" ref="D25:M25" si="7">SUM(D26:D26)</f>
        <v>9896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4"/>
        <v>9896</v>
      </c>
      <c r="O25" s="45">
        <f t="shared" si="1"/>
        <v>16.143556280587276</v>
      </c>
      <c r="P25" s="10"/>
    </row>
    <row r="26" spans="1:119">
      <c r="A26" s="12"/>
      <c r="B26" s="25">
        <v>369.3</v>
      </c>
      <c r="C26" s="20" t="s">
        <v>83</v>
      </c>
      <c r="D26" s="46">
        <v>9896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4"/>
        <v>9896</v>
      </c>
      <c r="O26" s="47">
        <f t="shared" si="1"/>
        <v>16.143556280587276</v>
      </c>
      <c r="P26" s="9"/>
    </row>
    <row r="27" spans="1:119" ht="15.75">
      <c r="A27" s="29" t="s">
        <v>69</v>
      </c>
      <c r="B27" s="30"/>
      <c r="C27" s="31"/>
      <c r="D27" s="32">
        <f t="shared" ref="D27:M27" si="8">SUM(D28:D28)</f>
        <v>0</v>
      </c>
      <c r="E27" s="32">
        <f t="shared" si="8"/>
        <v>0</v>
      </c>
      <c r="F27" s="32">
        <f t="shared" si="8"/>
        <v>0</v>
      </c>
      <c r="G27" s="32">
        <f t="shared" si="8"/>
        <v>0</v>
      </c>
      <c r="H27" s="32">
        <f t="shared" si="8"/>
        <v>0</v>
      </c>
      <c r="I27" s="32">
        <f t="shared" si="8"/>
        <v>639254</v>
      </c>
      <c r="J27" s="32">
        <f t="shared" si="8"/>
        <v>0</v>
      </c>
      <c r="K27" s="32">
        <f t="shared" si="8"/>
        <v>0</v>
      </c>
      <c r="L27" s="32">
        <f t="shared" si="8"/>
        <v>0</v>
      </c>
      <c r="M27" s="32">
        <f t="shared" si="8"/>
        <v>0</v>
      </c>
      <c r="N27" s="32">
        <f t="shared" si="4"/>
        <v>639254</v>
      </c>
      <c r="O27" s="45">
        <f t="shared" si="1"/>
        <v>1042.8287112561175</v>
      </c>
      <c r="P27" s="9"/>
    </row>
    <row r="28" spans="1:119" ht="15.75" thickBot="1">
      <c r="A28" s="12"/>
      <c r="B28" s="25">
        <v>381</v>
      </c>
      <c r="C28" s="20" t="s">
        <v>70</v>
      </c>
      <c r="D28" s="46">
        <v>0</v>
      </c>
      <c r="E28" s="46">
        <v>0</v>
      </c>
      <c r="F28" s="46">
        <v>0</v>
      </c>
      <c r="G28" s="46">
        <v>0</v>
      </c>
      <c r="H28" s="46">
        <v>0</v>
      </c>
      <c r="I28" s="46">
        <v>639254</v>
      </c>
      <c r="J28" s="46">
        <v>0</v>
      </c>
      <c r="K28" s="46">
        <v>0</v>
      </c>
      <c r="L28" s="46">
        <v>0</v>
      </c>
      <c r="M28" s="46">
        <v>0</v>
      </c>
      <c r="N28" s="46">
        <f t="shared" si="4"/>
        <v>639254</v>
      </c>
      <c r="O28" s="47">
        <f t="shared" si="1"/>
        <v>1042.8287112561175</v>
      </c>
      <c r="P28" s="9"/>
    </row>
    <row r="29" spans="1:119" ht="16.5" thickBot="1">
      <c r="A29" s="14" t="s">
        <v>32</v>
      </c>
      <c r="B29" s="23"/>
      <c r="C29" s="22"/>
      <c r="D29" s="15">
        <f>SUM(D5,D14,D21,D23,D25,D27)</f>
        <v>300870</v>
      </c>
      <c r="E29" s="15">
        <f t="shared" ref="E29:M29" si="9">SUM(E5,E14,E21,E23,E25,E27)</f>
        <v>639254</v>
      </c>
      <c r="F29" s="15">
        <f t="shared" si="9"/>
        <v>0</v>
      </c>
      <c r="G29" s="15">
        <f t="shared" si="9"/>
        <v>0</v>
      </c>
      <c r="H29" s="15">
        <f t="shared" si="9"/>
        <v>0</v>
      </c>
      <c r="I29" s="15">
        <f t="shared" si="9"/>
        <v>726364</v>
      </c>
      <c r="J29" s="15">
        <f t="shared" si="9"/>
        <v>0</v>
      </c>
      <c r="K29" s="15">
        <f t="shared" si="9"/>
        <v>0</v>
      </c>
      <c r="L29" s="15">
        <f t="shared" si="9"/>
        <v>0</v>
      </c>
      <c r="M29" s="15">
        <f t="shared" si="9"/>
        <v>0</v>
      </c>
      <c r="N29" s="15">
        <f t="shared" si="4"/>
        <v>1666488</v>
      </c>
      <c r="O29" s="38">
        <f t="shared" si="1"/>
        <v>2718.5774877650897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118" t="s">
        <v>84</v>
      </c>
      <c r="M31" s="118"/>
      <c r="N31" s="118"/>
      <c r="O31" s="43">
        <v>613</v>
      </c>
    </row>
    <row r="32" spans="1:119">
      <c r="A32" s="119"/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7"/>
    </row>
    <row r="33" spans="1:15" ht="15.75" customHeight="1" thickBot="1">
      <c r="A33" s="120" t="s">
        <v>49</v>
      </c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00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149642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8" si="1">SUM(D5:M5)</f>
        <v>149642</v>
      </c>
      <c r="O5" s="33">
        <f t="shared" ref="O5:O28" si="2">(N5/O$30)</f>
        <v>236.40126382306477</v>
      </c>
      <c r="P5" s="6"/>
    </row>
    <row r="6" spans="1:133">
      <c r="A6" s="12"/>
      <c r="B6" s="25">
        <v>311</v>
      </c>
      <c r="C6" s="20" t="s">
        <v>1</v>
      </c>
      <c r="D6" s="46">
        <v>40298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40298</v>
      </c>
      <c r="O6" s="47">
        <f t="shared" si="2"/>
        <v>63.661927330173775</v>
      </c>
      <c r="P6" s="9"/>
    </row>
    <row r="7" spans="1:133">
      <c r="A7" s="12"/>
      <c r="B7" s="25">
        <v>312.10000000000002</v>
      </c>
      <c r="C7" s="20" t="s">
        <v>9</v>
      </c>
      <c r="D7" s="46">
        <v>14655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14655</v>
      </c>
      <c r="O7" s="47">
        <f t="shared" si="2"/>
        <v>23.151658767772513</v>
      </c>
      <c r="P7" s="9"/>
    </row>
    <row r="8" spans="1:133">
      <c r="A8" s="12"/>
      <c r="B8" s="25">
        <v>312.60000000000002</v>
      </c>
      <c r="C8" s="20" t="s">
        <v>10</v>
      </c>
      <c r="D8" s="46">
        <v>36828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36828</v>
      </c>
      <c r="O8" s="47">
        <f t="shared" si="2"/>
        <v>58.18009478672986</v>
      </c>
      <c r="P8" s="9"/>
    </row>
    <row r="9" spans="1:133">
      <c r="A9" s="12"/>
      <c r="B9" s="25">
        <v>314.3</v>
      </c>
      <c r="C9" s="20" t="s">
        <v>11</v>
      </c>
      <c r="D9" s="46">
        <v>51745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51745</v>
      </c>
      <c r="O9" s="47">
        <f t="shared" si="2"/>
        <v>81.745655608214847</v>
      </c>
      <c r="P9" s="9"/>
    </row>
    <row r="10" spans="1:133">
      <c r="A10" s="12"/>
      <c r="B10" s="25">
        <v>315</v>
      </c>
      <c r="C10" s="20" t="s">
        <v>62</v>
      </c>
      <c r="D10" s="46">
        <v>6116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6116</v>
      </c>
      <c r="O10" s="47">
        <f t="shared" si="2"/>
        <v>9.6619273301737749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2813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2813</v>
      </c>
      <c r="O11" s="45">
        <f t="shared" si="2"/>
        <v>4.4439178515007898</v>
      </c>
      <c r="P11" s="10"/>
    </row>
    <row r="12" spans="1:133">
      <c r="A12" s="12"/>
      <c r="B12" s="25">
        <v>329</v>
      </c>
      <c r="C12" s="20" t="s">
        <v>14</v>
      </c>
      <c r="D12" s="46">
        <v>2813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2813</v>
      </c>
      <c r="O12" s="47">
        <f t="shared" si="2"/>
        <v>4.4439178515007898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SUM(D14:D20)</f>
        <v>84601</v>
      </c>
      <c r="E13" s="32">
        <f t="shared" si="4"/>
        <v>31087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165590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281278</v>
      </c>
      <c r="O13" s="45">
        <f t="shared" si="2"/>
        <v>444.35703001579776</v>
      </c>
      <c r="P13" s="10"/>
    </row>
    <row r="14" spans="1:133">
      <c r="A14" s="12"/>
      <c r="B14" s="25">
        <v>331.31</v>
      </c>
      <c r="C14" s="20" t="s">
        <v>53</v>
      </c>
      <c r="D14" s="46">
        <v>0</v>
      </c>
      <c r="E14" s="46">
        <v>31087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31087</v>
      </c>
      <c r="O14" s="47">
        <f t="shared" si="2"/>
        <v>49.110584518167457</v>
      </c>
      <c r="P14" s="9"/>
    </row>
    <row r="15" spans="1:133">
      <c r="A15" s="12"/>
      <c r="B15" s="25">
        <v>331.39</v>
      </c>
      <c r="C15" s="20" t="s">
        <v>75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165590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165590</v>
      </c>
      <c r="O15" s="47">
        <f t="shared" si="2"/>
        <v>261.59557661927329</v>
      </c>
      <c r="P15" s="9"/>
    </row>
    <row r="16" spans="1:133">
      <c r="A16" s="12"/>
      <c r="B16" s="25">
        <v>335.12</v>
      </c>
      <c r="C16" s="20" t="s">
        <v>63</v>
      </c>
      <c r="D16" s="46">
        <v>33489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33489</v>
      </c>
      <c r="O16" s="47">
        <f t="shared" si="2"/>
        <v>52.905213270142177</v>
      </c>
      <c r="P16" s="9"/>
    </row>
    <row r="17" spans="1:119">
      <c r="A17" s="12"/>
      <c r="B17" s="25">
        <v>335.14</v>
      </c>
      <c r="C17" s="20" t="s">
        <v>64</v>
      </c>
      <c r="D17" s="46">
        <v>88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88</v>
      </c>
      <c r="O17" s="47">
        <f t="shared" si="2"/>
        <v>0.13902053712480253</v>
      </c>
      <c r="P17" s="9"/>
    </row>
    <row r="18" spans="1:119">
      <c r="A18" s="12"/>
      <c r="B18" s="25">
        <v>335.15</v>
      </c>
      <c r="C18" s="20" t="s">
        <v>68</v>
      </c>
      <c r="D18" s="46">
        <v>56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56</v>
      </c>
      <c r="O18" s="47">
        <f t="shared" si="2"/>
        <v>8.8467614533965247E-2</v>
      </c>
      <c r="P18" s="9"/>
    </row>
    <row r="19" spans="1:119">
      <c r="A19" s="12"/>
      <c r="B19" s="25">
        <v>335.18</v>
      </c>
      <c r="C19" s="20" t="s">
        <v>65</v>
      </c>
      <c r="D19" s="46">
        <v>19968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19968</v>
      </c>
      <c r="O19" s="47">
        <f t="shared" si="2"/>
        <v>31.545023696682463</v>
      </c>
      <c r="P19" s="9"/>
    </row>
    <row r="20" spans="1:119">
      <c r="A20" s="12"/>
      <c r="B20" s="25">
        <v>337.2</v>
      </c>
      <c r="C20" s="20" t="s">
        <v>22</v>
      </c>
      <c r="D20" s="46">
        <v>31000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31000</v>
      </c>
      <c r="O20" s="47">
        <f t="shared" si="2"/>
        <v>48.973143759873615</v>
      </c>
      <c r="P20" s="9"/>
    </row>
    <row r="21" spans="1:119" ht="15.75">
      <c r="A21" s="29" t="s">
        <v>27</v>
      </c>
      <c r="B21" s="30"/>
      <c r="C21" s="31"/>
      <c r="D21" s="32">
        <f t="shared" ref="D21:M21" si="5">SUM(D22:D23)</f>
        <v>47497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85758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133255</v>
      </c>
      <c r="O21" s="45">
        <f t="shared" si="2"/>
        <v>210.5134281200632</v>
      </c>
      <c r="P21" s="10"/>
    </row>
    <row r="22" spans="1:119">
      <c r="A22" s="12"/>
      <c r="B22" s="25">
        <v>343.3</v>
      </c>
      <c r="C22" s="20" t="s">
        <v>29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85758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85758</v>
      </c>
      <c r="O22" s="47">
        <f t="shared" si="2"/>
        <v>135.478672985782</v>
      </c>
      <c r="P22" s="9"/>
    </row>
    <row r="23" spans="1:119">
      <c r="A23" s="12"/>
      <c r="B23" s="25">
        <v>343.4</v>
      </c>
      <c r="C23" s="20" t="s">
        <v>30</v>
      </c>
      <c r="D23" s="46">
        <v>47497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47497</v>
      </c>
      <c r="O23" s="47">
        <f t="shared" si="2"/>
        <v>75.034755134281198</v>
      </c>
      <c r="P23" s="9"/>
    </row>
    <row r="24" spans="1:119" ht="15.75">
      <c r="A24" s="29" t="s">
        <v>28</v>
      </c>
      <c r="B24" s="30"/>
      <c r="C24" s="31"/>
      <c r="D24" s="32">
        <f t="shared" ref="D24:M24" si="6">SUM(D25:D25)</f>
        <v>818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1"/>
        <v>818</v>
      </c>
      <c r="O24" s="45">
        <f t="shared" si="2"/>
        <v>1.2922590837282781</v>
      </c>
      <c r="P24" s="10"/>
    </row>
    <row r="25" spans="1:119">
      <c r="A25" s="13"/>
      <c r="B25" s="39">
        <v>354</v>
      </c>
      <c r="C25" s="21" t="s">
        <v>34</v>
      </c>
      <c r="D25" s="46">
        <v>818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818</v>
      </c>
      <c r="O25" s="47">
        <f t="shared" si="2"/>
        <v>1.2922590837282781</v>
      </c>
      <c r="P25" s="9"/>
    </row>
    <row r="26" spans="1:119" ht="15.75">
      <c r="A26" s="29" t="s">
        <v>2</v>
      </c>
      <c r="B26" s="30"/>
      <c r="C26" s="31"/>
      <c r="D26" s="32">
        <f t="shared" ref="D26:M26" si="7">SUM(D27:D27)</f>
        <v>10277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1"/>
        <v>10277</v>
      </c>
      <c r="O26" s="45">
        <f t="shared" si="2"/>
        <v>16.235387045813585</v>
      </c>
      <c r="P26" s="10"/>
    </row>
    <row r="27" spans="1:119" ht="15.75" thickBot="1">
      <c r="A27" s="12"/>
      <c r="B27" s="25">
        <v>369.9</v>
      </c>
      <c r="C27" s="20" t="s">
        <v>37</v>
      </c>
      <c r="D27" s="46">
        <v>10277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10277</v>
      </c>
      <c r="O27" s="47">
        <f t="shared" si="2"/>
        <v>16.235387045813585</v>
      </c>
      <c r="P27" s="9"/>
    </row>
    <row r="28" spans="1:119" ht="16.5" thickBot="1">
      <c r="A28" s="14" t="s">
        <v>32</v>
      </c>
      <c r="B28" s="23"/>
      <c r="C28" s="22"/>
      <c r="D28" s="15">
        <f>SUM(D5,D11,D13,D21,D24,D26)</f>
        <v>295648</v>
      </c>
      <c r="E28" s="15">
        <f t="shared" ref="E28:M28" si="8">SUM(E5,E11,E13,E21,E24,E26)</f>
        <v>31087</v>
      </c>
      <c r="F28" s="15">
        <f t="shared" si="8"/>
        <v>0</v>
      </c>
      <c r="G28" s="15">
        <f t="shared" si="8"/>
        <v>0</v>
      </c>
      <c r="H28" s="15">
        <f t="shared" si="8"/>
        <v>0</v>
      </c>
      <c r="I28" s="15">
        <f t="shared" si="8"/>
        <v>251348</v>
      </c>
      <c r="J28" s="15">
        <f t="shared" si="8"/>
        <v>0</v>
      </c>
      <c r="K28" s="15">
        <f t="shared" si="8"/>
        <v>0</v>
      </c>
      <c r="L28" s="15">
        <f t="shared" si="8"/>
        <v>0</v>
      </c>
      <c r="M28" s="15">
        <f t="shared" si="8"/>
        <v>0</v>
      </c>
      <c r="N28" s="15">
        <f t="shared" si="1"/>
        <v>578083</v>
      </c>
      <c r="O28" s="38">
        <f t="shared" si="2"/>
        <v>913.24328593996836</v>
      </c>
      <c r="P28" s="6"/>
      <c r="Q28" s="2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5"/>
      <c r="BF28" s="5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</row>
    <row r="29" spans="1:119">
      <c r="A29" s="16"/>
      <c r="B29" s="18"/>
      <c r="C29" s="18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9"/>
    </row>
    <row r="30" spans="1:119">
      <c r="A30" s="40"/>
      <c r="B30" s="41"/>
      <c r="C30" s="41"/>
      <c r="D30" s="42"/>
      <c r="E30" s="42"/>
      <c r="F30" s="42"/>
      <c r="G30" s="42"/>
      <c r="H30" s="42"/>
      <c r="I30" s="42"/>
      <c r="J30" s="42"/>
      <c r="K30" s="42"/>
      <c r="L30" s="118" t="s">
        <v>76</v>
      </c>
      <c r="M30" s="118"/>
      <c r="N30" s="118"/>
      <c r="O30" s="43">
        <v>633</v>
      </c>
    </row>
    <row r="31" spans="1:119">
      <c r="A31" s="119"/>
      <c r="B31" s="96"/>
      <c r="C31" s="96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7"/>
    </row>
    <row r="32" spans="1:119" ht="15.75" customHeight="1" thickBot="1">
      <c r="A32" s="120" t="s">
        <v>49</v>
      </c>
      <c r="B32" s="99"/>
      <c r="C32" s="99"/>
      <c r="D32" s="99"/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00"/>
    </row>
  </sheetData>
  <mergeCells count="10">
    <mergeCell ref="L30:N30"/>
    <mergeCell ref="A31:O31"/>
    <mergeCell ref="A32:O3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125018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0" si="1">SUM(D5:M5)</f>
        <v>125018</v>
      </c>
      <c r="O5" s="33">
        <f t="shared" ref="O5:O30" si="2">(N5/O$32)</f>
        <v>200.34935897435898</v>
      </c>
      <c r="P5" s="6"/>
    </row>
    <row r="6" spans="1:133">
      <c r="A6" s="12"/>
      <c r="B6" s="25">
        <v>311</v>
      </c>
      <c r="C6" s="20" t="s">
        <v>1</v>
      </c>
      <c r="D6" s="46">
        <v>38758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38758</v>
      </c>
      <c r="O6" s="47">
        <f t="shared" si="2"/>
        <v>62.112179487179489</v>
      </c>
      <c r="P6" s="9"/>
    </row>
    <row r="7" spans="1:133">
      <c r="A7" s="12"/>
      <c r="B7" s="25">
        <v>312.10000000000002</v>
      </c>
      <c r="C7" s="20" t="s">
        <v>9</v>
      </c>
      <c r="D7" s="46">
        <v>8205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8205</v>
      </c>
      <c r="O7" s="47">
        <f t="shared" si="2"/>
        <v>13.149038461538462</v>
      </c>
      <c r="P7" s="9"/>
    </row>
    <row r="8" spans="1:133">
      <c r="A8" s="12"/>
      <c r="B8" s="25">
        <v>312.60000000000002</v>
      </c>
      <c r="C8" s="20" t="s">
        <v>10</v>
      </c>
      <c r="D8" s="46">
        <v>35806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35806</v>
      </c>
      <c r="O8" s="47">
        <f t="shared" si="2"/>
        <v>57.381410256410255</v>
      </c>
      <c r="P8" s="9"/>
    </row>
    <row r="9" spans="1:133">
      <c r="A9" s="12"/>
      <c r="B9" s="25">
        <v>314.3</v>
      </c>
      <c r="C9" s="20" t="s">
        <v>11</v>
      </c>
      <c r="D9" s="46">
        <v>35833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35833</v>
      </c>
      <c r="O9" s="47">
        <f t="shared" si="2"/>
        <v>57.424679487179489</v>
      </c>
      <c r="P9" s="9"/>
    </row>
    <row r="10" spans="1:133">
      <c r="A10" s="12"/>
      <c r="B10" s="25">
        <v>315</v>
      </c>
      <c r="C10" s="20" t="s">
        <v>62</v>
      </c>
      <c r="D10" s="46">
        <v>6416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6416</v>
      </c>
      <c r="O10" s="47">
        <f t="shared" si="2"/>
        <v>10.282051282051283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2445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2445</v>
      </c>
      <c r="O11" s="45">
        <f t="shared" si="2"/>
        <v>3.9182692307692308</v>
      </c>
      <c r="P11" s="10"/>
    </row>
    <row r="12" spans="1:133">
      <c r="A12" s="12"/>
      <c r="B12" s="25">
        <v>329</v>
      </c>
      <c r="C12" s="20" t="s">
        <v>14</v>
      </c>
      <c r="D12" s="46">
        <v>2445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2445</v>
      </c>
      <c r="O12" s="47">
        <f t="shared" si="2"/>
        <v>3.9182692307692308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SUM(D14:D19)</f>
        <v>82718</v>
      </c>
      <c r="E13" s="32">
        <f t="shared" si="4"/>
        <v>40356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123074</v>
      </c>
      <c r="O13" s="45">
        <f t="shared" si="2"/>
        <v>197.23397435897436</v>
      </c>
      <c r="P13" s="10"/>
    </row>
    <row r="14" spans="1:133">
      <c r="A14" s="12"/>
      <c r="B14" s="25">
        <v>331.31</v>
      </c>
      <c r="C14" s="20" t="s">
        <v>53</v>
      </c>
      <c r="D14" s="46">
        <v>0</v>
      </c>
      <c r="E14" s="46">
        <v>40356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40356</v>
      </c>
      <c r="O14" s="47">
        <f t="shared" si="2"/>
        <v>64.67307692307692</v>
      </c>
      <c r="P14" s="9"/>
    </row>
    <row r="15" spans="1:133">
      <c r="A15" s="12"/>
      <c r="B15" s="25">
        <v>335.12</v>
      </c>
      <c r="C15" s="20" t="s">
        <v>63</v>
      </c>
      <c r="D15" s="46">
        <v>32182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32182</v>
      </c>
      <c r="O15" s="47">
        <f t="shared" si="2"/>
        <v>51.573717948717949</v>
      </c>
      <c r="P15" s="9"/>
    </row>
    <row r="16" spans="1:133">
      <c r="A16" s="12"/>
      <c r="B16" s="25">
        <v>335.14</v>
      </c>
      <c r="C16" s="20" t="s">
        <v>64</v>
      </c>
      <c r="D16" s="46">
        <v>139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139</v>
      </c>
      <c r="O16" s="47">
        <f t="shared" si="2"/>
        <v>0.22275641025641027</v>
      </c>
      <c r="P16" s="9"/>
    </row>
    <row r="17" spans="1:119">
      <c r="A17" s="12"/>
      <c r="B17" s="25">
        <v>335.15</v>
      </c>
      <c r="C17" s="20" t="s">
        <v>68</v>
      </c>
      <c r="D17" s="46">
        <v>56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56</v>
      </c>
      <c r="O17" s="47">
        <f t="shared" si="2"/>
        <v>8.9743589743589744E-2</v>
      </c>
      <c r="P17" s="9"/>
    </row>
    <row r="18" spans="1:119">
      <c r="A18" s="12"/>
      <c r="B18" s="25">
        <v>335.18</v>
      </c>
      <c r="C18" s="20" t="s">
        <v>65</v>
      </c>
      <c r="D18" s="46">
        <v>19341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19341</v>
      </c>
      <c r="O18" s="47">
        <f t="shared" si="2"/>
        <v>30.995192307692307</v>
      </c>
      <c r="P18" s="9"/>
    </row>
    <row r="19" spans="1:119">
      <c r="A19" s="12"/>
      <c r="B19" s="25">
        <v>337.2</v>
      </c>
      <c r="C19" s="20" t="s">
        <v>22</v>
      </c>
      <c r="D19" s="46">
        <v>31000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31000</v>
      </c>
      <c r="O19" s="47">
        <f t="shared" si="2"/>
        <v>49.679487179487182</v>
      </c>
      <c r="P19" s="9"/>
    </row>
    <row r="20" spans="1:119" ht="15.75">
      <c r="A20" s="29" t="s">
        <v>27</v>
      </c>
      <c r="B20" s="30"/>
      <c r="C20" s="31"/>
      <c r="D20" s="32">
        <f t="shared" ref="D20:M20" si="5">SUM(D21:D23)</f>
        <v>48323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85697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1"/>
        <v>134020</v>
      </c>
      <c r="O20" s="45">
        <f t="shared" si="2"/>
        <v>214.77564102564102</v>
      </c>
      <c r="P20" s="10"/>
    </row>
    <row r="21" spans="1:119">
      <c r="A21" s="12"/>
      <c r="B21" s="25">
        <v>343.3</v>
      </c>
      <c r="C21" s="20" t="s">
        <v>29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85697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85697</v>
      </c>
      <c r="O21" s="47">
        <f t="shared" si="2"/>
        <v>137.33493589743588</v>
      </c>
      <c r="P21" s="9"/>
    </row>
    <row r="22" spans="1:119">
      <c r="A22" s="12"/>
      <c r="B22" s="25">
        <v>343.4</v>
      </c>
      <c r="C22" s="20" t="s">
        <v>30</v>
      </c>
      <c r="D22" s="46">
        <v>47898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47898</v>
      </c>
      <c r="O22" s="47">
        <f t="shared" si="2"/>
        <v>76.759615384615387</v>
      </c>
      <c r="P22" s="9"/>
    </row>
    <row r="23" spans="1:119">
      <c r="A23" s="12"/>
      <c r="B23" s="25">
        <v>343.9</v>
      </c>
      <c r="C23" s="20" t="s">
        <v>31</v>
      </c>
      <c r="D23" s="46">
        <v>425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425</v>
      </c>
      <c r="O23" s="47">
        <f t="shared" si="2"/>
        <v>0.68108974358974361</v>
      </c>
      <c r="P23" s="9"/>
    </row>
    <row r="24" spans="1:119" ht="15.75">
      <c r="A24" s="29" t="s">
        <v>28</v>
      </c>
      <c r="B24" s="30"/>
      <c r="C24" s="31"/>
      <c r="D24" s="32">
        <f t="shared" ref="D24:M24" si="6">SUM(D25:D25)</f>
        <v>1052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1"/>
        <v>1052</v>
      </c>
      <c r="O24" s="45">
        <f t="shared" si="2"/>
        <v>1.6858974358974359</v>
      </c>
      <c r="P24" s="10"/>
    </row>
    <row r="25" spans="1:119">
      <c r="A25" s="13"/>
      <c r="B25" s="39">
        <v>354</v>
      </c>
      <c r="C25" s="21" t="s">
        <v>34</v>
      </c>
      <c r="D25" s="46">
        <v>1052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1052</v>
      </c>
      <c r="O25" s="47">
        <f t="shared" si="2"/>
        <v>1.6858974358974359</v>
      </c>
      <c r="P25" s="9"/>
    </row>
    <row r="26" spans="1:119" ht="15.75">
      <c r="A26" s="29" t="s">
        <v>2</v>
      </c>
      <c r="B26" s="30"/>
      <c r="C26" s="31"/>
      <c r="D26" s="32">
        <f t="shared" ref="D26:M26" si="7">SUM(D27:D27)</f>
        <v>10557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1"/>
        <v>10557</v>
      </c>
      <c r="O26" s="45">
        <f t="shared" si="2"/>
        <v>16.91826923076923</v>
      </c>
      <c r="P26" s="10"/>
    </row>
    <row r="27" spans="1:119">
      <c r="A27" s="12"/>
      <c r="B27" s="25">
        <v>369.9</v>
      </c>
      <c r="C27" s="20" t="s">
        <v>37</v>
      </c>
      <c r="D27" s="46">
        <v>10557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10557</v>
      </c>
      <c r="O27" s="47">
        <f t="shared" si="2"/>
        <v>16.91826923076923</v>
      </c>
      <c r="P27" s="9"/>
    </row>
    <row r="28" spans="1:119" ht="15.75">
      <c r="A28" s="29" t="s">
        <v>69</v>
      </c>
      <c r="B28" s="30"/>
      <c r="C28" s="31"/>
      <c r="D28" s="32">
        <f t="shared" ref="D28:M28" si="8">SUM(D29:D29)</f>
        <v>0</v>
      </c>
      <c r="E28" s="32">
        <f t="shared" si="8"/>
        <v>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5221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1"/>
        <v>5221</v>
      </c>
      <c r="O28" s="45">
        <f t="shared" si="2"/>
        <v>8.3669871794871788</v>
      </c>
      <c r="P28" s="9"/>
    </row>
    <row r="29" spans="1:119" ht="15.75" thickBot="1">
      <c r="A29" s="12"/>
      <c r="B29" s="25">
        <v>381</v>
      </c>
      <c r="C29" s="20" t="s">
        <v>70</v>
      </c>
      <c r="D29" s="46">
        <v>0</v>
      </c>
      <c r="E29" s="46">
        <v>0</v>
      </c>
      <c r="F29" s="46">
        <v>0</v>
      </c>
      <c r="G29" s="46">
        <v>0</v>
      </c>
      <c r="H29" s="46">
        <v>0</v>
      </c>
      <c r="I29" s="46">
        <v>5221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5221</v>
      </c>
      <c r="O29" s="47">
        <f t="shared" si="2"/>
        <v>8.3669871794871788</v>
      </c>
      <c r="P29" s="9"/>
    </row>
    <row r="30" spans="1:119" ht="16.5" thickBot="1">
      <c r="A30" s="14" t="s">
        <v>32</v>
      </c>
      <c r="B30" s="23"/>
      <c r="C30" s="22"/>
      <c r="D30" s="15">
        <f t="shared" ref="D30:M30" si="9">SUM(D5,D11,D13,D20,D24,D26,D28)</f>
        <v>270113</v>
      </c>
      <c r="E30" s="15">
        <f t="shared" si="9"/>
        <v>40356</v>
      </c>
      <c r="F30" s="15">
        <f t="shared" si="9"/>
        <v>0</v>
      </c>
      <c r="G30" s="15">
        <f t="shared" si="9"/>
        <v>0</v>
      </c>
      <c r="H30" s="15">
        <f t="shared" si="9"/>
        <v>0</v>
      </c>
      <c r="I30" s="15">
        <f t="shared" si="9"/>
        <v>90918</v>
      </c>
      <c r="J30" s="15">
        <f t="shared" si="9"/>
        <v>0</v>
      </c>
      <c r="K30" s="15">
        <f t="shared" si="9"/>
        <v>0</v>
      </c>
      <c r="L30" s="15">
        <f t="shared" si="9"/>
        <v>0</v>
      </c>
      <c r="M30" s="15">
        <f t="shared" si="9"/>
        <v>0</v>
      </c>
      <c r="N30" s="15">
        <f t="shared" si="1"/>
        <v>401387</v>
      </c>
      <c r="O30" s="38">
        <f t="shared" si="2"/>
        <v>643.24839743589746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118" t="s">
        <v>73</v>
      </c>
      <c r="M32" s="118"/>
      <c r="N32" s="118"/>
      <c r="O32" s="43">
        <v>624</v>
      </c>
    </row>
    <row r="33" spans="1:15">
      <c r="A33" s="119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7"/>
    </row>
    <row r="34" spans="1:15" ht="15.75" customHeight="1" thickBot="1">
      <c r="A34" s="120" t="s">
        <v>49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00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123474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1" si="1">SUM(D5:M5)</f>
        <v>123474</v>
      </c>
      <c r="O5" s="33">
        <f t="shared" ref="O5:O31" si="2">(N5/O$33)</f>
        <v>199.79611650485438</v>
      </c>
      <c r="P5" s="6"/>
    </row>
    <row r="6" spans="1:133">
      <c r="A6" s="12"/>
      <c r="B6" s="25">
        <v>311</v>
      </c>
      <c r="C6" s="20" t="s">
        <v>1</v>
      </c>
      <c r="D6" s="46">
        <v>39222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39222</v>
      </c>
      <c r="O6" s="47">
        <f t="shared" si="2"/>
        <v>63.466019417475728</v>
      </c>
      <c r="P6" s="9"/>
    </row>
    <row r="7" spans="1:133">
      <c r="A7" s="12"/>
      <c r="B7" s="25">
        <v>312.10000000000002</v>
      </c>
      <c r="C7" s="20" t="s">
        <v>9</v>
      </c>
      <c r="D7" s="46">
        <v>8139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8139</v>
      </c>
      <c r="O7" s="47">
        <f t="shared" si="2"/>
        <v>13.169902912621358</v>
      </c>
      <c r="P7" s="9"/>
    </row>
    <row r="8" spans="1:133">
      <c r="A8" s="12"/>
      <c r="B8" s="25">
        <v>312.60000000000002</v>
      </c>
      <c r="C8" s="20" t="s">
        <v>10</v>
      </c>
      <c r="D8" s="46">
        <v>34489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34489</v>
      </c>
      <c r="O8" s="47">
        <f t="shared" si="2"/>
        <v>55.807443365695789</v>
      </c>
      <c r="P8" s="9"/>
    </row>
    <row r="9" spans="1:133">
      <c r="A9" s="12"/>
      <c r="B9" s="25">
        <v>314.3</v>
      </c>
      <c r="C9" s="20" t="s">
        <v>11</v>
      </c>
      <c r="D9" s="46">
        <v>34838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34838</v>
      </c>
      <c r="O9" s="47">
        <f t="shared" si="2"/>
        <v>56.372168284789645</v>
      </c>
      <c r="P9" s="9"/>
    </row>
    <row r="10" spans="1:133">
      <c r="A10" s="12"/>
      <c r="B10" s="25">
        <v>315</v>
      </c>
      <c r="C10" s="20" t="s">
        <v>62</v>
      </c>
      <c r="D10" s="46">
        <v>6786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6786</v>
      </c>
      <c r="O10" s="47">
        <f t="shared" si="2"/>
        <v>10.980582524271844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194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194</v>
      </c>
      <c r="O11" s="45">
        <f t="shared" si="2"/>
        <v>0.31391585760517798</v>
      </c>
      <c r="P11" s="10"/>
    </row>
    <row r="12" spans="1:133">
      <c r="A12" s="12"/>
      <c r="B12" s="25">
        <v>329</v>
      </c>
      <c r="C12" s="20" t="s">
        <v>14</v>
      </c>
      <c r="D12" s="46">
        <v>194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194</v>
      </c>
      <c r="O12" s="47">
        <f t="shared" si="2"/>
        <v>0.31391585760517798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SUM(D14:D18)</f>
        <v>80148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80148</v>
      </c>
      <c r="O13" s="45">
        <f t="shared" si="2"/>
        <v>129.6893203883495</v>
      </c>
      <c r="P13" s="10"/>
    </row>
    <row r="14" spans="1:133">
      <c r="A14" s="12"/>
      <c r="B14" s="25">
        <v>335.12</v>
      </c>
      <c r="C14" s="20" t="s">
        <v>63</v>
      </c>
      <c r="D14" s="46">
        <v>30553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30553</v>
      </c>
      <c r="O14" s="47">
        <f t="shared" si="2"/>
        <v>49.438511326860841</v>
      </c>
      <c r="P14" s="9"/>
    </row>
    <row r="15" spans="1:133">
      <c r="A15" s="12"/>
      <c r="B15" s="25">
        <v>335.14</v>
      </c>
      <c r="C15" s="20" t="s">
        <v>64</v>
      </c>
      <c r="D15" s="46">
        <v>150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150</v>
      </c>
      <c r="O15" s="47">
        <f t="shared" si="2"/>
        <v>0.24271844660194175</v>
      </c>
      <c r="P15" s="9"/>
    </row>
    <row r="16" spans="1:133">
      <c r="A16" s="12"/>
      <c r="B16" s="25">
        <v>335.15</v>
      </c>
      <c r="C16" s="20" t="s">
        <v>68</v>
      </c>
      <c r="D16" s="46">
        <v>56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</v>
      </c>
      <c r="O16" s="47">
        <f t="shared" si="2"/>
        <v>9.0614886731391592E-2</v>
      </c>
      <c r="P16" s="9"/>
    </row>
    <row r="17" spans="1:119">
      <c r="A17" s="12"/>
      <c r="B17" s="25">
        <v>335.18</v>
      </c>
      <c r="C17" s="20" t="s">
        <v>65</v>
      </c>
      <c r="D17" s="46">
        <v>18389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18389</v>
      </c>
      <c r="O17" s="47">
        <f t="shared" si="2"/>
        <v>29.755663430420711</v>
      </c>
      <c r="P17" s="9"/>
    </row>
    <row r="18" spans="1:119">
      <c r="A18" s="12"/>
      <c r="B18" s="25">
        <v>337.2</v>
      </c>
      <c r="C18" s="20" t="s">
        <v>22</v>
      </c>
      <c r="D18" s="46">
        <v>31000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31000</v>
      </c>
      <c r="O18" s="47">
        <f t="shared" si="2"/>
        <v>50.161812297734627</v>
      </c>
      <c r="P18" s="9"/>
    </row>
    <row r="19" spans="1:119" ht="15.75">
      <c r="A19" s="29" t="s">
        <v>27</v>
      </c>
      <c r="B19" s="30"/>
      <c r="C19" s="31"/>
      <c r="D19" s="32">
        <f t="shared" ref="D19:M19" si="5">SUM(D20:D22)</f>
        <v>46707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88382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si="1"/>
        <v>135089</v>
      </c>
      <c r="O19" s="45">
        <f t="shared" si="2"/>
        <v>218.5906148867314</v>
      </c>
      <c r="P19" s="10"/>
    </row>
    <row r="20" spans="1:119">
      <c r="A20" s="12"/>
      <c r="B20" s="25">
        <v>343.3</v>
      </c>
      <c r="C20" s="20" t="s">
        <v>29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88382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88382</v>
      </c>
      <c r="O20" s="47">
        <f t="shared" si="2"/>
        <v>143.01294498381878</v>
      </c>
      <c r="P20" s="9"/>
    </row>
    <row r="21" spans="1:119">
      <c r="A21" s="12"/>
      <c r="B21" s="25">
        <v>343.4</v>
      </c>
      <c r="C21" s="20" t="s">
        <v>30</v>
      </c>
      <c r="D21" s="46">
        <v>46438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46438</v>
      </c>
      <c r="O21" s="47">
        <f t="shared" si="2"/>
        <v>75.142394822006466</v>
      </c>
      <c r="P21" s="9"/>
    </row>
    <row r="22" spans="1:119">
      <c r="A22" s="12"/>
      <c r="B22" s="25">
        <v>343.9</v>
      </c>
      <c r="C22" s="20" t="s">
        <v>31</v>
      </c>
      <c r="D22" s="46">
        <v>269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269</v>
      </c>
      <c r="O22" s="47">
        <f t="shared" si="2"/>
        <v>0.43527508090614886</v>
      </c>
      <c r="P22" s="9"/>
    </row>
    <row r="23" spans="1:119" ht="15.75">
      <c r="A23" s="29" t="s">
        <v>28</v>
      </c>
      <c r="B23" s="30"/>
      <c r="C23" s="31"/>
      <c r="D23" s="32">
        <f t="shared" ref="D23:M23" si="6">SUM(D24:D24)</f>
        <v>404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404</v>
      </c>
      <c r="O23" s="45">
        <f t="shared" si="2"/>
        <v>0.65372168284789645</v>
      </c>
      <c r="P23" s="10"/>
    </row>
    <row r="24" spans="1:119">
      <c r="A24" s="13"/>
      <c r="B24" s="39">
        <v>354</v>
      </c>
      <c r="C24" s="21" t="s">
        <v>34</v>
      </c>
      <c r="D24" s="46">
        <v>404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404</v>
      </c>
      <c r="O24" s="47">
        <f t="shared" si="2"/>
        <v>0.65372168284789645</v>
      </c>
      <c r="P24" s="9"/>
    </row>
    <row r="25" spans="1:119" ht="15.75">
      <c r="A25" s="29" t="s">
        <v>2</v>
      </c>
      <c r="B25" s="30"/>
      <c r="C25" s="31"/>
      <c r="D25" s="32">
        <f t="shared" ref="D25:M25" si="7">SUM(D26:D28)</f>
        <v>8621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1"/>
        <v>8621</v>
      </c>
      <c r="O25" s="45">
        <f t="shared" si="2"/>
        <v>13.949838187702266</v>
      </c>
      <c r="P25" s="10"/>
    </row>
    <row r="26" spans="1:119">
      <c r="A26" s="12"/>
      <c r="B26" s="25">
        <v>361.1</v>
      </c>
      <c r="C26" s="20" t="s">
        <v>35</v>
      </c>
      <c r="D26" s="46">
        <v>100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100</v>
      </c>
      <c r="O26" s="47">
        <f t="shared" si="2"/>
        <v>0.16181229773462782</v>
      </c>
      <c r="P26" s="9"/>
    </row>
    <row r="27" spans="1:119">
      <c r="A27" s="12"/>
      <c r="B27" s="25">
        <v>362</v>
      </c>
      <c r="C27" s="20" t="s">
        <v>36</v>
      </c>
      <c r="D27" s="46">
        <v>1500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1500</v>
      </c>
      <c r="O27" s="47">
        <f t="shared" si="2"/>
        <v>2.4271844660194173</v>
      </c>
      <c r="P27" s="9"/>
    </row>
    <row r="28" spans="1:119">
      <c r="A28" s="12"/>
      <c r="B28" s="25">
        <v>369.9</v>
      </c>
      <c r="C28" s="20" t="s">
        <v>37</v>
      </c>
      <c r="D28" s="46">
        <v>7021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7021</v>
      </c>
      <c r="O28" s="47">
        <f t="shared" si="2"/>
        <v>11.360841423948219</v>
      </c>
      <c r="P28" s="9"/>
    </row>
    <row r="29" spans="1:119" ht="15.75">
      <c r="A29" s="29" t="s">
        <v>69</v>
      </c>
      <c r="B29" s="30"/>
      <c r="C29" s="31"/>
      <c r="D29" s="32">
        <f t="shared" ref="D29:M29" si="8">SUM(D30:D30)</f>
        <v>169219</v>
      </c>
      <c r="E29" s="32">
        <f t="shared" si="8"/>
        <v>0</v>
      </c>
      <c r="F29" s="32">
        <f t="shared" si="8"/>
        <v>0</v>
      </c>
      <c r="G29" s="32">
        <f t="shared" si="8"/>
        <v>0</v>
      </c>
      <c r="H29" s="32">
        <f t="shared" si="8"/>
        <v>0</v>
      </c>
      <c r="I29" s="32">
        <f t="shared" si="8"/>
        <v>178514</v>
      </c>
      <c r="J29" s="32">
        <f t="shared" si="8"/>
        <v>0</v>
      </c>
      <c r="K29" s="32">
        <f t="shared" si="8"/>
        <v>0</v>
      </c>
      <c r="L29" s="32">
        <f t="shared" si="8"/>
        <v>0</v>
      </c>
      <c r="M29" s="32">
        <f t="shared" si="8"/>
        <v>0</v>
      </c>
      <c r="N29" s="32">
        <f t="shared" si="1"/>
        <v>347733</v>
      </c>
      <c r="O29" s="45">
        <f t="shared" si="2"/>
        <v>562.67475728155341</v>
      </c>
      <c r="P29" s="9"/>
    </row>
    <row r="30" spans="1:119" ht="15.75" thickBot="1">
      <c r="A30" s="12"/>
      <c r="B30" s="25">
        <v>381</v>
      </c>
      <c r="C30" s="20" t="s">
        <v>70</v>
      </c>
      <c r="D30" s="46">
        <v>169219</v>
      </c>
      <c r="E30" s="46">
        <v>0</v>
      </c>
      <c r="F30" s="46">
        <v>0</v>
      </c>
      <c r="G30" s="46">
        <v>0</v>
      </c>
      <c r="H30" s="46">
        <v>0</v>
      </c>
      <c r="I30" s="46">
        <v>178514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347733</v>
      </c>
      <c r="O30" s="47">
        <f t="shared" si="2"/>
        <v>562.67475728155341</v>
      </c>
      <c r="P30" s="9"/>
    </row>
    <row r="31" spans="1:119" ht="16.5" thickBot="1">
      <c r="A31" s="14" t="s">
        <v>32</v>
      </c>
      <c r="B31" s="23"/>
      <c r="C31" s="22"/>
      <c r="D31" s="15">
        <f t="shared" ref="D31:M31" si="9">SUM(D5,D11,D13,D19,D23,D25,D29)</f>
        <v>428767</v>
      </c>
      <c r="E31" s="15">
        <f t="shared" si="9"/>
        <v>0</v>
      </c>
      <c r="F31" s="15">
        <f t="shared" si="9"/>
        <v>0</v>
      </c>
      <c r="G31" s="15">
        <f t="shared" si="9"/>
        <v>0</v>
      </c>
      <c r="H31" s="15">
        <f t="shared" si="9"/>
        <v>0</v>
      </c>
      <c r="I31" s="15">
        <f t="shared" si="9"/>
        <v>266896</v>
      </c>
      <c r="J31" s="15">
        <f t="shared" si="9"/>
        <v>0</v>
      </c>
      <c r="K31" s="15">
        <f t="shared" si="9"/>
        <v>0</v>
      </c>
      <c r="L31" s="15">
        <f t="shared" si="9"/>
        <v>0</v>
      </c>
      <c r="M31" s="15">
        <f t="shared" si="9"/>
        <v>0</v>
      </c>
      <c r="N31" s="15">
        <f t="shared" si="1"/>
        <v>695663</v>
      </c>
      <c r="O31" s="38">
        <f t="shared" si="2"/>
        <v>1125.6682847896441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71</v>
      </c>
      <c r="M33" s="118"/>
      <c r="N33" s="118"/>
      <c r="O33" s="43">
        <v>618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49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103463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7" si="1">SUM(D5:M5)</f>
        <v>103463</v>
      </c>
      <c r="O5" s="33">
        <f t="shared" ref="O5:O27" si="2">(N5/O$29)</f>
        <v>167.41585760517799</v>
      </c>
      <c r="P5" s="6"/>
    </row>
    <row r="6" spans="1:133">
      <c r="A6" s="12"/>
      <c r="B6" s="25">
        <v>311</v>
      </c>
      <c r="C6" s="20" t="s">
        <v>1</v>
      </c>
      <c r="D6" s="46">
        <v>38727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38727</v>
      </c>
      <c r="O6" s="47">
        <f t="shared" si="2"/>
        <v>62.665048543689323</v>
      </c>
      <c r="P6" s="9"/>
    </row>
    <row r="7" spans="1:133">
      <c r="A7" s="12"/>
      <c r="B7" s="25">
        <v>312.10000000000002</v>
      </c>
      <c r="C7" s="20" t="s">
        <v>9</v>
      </c>
      <c r="D7" s="46">
        <v>8138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8138</v>
      </c>
      <c r="O7" s="47">
        <f t="shared" si="2"/>
        <v>13.168284789644012</v>
      </c>
      <c r="P7" s="9"/>
    </row>
    <row r="8" spans="1:133">
      <c r="A8" s="12"/>
      <c r="B8" s="25">
        <v>312.60000000000002</v>
      </c>
      <c r="C8" s="20" t="s">
        <v>10</v>
      </c>
      <c r="D8" s="46">
        <v>31961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31961</v>
      </c>
      <c r="O8" s="47">
        <f t="shared" si="2"/>
        <v>51.716828478964402</v>
      </c>
      <c r="P8" s="9"/>
    </row>
    <row r="9" spans="1:133">
      <c r="A9" s="12"/>
      <c r="B9" s="25">
        <v>314.3</v>
      </c>
      <c r="C9" s="20" t="s">
        <v>11</v>
      </c>
      <c r="D9" s="46">
        <v>9988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9988</v>
      </c>
      <c r="O9" s="47">
        <f t="shared" si="2"/>
        <v>16.161812297734627</v>
      </c>
      <c r="P9" s="9"/>
    </row>
    <row r="10" spans="1:133">
      <c r="A10" s="12"/>
      <c r="B10" s="25">
        <v>315</v>
      </c>
      <c r="C10" s="20" t="s">
        <v>62</v>
      </c>
      <c r="D10" s="46">
        <v>14649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14649</v>
      </c>
      <c r="O10" s="47">
        <f t="shared" si="2"/>
        <v>23.703883495145632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295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295</v>
      </c>
      <c r="O11" s="45">
        <f t="shared" si="2"/>
        <v>0.4773462783171521</v>
      </c>
      <c r="P11" s="10"/>
    </row>
    <row r="12" spans="1:133">
      <c r="A12" s="12"/>
      <c r="B12" s="25">
        <v>329</v>
      </c>
      <c r="C12" s="20" t="s">
        <v>14</v>
      </c>
      <c r="D12" s="46">
        <v>295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295</v>
      </c>
      <c r="O12" s="47">
        <f t="shared" si="2"/>
        <v>0.4773462783171521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SUM(D14:D17)</f>
        <v>76891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76891</v>
      </c>
      <c r="O13" s="45">
        <f t="shared" si="2"/>
        <v>124.41909385113269</v>
      </c>
      <c r="P13" s="10"/>
    </row>
    <row r="14" spans="1:133">
      <c r="A14" s="12"/>
      <c r="B14" s="25">
        <v>335.12</v>
      </c>
      <c r="C14" s="20" t="s">
        <v>63</v>
      </c>
      <c r="D14" s="46">
        <v>28474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28474</v>
      </c>
      <c r="O14" s="47">
        <f t="shared" si="2"/>
        <v>46.074433656957929</v>
      </c>
      <c r="P14" s="9"/>
    </row>
    <row r="15" spans="1:133">
      <c r="A15" s="12"/>
      <c r="B15" s="25">
        <v>335.14</v>
      </c>
      <c r="C15" s="20" t="s">
        <v>64</v>
      </c>
      <c r="D15" s="46">
        <v>94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94</v>
      </c>
      <c r="O15" s="47">
        <f t="shared" si="2"/>
        <v>0.15210355987055016</v>
      </c>
      <c r="P15" s="9"/>
    </row>
    <row r="16" spans="1:133">
      <c r="A16" s="12"/>
      <c r="B16" s="25">
        <v>335.18</v>
      </c>
      <c r="C16" s="20" t="s">
        <v>65</v>
      </c>
      <c r="D16" s="46">
        <v>17323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17323</v>
      </c>
      <c r="O16" s="47">
        <f t="shared" si="2"/>
        <v>28.03074433656958</v>
      </c>
      <c r="P16" s="9"/>
    </row>
    <row r="17" spans="1:119">
      <c r="A17" s="12"/>
      <c r="B17" s="25">
        <v>337.2</v>
      </c>
      <c r="C17" s="20" t="s">
        <v>22</v>
      </c>
      <c r="D17" s="46">
        <v>31000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31000</v>
      </c>
      <c r="O17" s="47">
        <f t="shared" si="2"/>
        <v>50.161812297734627</v>
      </c>
      <c r="P17" s="9"/>
    </row>
    <row r="18" spans="1:119" ht="15.75">
      <c r="A18" s="29" t="s">
        <v>27</v>
      </c>
      <c r="B18" s="30"/>
      <c r="C18" s="31"/>
      <c r="D18" s="32">
        <f t="shared" ref="D18:M18" si="5">SUM(D19:D21)</f>
        <v>47444</v>
      </c>
      <c r="E18" s="32">
        <f t="shared" si="5"/>
        <v>0</v>
      </c>
      <c r="F18" s="32">
        <f t="shared" si="5"/>
        <v>0</v>
      </c>
      <c r="G18" s="32">
        <f t="shared" si="5"/>
        <v>0</v>
      </c>
      <c r="H18" s="32">
        <f t="shared" si="5"/>
        <v>0</v>
      </c>
      <c r="I18" s="32">
        <f t="shared" si="5"/>
        <v>89044</v>
      </c>
      <c r="J18" s="32">
        <f t="shared" si="5"/>
        <v>0</v>
      </c>
      <c r="K18" s="32">
        <f t="shared" si="5"/>
        <v>0</v>
      </c>
      <c r="L18" s="32">
        <f t="shared" si="5"/>
        <v>0</v>
      </c>
      <c r="M18" s="32">
        <f t="shared" si="5"/>
        <v>0</v>
      </c>
      <c r="N18" s="32">
        <f t="shared" si="1"/>
        <v>136488</v>
      </c>
      <c r="O18" s="45">
        <f t="shared" si="2"/>
        <v>220.85436893203882</v>
      </c>
      <c r="P18" s="10"/>
    </row>
    <row r="19" spans="1:119">
      <c r="A19" s="12"/>
      <c r="B19" s="25">
        <v>343.3</v>
      </c>
      <c r="C19" s="20" t="s">
        <v>29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89044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89044</v>
      </c>
      <c r="O19" s="47">
        <f t="shared" si="2"/>
        <v>144.08414239482201</v>
      </c>
      <c r="P19" s="9"/>
    </row>
    <row r="20" spans="1:119">
      <c r="A20" s="12"/>
      <c r="B20" s="25">
        <v>343.4</v>
      </c>
      <c r="C20" s="20" t="s">
        <v>30</v>
      </c>
      <c r="D20" s="46">
        <v>46975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46975</v>
      </c>
      <c r="O20" s="47">
        <f t="shared" si="2"/>
        <v>76.011326860841422</v>
      </c>
      <c r="P20" s="9"/>
    </row>
    <row r="21" spans="1:119">
      <c r="A21" s="12"/>
      <c r="B21" s="25">
        <v>343.9</v>
      </c>
      <c r="C21" s="20" t="s">
        <v>31</v>
      </c>
      <c r="D21" s="46">
        <v>469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469</v>
      </c>
      <c r="O21" s="47">
        <f t="shared" si="2"/>
        <v>0.75889967637540456</v>
      </c>
      <c r="P21" s="9"/>
    </row>
    <row r="22" spans="1:119" ht="15.75">
      <c r="A22" s="29" t="s">
        <v>28</v>
      </c>
      <c r="B22" s="30"/>
      <c r="C22" s="31"/>
      <c r="D22" s="32">
        <f t="shared" ref="D22:M22" si="6">SUM(D23:D23)</f>
        <v>882</v>
      </c>
      <c r="E22" s="32">
        <f t="shared" si="6"/>
        <v>0</v>
      </c>
      <c r="F22" s="32">
        <f t="shared" si="6"/>
        <v>0</v>
      </c>
      <c r="G22" s="32">
        <f t="shared" si="6"/>
        <v>0</v>
      </c>
      <c r="H22" s="32">
        <f t="shared" si="6"/>
        <v>0</v>
      </c>
      <c r="I22" s="32">
        <f t="shared" si="6"/>
        <v>0</v>
      </c>
      <c r="J22" s="32">
        <f t="shared" si="6"/>
        <v>0</v>
      </c>
      <c r="K22" s="32">
        <f t="shared" si="6"/>
        <v>0</v>
      </c>
      <c r="L22" s="32">
        <f t="shared" si="6"/>
        <v>0</v>
      </c>
      <c r="M22" s="32">
        <f t="shared" si="6"/>
        <v>0</v>
      </c>
      <c r="N22" s="32">
        <f t="shared" si="1"/>
        <v>882</v>
      </c>
      <c r="O22" s="45">
        <f t="shared" si="2"/>
        <v>1.4271844660194175</v>
      </c>
      <c r="P22" s="10"/>
    </row>
    <row r="23" spans="1:119">
      <c r="A23" s="13"/>
      <c r="B23" s="39">
        <v>354</v>
      </c>
      <c r="C23" s="21" t="s">
        <v>34</v>
      </c>
      <c r="D23" s="46">
        <v>882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882</v>
      </c>
      <c r="O23" s="47">
        <f t="shared" si="2"/>
        <v>1.4271844660194175</v>
      </c>
      <c r="P23" s="9"/>
    </row>
    <row r="24" spans="1:119" ht="15.75">
      <c r="A24" s="29" t="s">
        <v>2</v>
      </c>
      <c r="B24" s="30"/>
      <c r="C24" s="31"/>
      <c r="D24" s="32">
        <f t="shared" ref="D24:M24" si="7">SUM(D25:D26)</f>
        <v>24398</v>
      </c>
      <c r="E24" s="32">
        <f t="shared" si="7"/>
        <v>0</v>
      </c>
      <c r="F24" s="32">
        <f t="shared" si="7"/>
        <v>0</v>
      </c>
      <c r="G24" s="32">
        <f t="shared" si="7"/>
        <v>0</v>
      </c>
      <c r="H24" s="32">
        <f t="shared" si="7"/>
        <v>0</v>
      </c>
      <c r="I24" s="32">
        <f t="shared" si="7"/>
        <v>0</v>
      </c>
      <c r="J24" s="32">
        <f t="shared" si="7"/>
        <v>0</v>
      </c>
      <c r="K24" s="32">
        <f t="shared" si="7"/>
        <v>0</v>
      </c>
      <c r="L24" s="32">
        <f t="shared" si="7"/>
        <v>0</v>
      </c>
      <c r="M24" s="32">
        <f t="shared" si="7"/>
        <v>0</v>
      </c>
      <c r="N24" s="32">
        <f t="shared" si="1"/>
        <v>24398</v>
      </c>
      <c r="O24" s="45">
        <f t="shared" si="2"/>
        <v>39.478964401294498</v>
      </c>
      <c r="P24" s="10"/>
    </row>
    <row r="25" spans="1:119">
      <c r="A25" s="12"/>
      <c r="B25" s="25">
        <v>361.1</v>
      </c>
      <c r="C25" s="20" t="s">
        <v>35</v>
      </c>
      <c r="D25" s="46">
        <v>878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878</v>
      </c>
      <c r="O25" s="47">
        <f t="shared" si="2"/>
        <v>1.4207119741100325</v>
      </c>
      <c r="P25" s="9"/>
    </row>
    <row r="26" spans="1:119" ht="15.75" thickBot="1">
      <c r="A26" s="12"/>
      <c r="B26" s="25">
        <v>369.9</v>
      </c>
      <c r="C26" s="20" t="s">
        <v>37</v>
      </c>
      <c r="D26" s="46">
        <v>23520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23520</v>
      </c>
      <c r="O26" s="47">
        <f t="shared" si="2"/>
        <v>38.058252427184463</v>
      </c>
      <c r="P26" s="9"/>
    </row>
    <row r="27" spans="1:119" ht="16.5" thickBot="1">
      <c r="A27" s="14" t="s">
        <v>32</v>
      </c>
      <c r="B27" s="23"/>
      <c r="C27" s="22"/>
      <c r="D27" s="15">
        <f>SUM(D5,D11,D13,D18,D22,D24)</f>
        <v>253373</v>
      </c>
      <c r="E27" s="15">
        <f t="shared" ref="E27:M27" si="8">SUM(E5,E11,E13,E18,E22,E24)</f>
        <v>0</v>
      </c>
      <c r="F27" s="15">
        <f t="shared" si="8"/>
        <v>0</v>
      </c>
      <c r="G27" s="15">
        <f t="shared" si="8"/>
        <v>0</v>
      </c>
      <c r="H27" s="15">
        <f t="shared" si="8"/>
        <v>0</v>
      </c>
      <c r="I27" s="15">
        <f t="shared" si="8"/>
        <v>89044</v>
      </c>
      <c r="J27" s="15">
        <f t="shared" si="8"/>
        <v>0</v>
      </c>
      <c r="K27" s="15">
        <f t="shared" si="8"/>
        <v>0</v>
      </c>
      <c r="L27" s="15">
        <f t="shared" si="8"/>
        <v>0</v>
      </c>
      <c r="M27" s="15">
        <f t="shared" si="8"/>
        <v>0</v>
      </c>
      <c r="N27" s="15">
        <f t="shared" si="1"/>
        <v>342417</v>
      </c>
      <c r="O27" s="38">
        <f t="shared" si="2"/>
        <v>554.07281553398059</v>
      </c>
      <c r="P27" s="6"/>
      <c r="Q27" s="2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</row>
    <row r="28" spans="1:119">
      <c r="A28" s="16"/>
      <c r="B28" s="18"/>
      <c r="C28" s="18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9"/>
    </row>
    <row r="29" spans="1:119">
      <c r="A29" s="40"/>
      <c r="B29" s="41"/>
      <c r="C29" s="41"/>
      <c r="D29" s="42"/>
      <c r="E29" s="42"/>
      <c r="F29" s="42"/>
      <c r="G29" s="42"/>
      <c r="H29" s="42"/>
      <c r="I29" s="42"/>
      <c r="J29" s="42"/>
      <c r="K29" s="42"/>
      <c r="L29" s="118" t="s">
        <v>66</v>
      </c>
      <c r="M29" s="118"/>
      <c r="N29" s="118"/>
      <c r="O29" s="43">
        <v>618</v>
      </c>
    </row>
    <row r="30" spans="1:119">
      <c r="A30" s="119"/>
      <c r="B30" s="96"/>
      <c r="C30" s="96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7"/>
    </row>
    <row r="31" spans="1:119" ht="15.75" customHeight="1" thickBot="1">
      <c r="A31" s="120" t="s">
        <v>49</v>
      </c>
      <c r="B31" s="99"/>
      <c r="C31" s="99"/>
      <c r="D31" s="99"/>
      <c r="E31" s="99"/>
      <c r="F31" s="99"/>
      <c r="G31" s="99"/>
      <c r="H31" s="99"/>
      <c r="I31" s="99"/>
      <c r="J31" s="99"/>
      <c r="K31" s="99"/>
      <c r="L31" s="99"/>
      <c r="M31" s="99"/>
      <c r="N31" s="99"/>
      <c r="O31" s="100"/>
    </row>
  </sheetData>
  <mergeCells count="10">
    <mergeCell ref="L29:N29"/>
    <mergeCell ref="A30:O30"/>
    <mergeCell ref="A31:O3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107636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0" si="1">SUM(D5:M5)</f>
        <v>107636</v>
      </c>
      <c r="O5" s="33">
        <f t="shared" ref="O5:O30" si="2">(N5/O$32)</f>
        <v>174.16828478964402</v>
      </c>
      <c r="P5" s="6"/>
    </row>
    <row r="6" spans="1:133">
      <c r="A6" s="12"/>
      <c r="B6" s="25">
        <v>311</v>
      </c>
      <c r="C6" s="20" t="s">
        <v>1</v>
      </c>
      <c r="D6" s="46">
        <v>41565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41565</v>
      </c>
      <c r="O6" s="47">
        <f t="shared" si="2"/>
        <v>67.257281553398059</v>
      </c>
      <c r="P6" s="9"/>
    </row>
    <row r="7" spans="1:133">
      <c r="A7" s="12"/>
      <c r="B7" s="25">
        <v>312.10000000000002</v>
      </c>
      <c r="C7" s="20" t="s">
        <v>9</v>
      </c>
      <c r="D7" s="46">
        <v>8391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8391</v>
      </c>
      <c r="O7" s="47">
        <f t="shared" si="2"/>
        <v>13.577669902912621</v>
      </c>
      <c r="P7" s="9"/>
    </row>
    <row r="8" spans="1:133">
      <c r="A8" s="12"/>
      <c r="B8" s="25">
        <v>312.60000000000002</v>
      </c>
      <c r="C8" s="20" t="s">
        <v>10</v>
      </c>
      <c r="D8" s="46">
        <v>31394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31394</v>
      </c>
      <c r="O8" s="47">
        <f t="shared" si="2"/>
        <v>50.799352750809064</v>
      </c>
      <c r="P8" s="9"/>
    </row>
    <row r="9" spans="1:133">
      <c r="A9" s="12"/>
      <c r="B9" s="25">
        <v>314.3</v>
      </c>
      <c r="C9" s="20" t="s">
        <v>11</v>
      </c>
      <c r="D9" s="46">
        <v>9774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9774</v>
      </c>
      <c r="O9" s="47">
        <f t="shared" si="2"/>
        <v>15.815533980582524</v>
      </c>
      <c r="P9" s="9"/>
    </row>
    <row r="10" spans="1:133">
      <c r="A10" s="12"/>
      <c r="B10" s="25">
        <v>315</v>
      </c>
      <c r="C10" s="20" t="s">
        <v>12</v>
      </c>
      <c r="D10" s="46">
        <v>16512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16512</v>
      </c>
      <c r="O10" s="47">
        <f t="shared" si="2"/>
        <v>26.718446601941746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183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183</v>
      </c>
      <c r="O11" s="45">
        <f t="shared" si="2"/>
        <v>0.29611650485436891</v>
      </c>
      <c r="P11" s="10"/>
    </row>
    <row r="12" spans="1:133">
      <c r="A12" s="12"/>
      <c r="B12" s="25">
        <v>329</v>
      </c>
      <c r="C12" s="20" t="s">
        <v>14</v>
      </c>
      <c r="D12" s="46">
        <v>183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183</v>
      </c>
      <c r="O12" s="47">
        <f t="shared" si="2"/>
        <v>0.29611650485436891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SUM(D14:D19)</f>
        <v>75850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600000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675850</v>
      </c>
      <c r="O13" s="45">
        <f t="shared" si="2"/>
        <v>1093.6084142394823</v>
      </c>
      <c r="P13" s="10"/>
    </row>
    <row r="14" spans="1:133">
      <c r="A14" s="12"/>
      <c r="B14" s="25">
        <v>331.31</v>
      </c>
      <c r="C14" s="20" t="s">
        <v>53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600000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600000</v>
      </c>
      <c r="O14" s="47">
        <f t="shared" si="2"/>
        <v>970.87378640776694</v>
      </c>
      <c r="P14" s="9"/>
    </row>
    <row r="15" spans="1:133">
      <c r="A15" s="12"/>
      <c r="B15" s="25">
        <v>335.12</v>
      </c>
      <c r="C15" s="20" t="s">
        <v>18</v>
      </c>
      <c r="D15" s="46">
        <v>28217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28217</v>
      </c>
      <c r="O15" s="47">
        <f t="shared" si="2"/>
        <v>45.658576051779939</v>
      </c>
      <c r="P15" s="9"/>
    </row>
    <row r="16" spans="1:133">
      <c r="A16" s="12"/>
      <c r="B16" s="25">
        <v>335.14</v>
      </c>
      <c r="C16" s="20" t="s">
        <v>19</v>
      </c>
      <c r="D16" s="46">
        <v>79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79</v>
      </c>
      <c r="O16" s="47">
        <f t="shared" si="2"/>
        <v>0.127831715210356</v>
      </c>
      <c r="P16" s="9"/>
    </row>
    <row r="17" spans="1:119">
      <c r="A17" s="12"/>
      <c r="B17" s="25">
        <v>335.15</v>
      </c>
      <c r="C17" s="20" t="s">
        <v>20</v>
      </c>
      <c r="D17" s="46">
        <v>112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112</v>
      </c>
      <c r="O17" s="47">
        <f t="shared" si="2"/>
        <v>0.18122977346278318</v>
      </c>
      <c r="P17" s="9"/>
    </row>
    <row r="18" spans="1:119">
      <c r="A18" s="12"/>
      <c r="B18" s="25">
        <v>335.18</v>
      </c>
      <c r="C18" s="20" t="s">
        <v>21</v>
      </c>
      <c r="D18" s="46">
        <v>16442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16442</v>
      </c>
      <c r="O18" s="47">
        <f t="shared" si="2"/>
        <v>26.605177993527509</v>
      </c>
      <c r="P18" s="9"/>
    </row>
    <row r="19" spans="1:119">
      <c r="A19" s="12"/>
      <c r="B19" s="25">
        <v>337.2</v>
      </c>
      <c r="C19" s="20" t="s">
        <v>22</v>
      </c>
      <c r="D19" s="46">
        <v>31000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31000</v>
      </c>
      <c r="O19" s="47">
        <f t="shared" si="2"/>
        <v>50.161812297734627</v>
      </c>
      <c r="P19" s="9"/>
    </row>
    <row r="20" spans="1:119" ht="15.75">
      <c r="A20" s="29" t="s">
        <v>27</v>
      </c>
      <c r="B20" s="30"/>
      <c r="C20" s="31"/>
      <c r="D20" s="32">
        <f t="shared" ref="D20:M20" si="5">SUM(D21:D23)</f>
        <v>49522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95439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1"/>
        <v>144961</v>
      </c>
      <c r="O20" s="45">
        <f t="shared" si="2"/>
        <v>234.56472491909386</v>
      </c>
      <c r="P20" s="10"/>
    </row>
    <row r="21" spans="1:119">
      <c r="A21" s="12"/>
      <c r="B21" s="25">
        <v>343.3</v>
      </c>
      <c r="C21" s="20" t="s">
        <v>29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95439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95439</v>
      </c>
      <c r="O21" s="47">
        <f t="shared" si="2"/>
        <v>154.43203883495147</v>
      </c>
      <c r="P21" s="9"/>
    </row>
    <row r="22" spans="1:119">
      <c r="A22" s="12"/>
      <c r="B22" s="25">
        <v>343.4</v>
      </c>
      <c r="C22" s="20" t="s">
        <v>30</v>
      </c>
      <c r="D22" s="46">
        <v>48884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48884</v>
      </c>
      <c r="O22" s="47">
        <f t="shared" si="2"/>
        <v>79.100323624595475</v>
      </c>
      <c r="P22" s="9"/>
    </row>
    <row r="23" spans="1:119">
      <c r="A23" s="12"/>
      <c r="B23" s="25">
        <v>343.9</v>
      </c>
      <c r="C23" s="20" t="s">
        <v>31</v>
      </c>
      <c r="D23" s="46">
        <v>638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638</v>
      </c>
      <c r="O23" s="47">
        <f t="shared" si="2"/>
        <v>1.0323624595469256</v>
      </c>
      <c r="P23" s="9"/>
    </row>
    <row r="24" spans="1:119" ht="15.75">
      <c r="A24" s="29" t="s">
        <v>28</v>
      </c>
      <c r="B24" s="30"/>
      <c r="C24" s="31"/>
      <c r="D24" s="32">
        <f t="shared" ref="D24:M24" si="6">SUM(D25:D25)</f>
        <v>465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0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si="1"/>
        <v>465</v>
      </c>
      <c r="O24" s="45">
        <f t="shared" si="2"/>
        <v>0.75242718446601942</v>
      </c>
      <c r="P24" s="10"/>
    </row>
    <row r="25" spans="1:119">
      <c r="A25" s="13"/>
      <c r="B25" s="39">
        <v>354</v>
      </c>
      <c r="C25" s="21" t="s">
        <v>34</v>
      </c>
      <c r="D25" s="46">
        <v>465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465</v>
      </c>
      <c r="O25" s="47">
        <f t="shared" si="2"/>
        <v>0.75242718446601942</v>
      </c>
      <c r="P25" s="9"/>
    </row>
    <row r="26" spans="1:119" ht="15.75">
      <c r="A26" s="29" t="s">
        <v>2</v>
      </c>
      <c r="B26" s="30"/>
      <c r="C26" s="31"/>
      <c r="D26" s="32">
        <f t="shared" ref="D26:M26" si="7">SUM(D27:D29)</f>
        <v>15582</v>
      </c>
      <c r="E26" s="32">
        <f t="shared" si="7"/>
        <v>0</v>
      </c>
      <c r="F26" s="32">
        <f t="shared" si="7"/>
        <v>0</v>
      </c>
      <c r="G26" s="32">
        <f t="shared" si="7"/>
        <v>0</v>
      </c>
      <c r="H26" s="32">
        <f t="shared" si="7"/>
        <v>0</v>
      </c>
      <c r="I26" s="32">
        <f t="shared" si="7"/>
        <v>0</v>
      </c>
      <c r="J26" s="32">
        <f t="shared" si="7"/>
        <v>0</v>
      </c>
      <c r="K26" s="32">
        <f t="shared" si="7"/>
        <v>0</v>
      </c>
      <c r="L26" s="32">
        <f t="shared" si="7"/>
        <v>0</v>
      </c>
      <c r="M26" s="32">
        <f t="shared" si="7"/>
        <v>0</v>
      </c>
      <c r="N26" s="32">
        <f t="shared" si="1"/>
        <v>15582</v>
      </c>
      <c r="O26" s="45">
        <f t="shared" si="2"/>
        <v>25.21359223300971</v>
      </c>
      <c r="P26" s="10"/>
    </row>
    <row r="27" spans="1:119">
      <c r="A27" s="12"/>
      <c r="B27" s="25">
        <v>361.1</v>
      </c>
      <c r="C27" s="20" t="s">
        <v>35</v>
      </c>
      <c r="D27" s="46">
        <v>2261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2261</v>
      </c>
      <c r="O27" s="47">
        <f t="shared" si="2"/>
        <v>3.6585760517799351</v>
      </c>
      <c r="P27" s="9"/>
    </row>
    <row r="28" spans="1:119">
      <c r="A28" s="12"/>
      <c r="B28" s="25">
        <v>362</v>
      </c>
      <c r="C28" s="20" t="s">
        <v>36</v>
      </c>
      <c r="D28" s="46">
        <v>1350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1350</v>
      </c>
      <c r="O28" s="47">
        <f t="shared" si="2"/>
        <v>2.1844660194174756</v>
      </c>
      <c r="P28" s="9"/>
    </row>
    <row r="29" spans="1:119" ht="15.75" thickBot="1">
      <c r="A29" s="12"/>
      <c r="B29" s="25">
        <v>369.9</v>
      </c>
      <c r="C29" s="20" t="s">
        <v>37</v>
      </c>
      <c r="D29" s="46">
        <v>11971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11971</v>
      </c>
      <c r="O29" s="47">
        <f t="shared" si="2"/>
        <v>19.370550161812297</v>
      </c>
      <c r="P29" s="9"/>
    </row>
    <row r="30" spans="1:119" ht="16.5" thickBot="1">
      <c r="A30" s="14" t="s">
        <v>32</v>
      </c>
      <c r="B30" s="23"/>
      <c r="C30" s="22"/>
      <c r="D30" s="15">
        <f>SUM(D5,D11,D13,D20,D24,D26)</f>
        <v>249238</v>
      </c>
      <c r="E30" s="15">
        <f t="shared" ref="E30:M30" si="8">SUM(E5,E11,E13,E20,E24,E26)</f>
        <v>0</v>
      </c>
      <c r="F30" s="15">
        <f t="shared" si="8"/>
        <v>0</v>
      </c>
      <c r="G30" s="15">
        <f t="shared" si="8"/>
        <v>0</v>
      </c>
      <c r="H30" s="15">
        <f t="shared" si="8"/>
        <v>0</v>
      </c>
      <c r="I30" s="15">
        <f t="shared" si="8"/>
        <v>695439</v>
      </c>
      <c r="J30" s="15">
        <f t="shared" si="8"/>
        <v>0</v>
      </c>
      <c r="K30" s="15">
        <f t="shared" si="8"/>
        <v>0</v>
      </c>
      <c r="L30" s="15">
        <f t="shared" si="8"/>
        <v>0</v>
      </c>
      <c r="M30" s="15">
        <f t="shared" si="8"/>
        <v>0</v>
      </c>
      <c r="N30" s="15">
        <f t="shared" si="1"/>
        <v>944677</v>
      </c>
      <c r="O30" s="38">
        <f t="shared" si="2"/>
        <v>1528.6035598705503</v>
      </c>
      <c r="P30" s="6"/>
      <c r="Q30" s="2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5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5"/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</row>
    <row r="31" spans="1:119">
      <c r="A31" s="16"/>
      <c r="B31" s="18"/>
      <c r="C31" s="18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9"/>
    </row>
    <row r="32" spans="1:119">
      <c r="A32" s="40"/>
      <c r="B32" s="41"/>
      <c r="C32" s="41"/>
      <c r="D32" s="42"/>
      <c r="E32" s="42"/>
      <c r="F32" s="42"/>
      <c r="G32" s="42"/>
      <c r="H32" s="42"/>
      <c r="I32" s="42"/>
      <c r="J32" s="42"/>
      <c r="K32" s="42"/>
      <c r="L32" s="118" t="s">
        <v>54</v>
      </c>
      <c r="M32" s="118"/>
      <c r="N32" s="118"/>
      <c r="O32" s="43">
        <v>618</v>
      </c>
    </row>
    <row r="33" spans="1:15">
      <c r="A33" s="119"/>
      <c r="B33" s="96"/>
      <c r="C33" s="96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7"/>
    </row>
    <row r="34" spans="1:15" ht="15.75" customHeight="1" thickBot="1">
      <c r="A34" s="120" t="s">
        <v>49</v>
      </c>
      <c r="B34" s="99"/>
      <c r="C34" s="99"/>
      <c r="D34" s="99"/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00"/>
    </row>
  </sheetData>
  <mergeCells count="10">
    <mergeCell ref="L32:N32"/>
    <mergeCell ref="A33:O33"/>
    <mergeCell ref="A34:O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3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102597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9" si="1">SUM(D5:M5)</f>
        <v>102597</v>
      </c>
      <c r="O5" s="33">
        <f t="shared" ref="O5:O29" si="2">(N5/O$31)</f>
        <v>170.42691029900331</v>
      </c>
      <c r="P5" s="6"/>
    </row>
    <row r="6" spans="1:133">
      <c r="A6" s="12"/>
      <c r="B6" s="25">
        <v>311</v>
      </c>
      <c r="C6" s="20" t="s">
        <v>1</v>
      </c>
      <c r="D6" s="46">
        <v>35761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35761</v>
      </c>
      <c r="O6" s="47">
        <f t="shared" si="2"/>
        <v>59.403654485049834</v>
      </c>
      <c r="P6" s="9"/>
    </row>
    <row r="7" spans="1:133">
      <c r="A7" s="12"/>
      <c r="B7" s="25">
        <v>312.10000000000002</v>
      </c>
      <c r="C7" s="20" t="s">
        <v>9</v>
      </c>
      <c r="D7" s="46">
        <v>9250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9250</v>
      </c>
      <c r="O7" s="47">
        <f t="shared" si="2"/>
        <v>15.365448504983389</v>
      </c>
      <c r="P7" s="9"/>
    </row>
    <row r="8" spans="1:133">
      <c r="A8" s="12"/>
      <c r="B8" s="25">
        <v>312.60000000000002</v>
      </c>
      <c r="C8" s="20" t="s">
        <v>10</v>
      </c>
      <c r="D8" s="46">
        <v>29768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29768</v>
      </c>
      <c r="O8" s="47">
        <f t="shared" si="2"/>
        <v>49.448504983388702</v>
      </c>
      <c r="P8" s="9"/>
    </row>
    <row r="9" spans="1:133">
      <c r="A9" s="12"/>
      <c r="B9" s="25">
        <v>314.3</v>
      </c>
      <c r="C9" s="20" t="s">
        <v>11</v>
      </c>
      <c r="D9" s="46">
        <v>11512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11512</v>
      </c>
      <c r="O9" s="47">
        <f t="shared" si="2"/>
        <v>19.122923588039868</v>
      </c>
      <c r="P9" s="9"/>
    </row>
    <row r="10" spans="1:133">
      <c r="A10" s="12"/>
      <c r="B10" s="25">
        <v>315</v>
      </c>
      <c r="C10" s="20" t="s">
        <v>12</v>
      </c>
      <c r="D10" s="46">
        <v>16306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16306</v>
      </c>
      <c r="O10" s="47">
        <f t="shared" si="2"/>
        <v>27.08637873754153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224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224</v>
      </c>
      <c r="O11" s="45">
        <f t="shared" si="2"/>
        <v>0.37209302325581395</v>
      </c>
      <c r="P11" s="10"/>
    </row>
    <row r="12" spans="1:133">
      <c r="A12" s="12"/>
      <c r="B12" s="25">
        <v>329</v>
      </c>
      <c r="C12" s="20" t="s">
        <v>14</v>
      </c>
      <c r="D12" s="46">
        <v>224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224</v>
      </c>
      <c r="O12" s="47">
        <f t="shared" si="2"/>
        <v>0.37209302325581395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SUM(D14:D18)</f>
        <v>71654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71654</v>
      </c>
      <c r="O13" s="45">
        <f t="shared" si="2"/>
        <v>119.02657807308969</v>
      </c>
      <c r="P13" s="10"/>
    </row>
    <row r="14" spans="1:133">
      <c r="A14" s="12"/>
      <c r="B14" s="25">
        <v>335.12</v>
      </c>
      <c r="C14" s="20" t="s">
        <v>18</v>
      </c>
      <c r="D14" s="46">
        <v>30826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30826</v>
      </c>
      <c r="O14" s="47">
        <f t="shared" si="2"/>
        <v>51.205980066445186</v>
      </c>
      <c r="P14" s="9"/>
    </row>
    <row r="15" spans="1:133">
      <c r="A15" s="12"/>
      <c r="B15" s="25">
        <v>335.14</v>
      </c>
      <c r="C15" s="20" t="s">
        <v>19</v>
      </c>
      <c r="D15" s="46">
        <v>79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79</v>
      </c>
      <c r="O15" s="47">
        <f t="shared" si="2"/>
        <v>0.13122923588039867</v>
      </c>
      <c r="P15" s="9"/>
    </row>
    <row r="16" spans="1:133">
      <c r="A16" s="12"/>
      <c r="B16" s="25">
        <v>335.15</v>
      </c>
      <c r="C16" s="20" t="s">
        <v>20</v>
      </c>
      <c r="D16" s="46">
        <v>105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105</v>
      </c>
      <c r="O16" s="47">
        <f t="shared" si="2"/>
        <v>0.1744186046511628</v>
      </c>
      <c r="P16" s="9"/>
    </row>
    <row r="17" spans="1:119">
      <c r="A17" s="12"/>
      <c r="B17" s="25">
        <v>335.18</v>
      </c>
      <c r="C17" s="20" t="s">
        <v>21</v>
      </c>
      <c r="D17" s="46">
        <v>16315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16315</v>
      </c>
      <c r="O17" s="47">
        <f t="shared" si="2"/>
        <v>27.101328903654483</v>
      </c>
      <c r="P17" s="9"/>
    </row>
    <row r="18" spans="1:119">
      <c r="A18" s="12"/>
      <c r="B18" s="25">
        <v>337.2</v>
      </c>
      <c r="C18" s="20" t="s">
        <v>22</v>
      </c>
      <c r="D18" s="46">
        <v>24329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24329</v>
      </c>
      <c r="O18" s="47">
        <f t="shared" si="2"/>
        <v>40.41362126245847</v>
      </c>
      <c r="P18" s="9"/>
    </row>
    <row r="19" spans="1:119" ht="15.75">
      <c r="A19" s="29" t="s">
        <v>27</v>
      </c>
      <c r="B19" s="30"/>
      <c r="C19" s="31"/>
      <c r="D19" s="32">
        <f t="shared" ref="D19:M19" si="5">SUM(D20:D22)</f>
        <v>50769</v>
      </c>
      <c r="E19" s="32">
        <f t="shared" si="5"/>
        <v>0</v>
      </c>
      <c r="F19" s="32">
        <f t="shared" si="5"/>
        <v>0</v>
      </c>
      <c r="G19" s="32">
        <f t="shared" si="5"/>
        <v>0</v>
      </c>
      <c r="H19" s="32">
        <f t="shared" si="5"/>
        <v>0</v>
      </c>
      <c r="I19" s="32">
        <f t="shared" si="5"/>
        <v>99622</v>
      </c>
      <c r="J19" s="32">
        <f t="shared" si="5"/>
        <v>0</v>
      </c>
      <c r="K19" s="32">
        <f t="shared" si="5"/>
        <v>0</v>
      </c>
      <c r="L19" s="32">
        <f t="shared" si="5"/>
        <v>0</v>
      </c>
      <c r="M19" s="32">
        <f t="shared" si="5"/>
        <v>0</v>
      </c>
      <c r="N19" s="32">
        <f t="shared" si="1"/>
        <v>150391</v>
      </c>
      <c r="O19" s="45">
        <f t="shared" si="2"/>
        <v>249.81893687707642</v>
      </c>
      <c r="P19" s="10"/>
    </row>
    <row r="20" spans="1:119">
      <c r="A20" s="12"/>
      <c r="B20" s="25">
        <v>343.3</v>
      </c>
      <c r="C20" s="20" t="s">
        <v>29</v>
      </c>
      <c r="D20" s="46">
        <v>0</v>
      </c>
      <c r="E20" s="46">
        <v>0</v>
      </c>
      <c r="F20" s="46">
        <v>0</v>
      </c>
      <c r="G20" s="46">
        <v>0</v>
      </c>
      <c r="H20" s="46">
        <v>0</v>
      </c>
      <c r="I20" s="46">
        <v>99622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99622</v>
      </c>
      <c r="O20" s="47">
        <f t="shared" si="2"/>
        <v>165.48504983388705</v>
      </c>
      <c r="P20" s="9"/>
    </row>
    <row r="21" spans="1:119">
      <c r="A21" s="12"/>
      <c r="B21" s="25">
        <v>343.4</v>
      </c>
      <c r="C21" s="20" t="s">
        <v>30</v>
      </c>
      <c r="D21" s="46">
        <v>50022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50022</v>
      </c>
      <c r="O21" s="47">
        <f t="shared" si="2"/>
        <v>83.093023255813947</v>
      </c>
      <c r="P21" s="9"/>
    </row>
    <row r="22" spans="1:119">
      <c r="A22" s="12"/>
      <c r="B22" s="25">
        <v>343.9</v>
      </c>
      <c r="C22" s="20" t="s">
        <v>31</v>
      </c>
      <c r="D22" s="46">
        <v>747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747</v>
      </c>
      <c r="O22" s="47">
        <f t="shared" si="2"/>
        <v>1.2408637873754154</v>
      </c>
      <c r="P22" s="9"/>
    </row>
    <row r="23" spans="1:119" ht="15.75">
      <c r="A23" s="29" t="s">
        <v>28</v>
      </c>
      <c r="B23" s="30"/>
      <c r="C23" s="31"/>
      <c r="D23" s="32">
        <f t="shared" ref="D23:M23" si="6">SUM(D24:D24)</f>
        <v>2267</v>
      </c>
      <c r="E23" s="32">
        <f t="shared" si="6"/>
        <v>0</v>
      </c>
      <c r="F23" s="32">
        <f t="shared" si="6"/>
        <v>0</v>
      </c>
      <c r="G23" s="32">
        <f t="shared" si="6"/>
        <v>0</v>
      </c>
      <c r="H23" s="32">
        <f t="shared" si="6"/>
        <v>0</v>
      </c>
      <c r="I23" s="32">
        <f t="shared" si="6"/>
        <v>0</v>
      </c>
      <c r="J23" s="32">
        <f t="shared" si="6"/>
        <v>0</v>
      </c>
      <c r="K23" s="32">
        <f t="shared" si="6"/>
        <v>0</v>
      </c>
      <c r="L23" s="32">
        <f t="shared" si="6"/>
        <v>0</v>
      </c>
      <c r="M23" s="32">
        <f t="shared" si="6"/>
        <v>0</v>
      </c>
      <c r="N23" s="32">
        <f t="shared" si="1"/>
        <v>2267</v>
      </c>
      <c r="O23" s="45">
        <f t="shared" si="2"/>
        <v>3.7657807308970099</v>
      </c>
      <c r="P23" s="10"/>
    </row>
    <row r="24" spans="1:119">
      <c r="A24" s="13"/>
      <c r="B24" s="39">
        <v>354</v>
      </c>
      <c r="C24" s="21" t="s">
        <v>34</v>
      </c>
      <c r="D24" s="46">
        <v>2267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2267</v>
      </c>
      <c r="O24" s="47">
        <f t="shared" si="2"/>
        <v>3.7657807308970099</v>
      </c>
      <c r="P24" s="9"/>
    </row>
    <row r="25" spans="1:119" ht="15.75">
      <c r="A25" s="29" t="s">
        <v>2</v>
      </c>
      <c r="B25" s="30"/>
      <c r="C25" s="31"/>
      <c r="D25" s="32">
        <f t="shared" ref="D25:M25" si="7">SUM(D26:D28)</f>
        <v>30913</v>
      </c>
      <c r="E25" s="32">
        <f t="shared" si="7"/>
        <v>0</v>
      </c>
      <c r="F25" s="32">
        <f t="shared" si="7"/>
        <v>0</v>
      </c>
      <c r="G25" s="32">
        <f t="shared" si="7"/>
        <v>0</v>
      </c>
      <c r="H25" s="32">
        <f t="shared" si="7"/>
        <v>0</v>
      </c>
      <c r="I25" s="32">
        <f t="shared" si="7"/>
        <v>0</v>
      </c>
      <c r="J25" s="32">
        <f t="shared" si="7"/>
        <v>0</v>
      </c>
      <c r="K25" s="32">
        <f t="shared" si="7"/>
        <v>0</v>
      </c>
      <c r="L25" s="32">
        <f t="shared" si="7"/>
        <v>0</v>
      </c>
      <c r="M25" s="32">
        <f t="shared" si="7"/>
        <v>0</v>
      </c>
      <c r="N25" s="32">
        <f t="shared" si="1"/>
        <v>30913</v>
      </c>
      <c r="O25" s="45">
        <f t="shared" si="2"/>
        <v>51.35049833887043</v>
      </c>
      <c r="P25" s="10"/>
    </row>
    <row r="26" spans="1:119">
      <c r="A26" s="12"/>
      <c r="B26" s="25">
        <v>361.1</v>
      </c>
      <c r="C26" s="20" t="s">
        <v>35</v>
      </c>
      <c r="D26" s="46">
        <v>3406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3406</v>
      </c>
      <c r="O26" s="47">
        <f t="shared" si="2"/>
        <v>5.6578073089700993</v>
      </c>
      <c r="P26" s="9"/>
    </row>
    <row r="27" spans="1:119">
      <c r="A27" s="12"/>
      <c r="B27" s="25">
        <v>362</v>
      </c>
      <c r="C27" s="20" t="s">
        <v>36</v>
      </c>
      <c r="D27" s="46">
        <v>1320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1320</v>
      </c>
      <c r="O27" s="47">
        <f t="shared" si="2"/>
        <v>2.1926910299003324</v>
      </c>
      <c r="P27" s="9"/>
    </row>
    <row r="28" spans="1:119" ht="15.75" thickBot="1">
      <c r="A28" s="12"/>
      <c r="B28" s="25">
        <v>369.9</v>
      </c>
      <c r="C28" s="20" t="s">
        <v>37</v>
      </c>
      <c r="D28" s="46">
        <v>26187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26187</v>
      </c>
      <c r="O28" s="47">
        <f t="shared" si="2"/>
        <v>43.5</v>
      </c>
      <c r="P28" s="9"/>
    </row>
    <row r="29" spans="1:119" ht="16.5" thickBot="1">
      <c r="A29" s="14" t="s">
        <v>32</v>
      </c>
      <c r="B29" s="23"/>
      <c r="C29" s="22"/>
      <c r="D29" s="15">
        <f>SUM(D5,D11,D13,D19,D23,D25)</f>
        <v>258424</v>
      </c>
      <c r="E29" s="15">
        <f t="shared" ref="E29:M29" si="8">SUM(E5,E11,E13,E19,E23,E25)</f>
        <v>0</v>
      </c>
      <c r="F29" s="15">
        <f t="shared" si="8"/>
        <v>0</v>
      </c>
      <c r="G29" s="15">
        <f t="shared" si="8"/>
        <v>0</v>
      </c>
      <c r="H29" s="15">
        <f t="shared" si="8"/>
        <v>0</v>
      </c>
      <c r="I29" s="15">
        <f t="shared" si="8"/>
        <v>99622</v>
      </c>
      <c r="J29" s="15">
        <f t="shared" si="8"/>
        <v>0</v>
      </c>
      <c r="K29" s="15">
        <f t="shared" si="8"/>
        <v>0</v>
      </c>
      <c r="L29" s="15">
        <f t="shared" si="8"/>
        <v>0</v>
      </c>
      <c r="M29" s="15">
        <f t="shared" si="8"/>
        <v>0</v>
      </c>
      <c r="N29" s="15">
        <f t="shared" si="1"/>
        <v>358046</v>
      </c>
      <c r="O29" s="38">
        <f t="shared" si="2"/>
        <v>594.76079734219275</v>
      </c>
      <c r="P29" s="6"/>
      <c r="Q29" s="2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</row>
    <row r="30" spans="1:119">
      <c r="A30" s="16"/>
      <c r="B30" s="18"/>
      <c r="C30" s="18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9"/>
    </row>
    <row r="31" spans="1:119">
      <c r="A31" s="40"/>
      <c r="B31" s="41"/>
      <c r="C31" s="41"/>
      <c r="D31" s="42"/>
      <c r="E31" s="42"/>
      <c r="F31" s="42"/>
      <c r="G31" s="42"/>
      <c r="H31" s="42"/>
      <c r="I31" s="42"/>
      <c r="J31" s="42"/>
      <c r="K31" s="42"/>
      <c r="L31" s="118" t="s">
        <v>51</v>
      </c>
      <c r="M31" s="118"/>
      <c r="N31" s="118"/>
      <c r="O31" s="43">
        <v>602</v>
      </c>
    </row>
    <row r="32" spans="1:119">
      <c r="A32" s="119"/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7"/>
    </row>
    <row r="33" spans="1:15" ht="15.75" customHeight="1" thickBot="1">
      <c r="A33" s="120" t="s">
        <v>49</v>
      </c>
      <c r="B33" s="99"/>
      <c r="C33" s="99"/>
      <c r="D33" s="99"/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00"/>
    </row>
  </sheetData>
  <mergeCells count="10">
    <mergeCell ref="L31:N31"/>
    <mergeCell ref="A32:O32"/>
    <mergeCell ref="A33:O3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46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113588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1" si="1">SUM(D5:M5)</f>
        <v>113588</v>
      </c>
      <c r="O5" s="33">
        <f t="shared" ref="O5:O31" si="2">(N5/O$33)</f>
        <v>188.68438538205979</v>
      </c>
      <c r="P5" s="6"/>
    </row>
    <row r="6" spans="1:133">
      <c r="A6" s="12"/>
      <c r="B6" s="25">
        <v>311</v>
      </c>
      <c r="C6" s="20" t="s">
        <v>1</v>
      </c>
      <c r="D6" s="46">
        <v>39712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39712</v>
      </c>
      <c r="O6" s="47">
        <f t="shared" si="2"/>
        <v>65.966777408637867</v>
      </c>
      <c r="P6" s="9"/>
    </row>
    <row r="7" spans="1:133">
      <c r="A7" s="12"/>
      <c r="B7" s="25">
        <v>312.10000000000002</v>
      </c>
      <c r="C7" s="20" t="s">
        <v>9</v>
      </c>
      <c r="D7" s="46">
        <v>9607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9607</v>
      </c>
      <c r="O7" s="47">
        <f t="shared" si="2"/>
        <v>15.958471760797343</v>
      </c>
      <c r="P7" s="9"/>
    </row>
    <row r="8" spans="1:133">
      <c r="A8" s="12"/>
      <c r="B8" s="25">
        <v>312.60000000000002</v>
      </c>
      <c r="C8" s="20" t="s">
        <v>10</v>
      </c>
      <c r="D8" s="46">
        <v>30288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30288</v>
      </c>
      <c r="O8" s="47">
        <f t="shared" si="2"/>
        <v>50.312292358803987</v>
      </c>
      <c r="P8" s="9"/>
    </row>
    <row r="9" spans="1:133">
      <c r="A9" s="12"/>
      <c r="B9" s="25">
        <v>314.3</v>
      </c>
      <c r="C9" s="20" t="s">
        <v>11</v>
      </c>
      <c r="D9" s="46">
        <v>11308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11308</v>
      </c>
      <c r="O9" s="47">
        <f t="shared" si="2"/>
        <v>18.784053156146179</v>
      </c>
      <c r="P9" s="9"/>
    </row>
    <row r="10" spans="1:133">
      <c r="A10" s="12"/>
      <c r="B10" s="25">
        <v>315</v>
      </c>
      <c r="C10" s="20" t="s">
        <v>12</v>
      </c>
      <c r="D10" s="46">
        <v>22673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22673</v>
      </c>
      <c r="O10" s="47">
        <f t="shared" si="2"/>
        <v>37.662790697674417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224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224</v>
      </c>
      <c r="O11" s="45">
        <f t="shared" si="2"/>
        <v>0.37209302325581395</v>
      </c>
      <c r="P11" s="10"/>
    </row>
    <row r="12" spans="1:133">
      <c r="A12" s="12"/>
      <c r="B12" s="25">
        <v>329</v>
      </c>
      <c r="C12" s="20" t="s">
        <v>14</v>
      </c>
      <c r="D12" s="46">
        <v>224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224</v>
      </c>
      <c r="O12" s="47">
        <f t="shared" si="2"/>
        <v>0.37209302325581395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SUM(D14:D20)</f>
        <v>91847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91847</v>
      </c>
      <c r="O13" s="45">
        <f t="shared" si="2"/>
        <v>152.56976744186048</v>
      </c>
      <c r="P13" s="10"/>
    </row>
    <row r="14" spans="1:133">
      <c r="A14" s="12"/>
      <c r="B14" s="25">
        <v>334.2</v>
      </c>
      <c r="C14" s="20" t="s">
        <v>47</v>
      </c>
      <c r="D14" s="46">
        <v>21950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21950</v>
      </c>
      <c r="O14" s="47">
        <f t="shared" si="2"/>
        <v>36.461794019933556</v>
      </c>
      <c r="P14" s="9"/>
    </row>
    <row r="15" spans="1:133">
      <c r="A15" s="12"/>
      <c r="B15" s="25">
        <v>334.9</v>
      </c>
      <c r="C15" s="20" t="s">
        <v>17</v>
      </c>
      <c r="D15" s="46">
        <v>997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997</v>
      </c>
      <c r="O15" s="47">
        <f t="shared" si="2"/>
        <v>1.6561461794019934</v>
      </c>
      <c r="P15" s="9"/>
    </row>
    <row r="16" spans="1:133">
      <c r="A16" s="12"/>
      <c r="B16" s="25">
        <v>335.12</v>
      </c>
      <c r="C16" s="20" t="s">
        <v>18</v>
      </c>
      <c r="D16" s="46">
        <v>28293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28293</v>
      </c>
      <c r="O16" s="47">
        <f t="shared" si="2"/>
        <v>46.998338870431894</v>
      </c>
      <c r="P16" s="9"/>
    </row>
    <row r="17" spans="1:119">
      <c r="A17" s="12"/>
      <c r="B17" s="25">
        <v>335.14</v>
      </c>
      <c r="C17" s="20" t="s">
        <v>19</v>
      </c>
      <c r="D17" s="46">
        <v>79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79</v>
      </c>
      <c r="O17" s="47">
        <f t="shared" si="2"/>
        <v>0.13122923588039867</v>
      </c>
      <c r="P17" s="9"/>
    </row>
    <row r="18" spans="1:119">
      <c r="A18" s="12"/>
      <c r="B18" s="25">
        <v>335.15</v>
      </c>
      <c r="C18" s="20" t="s">
        <v>20</v>
      </c>
      <c r="D18" s="46">
        <v>116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116</v>
      </c>
      <c r="O18" s="47">
        <f t="shared" si="2"/>
        <v>0.19269102990033224</v>
      </c>
      <c r="P18" s="9"/>
    </row>
    <row r="19" spans="1:119">
      <c r="A19" s="12"/>
      <c r="B19" s="25">
        <v>335.18</v>
      </c>
      <c r="C19" s="20" t="s">
        <v>21</v>
      </c>
      <c r="D19" s="46">
        <v>16123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16123</v>
      </c>
      <c r="O19" s="47">
        <f t="shared" si="2"/>
        <v>26.782392026578073</v>
      </c>
      <c r="P19" s="9"/>
    </row>
    <row r="20" spans="1:119">
      <c r="A20" s="12"/>
      <c r="B20" s="25">
        <v>337.2</v>
      </c>
      <c r="C20" s="20" t="s">
        <v>22</v>
      </c>
      <c r="D20" s="46">
        <v>24289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24289</v>
      </c>
      <c r="O20" s="47">
        <f t="shared" si="2"/>
        <v>40.347176079734218</v>
      </c>
      <c r="P20" s="9"/>
    </row>
    <row r="21" spans="1:119" ht="15.75">
      <c r="A21" s="29" t="s">
        <v>27</v>
      </c>
      <c r="B21" s="30"/>
      <c r="C21" s="31"/>
      <c r="D21" s="32">
        <f t="shared" ref="D21:M21" si="5">SUM(D22:D24)</f>
        <v>51027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92589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143616</v>
      </c>
      <c r="O21" s="45">
        <f t="shared" si="2"/>
        <v>238.56478405315616</v>
      </c>
      <c r="P21" s="10"/>
    </row>
    <row r="22" spans="1:119">
      <c r="A22" s="12"/>
      <c r="B22" s="25">
        <v>343.3</v>
      </c>
      <c r="C22" s="20" t="s">
        <v>29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92589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92589</v>
      </c>
      <c r="O22" s="47">
        <f t="shared" si="2"/>
        <v>153.80232558139534</v>
      </c>
      <c r="P22" s="9"/>
    </row>
    <row r="23" spans="1:119">
      <c r="A23" s="12"/>
      <c r="B23" s="25">
        <v>343.4</v>
      </c>
      <c r="C23" s="20" t="s">
        <v>30</v>
      </c>
      <c r="D23" s="46">
        <v>50373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50373</v>
      </c>
      <c r="O23" s="47">
        <f t="shared" si="2"/>
        <v>83.676079734219272</v>
      </c>
      <c r="P23" s="9"/>
    </row>
    <row r="24" spans="1:119">
      <c r="A24" s="12"/>
      <c r="B24" s="25">
        <v>343.9</v>
      </c>
      <c r="C24" s="20" t="s">
        <v>31</v>
      </c>
      <c r="D24" s="46">
        <v>654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654</v>
      </c>
      <c r="O24" s="47">
        <f t="shared" si="2"/>
        <v>1.0863787375415281</v>
      </c>
      <c r="P24" s="9"/>
    </row>
    <row r="25" spans="1:119" ht="15.75">
      <c r="A25" s="29" t="s">
        <v>28</v>
      </c>
      <c r="B25" s="30"/>
      <c r="C25" s="31"/>
      <c r="D25" s="32">
        <f t="shared" ref="D25:M25" si="6">SUM(D26:D26)</f>
        <v>1285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1"/>
        <v>1285</v>
      </c>
      <c r="O25" s="45">
        <f t="shared" si="2"/>
        <v>2.1345514950166113</v>
      </c>
      <c r="P25" s="10"/>
    </row>
    <row r="26" spans="1:119">
      <c r="A26" s="13"/>
      <c r="B26" s="39">
        <v>354</v>
      </c>
      <c r="C26" s="21" t="s">
        <v>34</v>
      </c>
      <c r="D26" s="46">
        <v>1285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1285</v>
      </c>
      <c r="O26" s="47">
        <f t="shared" si="2"/>
        <v>2.1345514950166113</v>
      </c>
      <c r="P26" s="9"/>
    </row>
    <row r="27" spans="1:119" ht="15.75">
      <c r="A27" s="29" t="s">
        <v>2</v>
      </c>
      <c r="B27" s="30"/>
      <c r="C27" s="31"/>
      <c r="D27" s="32">
        <f t="shared" ref="D27:M27" si="7">SUM(D28:D30)</f>
        <v>19851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1"/>
        <v>19851</v>
      </c>
      <c r="O27" s="45">
        <f t="shared" si="2"/>
        <v>32.975083056478404</v>
      </c>
      <c r="P27" s="10"/>
    </row>
    <row r="28" spans="1:119">
      <c r="A28" s="12"/>
      <c r="B28" s="25">
        <v>361.1</v>
      </c>
      <c r="C28" s="20" t="s">
        <v>35</v>
      </c>
      <c r="D28" s="46">
        <v>6848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6848</v>
      </c>
      <c r="O28" s="47">
        <f t="shared" si="2"/>
        <v>11.375415282392026</v>
      </c>
      <c r="P28" s="9"/>
    </row>
    <row r="29" spans="1:119">
      <c r="A29" s="12"/>
      <c r="B29" s="25">
        <v>362</v>
      </c>
      <c r="C29" s="20" t="s">
        <v>36</v>
      </c>
      <c r="D29" s="46">
        <v>1280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1280</v>
      </c>
      <c r="O29" s="47">
        <f t="shared" si="2"/>
        <v>2.1262458471760799</v>
      </c>
      <c r="P29" s="9"/>
    </row>
    <row r="30" spans="1:119" ht="15.75" thickBot="1">
      <c r="A30" s="12"/>
      <c r="B30" s="25">
        <v>369.9</v>
      </c>
      <c r="C30" s="20" t="s">
        <v>37</v>
      </c>
      <c r="D30" s="46">
        <v>11723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11723</v>
      </c>
      <c r="O30" s="47">
        <f t="shared" si="2"/>
        <v>19.473421926910298</v>
      </c>
      <c r="P30" s="9"/>
    </row>
    <row r="31" spans="1:119" ht="16.5" thickBot="1">
      <c r="A31" s="14" t="s">
        <v>32</v>
      </c>
      <c r="B31" s="23"/>
      <c r="C31" s="22"/>
      <c r="D31" s="15">
        <f>SUM(D5,D11,D13,D21,D25,D27)</f>
        <v>277822</v>
      </c>
      <c r="E31" s="15">
        <f t="shared" ref="E31:M31" si="8">SUM(E5,E11,E13,E21,E25,E27)</f>
        <v>0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92589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370411</v>
      </c>
      <c r="O31" s="38">
        <f t="shared" si="2"/>
        <v>615.30066445182729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48</v>
      </c>
      <c r="M33" s="118"/>
      <c r="N33" s="118"/>
      <c r="O33" s="43">
        <v>602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thickBot="1">
      <c r="A35" s="120" t="s">
        <v>49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5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33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102758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3" si="1">SUM(D5:M5)</f>
        <v>102758</v>
      </c>
      <c r="O5" s="33">
        <f t="shared" ref="O5:O31" si="2">(N5/O$33)</f>
        <v>166.0064620355412</v>
      </c>
      <c r="P5" s="6"/>
    </row>
    <row r="6" spans="1:133">
      <c r="A6" s="12"/>
      <c r="B6" s="25">
        <v>311</v>
      </c>
      <c r="C6" s="20" t="s">
        <v>1</v>
      </c>
      <c r="D6" s="46">
        <v>30453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30453</v>
      </c>
      <c r="O6" s="47">
        <f t="shared" si="2"/>
        <v>49.197092084006464</v>
      </c>
      <c r="P6" s="9"/>
    </row>
    <row r="7" spans="1:133">
      <c r="A7" s="12"/>
      <c r="B7" s="25">
        <v>312.10000000000002</v>
      </c>
      <c r="C7" s="20" t="s">
        <v>9</v>
      </c>
      <c r="D7" s="46">
        <v>10049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10049</v>
      </c>
      <c r="O7" s="47">
        <f t="shared" si="2"/>
        <v>16.234248788368337</v>
      </c>
      <c r="P7" s="9"/>
    </row>
    <row r="8" spans="1:133">
      <c r="A8" s="12"/>
      <c r="B8" s="25">
        <v>312.60000000000002</v>
      </c>
      <c r="C8" s="20" t="s">
        <v>10</v>
      </c>
      <c r="D8" s="46">
        <v>32204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32204</v>
      </c>
      <c r="O8" s="47">
        <f t="shared" si="2"/>
        <v>52.025848142164783</v>
      </c>
      <c r="P8" s="9"/>
    </row>
    <row r="9" spans="1:133">
      <c r="A9" s="12"/>
      <c r="B9" s="25">
        <v>314.3</v>
      </c>
      <c r="C9" s="20" t="s">
        <v>11</v>
      </c>
      <c r="D9" s="46">
        <v>8348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8348</v>
      </c>
      <c r="O9" s="47">
        <f t="shared" si="2"/>
        <v>13.48626817447496</v>
      </c>
      <c r="P9" s="9"/>
    </row>
    <row r="10" spans="1:133">
      <c r="A10" s="12"/>
      <c r="B10" s="25">
        <v>315</v>
      </c>
      <c r="C10" s="20" t="s">
        <v>12</v>
      </c>
      <c r="D10" s="46">
        <v>21704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21704</v>
      </c>
      <c r="O10" s="47">
        <f t="shared" si="2"/>
        <v>35.063004846526653</v>
      </c>
      <c r="P10" s="9"/>
    </row>
    <row r="11" spans="1:133" ht="15.75">
      <c r="A11" s="29" t="s">
        <v>13</v>
      </c>
      <c r="B11" s="30"/>
      <c r="C11" s="31"/>
      <c r="D11" s="32">
        <f t="shared" ref="D11:M11" si="3">SUM(D12:D12)</f>
        <v>285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285</v>
      </c>
      <c r="O11" s="45">
        <f t="shared" si="2"/>
        <v>0.4604200323101777</v>
      </c>
      <c r="P11" s="10"/>
    </row>
    <row r="12" spans="1:133">
      <c r="A12" s="12"/>
      <c r="B12" s="25">
        <v>329</v>
      </c>
      <c r="C12" s="20" t="s">
        <v>14</v>
      </c>
      <c r="D12" s="46">
        <v>285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285</v>
      </c>
      <c r="O12" s="47">
        <f t="shared" si="2"/>
        <v>0.4604200323101777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SUM(D14:D20)</f>
        <v>73884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73884</v>
      </c>
      <c r="O13" s="45">
        <f t="shared" si="2"/>
        <v>119.36025848142165</v>
      </c>
      <c r="P13" s="10"/>
    </row>
    <row r="14" spans="1:133">
      <c r="A14" s="12"/>
      <c r="B14" s="25">
        <v>331.2</v>
      </c>
      <c r="C14" s="20" t="s">
        <v>15</v>
      </c>
      <c r="D14" s="46">
        <v>1000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ref="N14:N19" si="5">SUM(D14:M14)</f>
        <v>1000</v>
      </c>
      <c r="O14" s="47">
        <f t="shared" si="2"/>
        <v>1.615508885298869</v>
      </c>
      <c r="P14" s="9"/>
    </row>
    <row r="15" spans="1:133">
      <c r="A15" s="12"/>
      <c r="B15" s="25">
        <v>334.9</v>
      </c>
      <c r="C15" s="20" t="s">
        <v>17</v>
      </c>
      <c r="D15" s="46">
        <v>2500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5"/>
        <v>2500</v>
      </c>
      <c r="O15" s="47">
        <f t="shared" si="2"/>
        <v>4.0387722132471726</v>
      </c>
      <c r="P15" s="9"/>
    </row>
    <row r="16" spans="1:133">
      <c r="A16" s="12"/>
      <c r="B16" s="25">
        <v>335.12</v>
      </c>
      <c r="C16" s="20" t="s">
        <v>18</v>
      </c>
      <c r="D16" s="46">
        <v>27726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5"/>
        <v>27726</v>
      </c>
      <c r="O16" s="47">
        <f t="shared" si="2"/>
        <v>44.791599353796443</v>
      </c>
      <c r="P16" s="9"/>
    </row>
    <row r="17" spans="1:119">
      <c r="A17" s="12"/>
      <c r="B17" s="25">
        <v>335.14</v>
      </c>
      <c r="C17" s="20" t="s">
        <v>19</v>
      </c>
      <c r="D17" s="46">
        <v>139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5"/>
        <v>139</v>
      </c>
      <c r="O17" s="47">
        <f t="shared" si="2"/>
        <v>0.2245557350565428</v>
      </c>
      <c r="P17" s="9"/>
    </row>
    <row r="18" spans="1:119">
      <c r="A18" s="12"/>
      <c r="B18" s="25">
        <v>335.15</v>
      </c>
      <c r="C18" s="20" t="s">
        <v>20</v>
      </c>
      <c r="D18" s="46">
        <v>140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140</v>
      </c>
      <c r="O18" s="47">
        <f t="shared" si="2"/>
        <v>0.22617124394184168</v>
      </c>
      <c r="P18" s="9"/>
    </row>
    <row r="19" spans="1:119">
      <c r="A19" s="12"/>
      <c r="B19" s="25">
        <v>335.18</v>
      </c>
      <c r="C19" s="20" t="s">
        <v>21</v>
      </c>
      <c r="D19" s="46">
        <v>18050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18050</v>
      </c>
      <c r="O19" s="47">
        <f t="shared" si="2"/>
        <v>29.159935379644587</v>
      </c>
      <c r="P19" s="9"/>
    </row>
    <row r="20" spans="1:119">
      <c r="A20" s="12"/>
      <c r="B20" s="25">
        <v>337.2</v>
      </c>
      <c r="C20" s="20" t="s">
        <v>22</v>
      </c>
      <c r="D20" s="46">
        <v>24329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ref="N20:N31" si="6">SUM(D20:M20)</f>
        <v>24329</v>
      </c>
      <c r="O20" s="47">
        <f t="shared" si="2"/>
        <v>39.303715670436191</v>
      </c>
      <c r="P20" s="9"/>
    </row>
    <row r="21" spans="1:119" ht="15.75">
      <c r="A21" s="29" t="s">
        <v>27</v>
      </c>
      <c r="B21" s="30"/>
      <c r="C21" s="31"/>
      <c r="D21" s="32">
        <f t="shared" ref="D21:M21" si="7">SUM(D22:D24)</f>
        <v>50980</v>
      </c>
      <c r="E21" s="32">
        <f t="shared" si="7"/>
        <v>0</v>
      </c>
      <c r="F21" s="32">
        <f t="shared" si="7"/>
        <v>0</v>
      </c>
      <c r="G21" s="32">
        <f t="shared" si="7"/>
        <v>0</v>
      </c>
      <c r="H21" s="32">
        <f t="shared" si="7"/>
        <v>0</v>
      </c>
      <c r="I21" s="32">
        <f t="shared" si="7"/>
        <v>89162</v>
      </c>
      <c r="J21" s="32">
        <f t="shared" si="7"/>
        <v>0</v>
      </c>
      <c r="K21" s="32">
        <f t="shared" si="7"/>
        <v>0</v>
      </c>
      <c r="L21" s="32">
        <f t="shared" si="7"/>
        <v>0</v>
      </c>
      <c r="M21" s="32">
        <f t="shared" si="7"/>
        <v>0</v>
      </c>
      <c r="N21" s="32">
        <f t="shared" si="6"/>
        <v>140142</v>
      </c>
      <c r="O21" s="45">
        <f t="shared" si="2"/>
        <v>226.40064620355412</v>
      </c>
      <c r="P21" s="10"/>
    </row>
    <row r="22" spans="1:119">
      <c r="A22" s="12"/>
      <c r="B22" s="25">
        <v>343.3</v>
      </c>
      <c r="C22" s="20" t="s">
        <v>29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89162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6"/>
        <v>89162</v>
      </c>
      <c r="O22" s="47">
        <f t="shared" si="2"/>
        <v>144.04200323101776</v>
      </c>
      <c r="P22" s="9"/>
    </row>
    <row r="23" spans="1:119">
      <c r="A23" s="12"/>
      <c r="B23" s="25">
        <v>343.4</v>
      </c>
      <c r="C23" s="20" t="s">
        <v>30</v>
      </c>
      <c r="D23" s="46">
        <v>50591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6"/>
        <v>50591</v>
      </c>
      <c r="O23" s="47">
        <f t="shared" si="2"/>
        <v>81.730210016155084</v>
      </c>
      <c r="P23" s="9"/>
    </row>
    <row r="24" spans="1:119">
      <c r="A24" s="12"/>
      <c r="B24" s="25">
        <v>343.9</v>
      </c>
      <c r="C24" s="20" t="s">
        <v>31</v>
      </c>
      <c r="D24" s="46">
        <v>389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389</v>
      </c>
      <c r="O24" s="47">
        <f t="shared" si="2"/>
        <v>0.62843295638126007</v>
      </c>
      <c r="P24" s="9"/>
    </row>
    <row r="25" spans="1:119" ht="15.75">
      <c r="A25" s="29" t="s">
        <v>28</v>
      </c>
      <c r="B25" s="30"/>
      <c r="C25" s="31"/>
      <c r="D25" s="32">
        <f t="shared" ref="D25:M25" si="8">SUM(D26:D26)</f>
        <v>1396</v>
      </c>
      <c r="E25" s="32">
        <f t="shared" si="8"/>
        <v>0</v>
      </c>
      <c r="F25" s="32">
        <f t="shared" si="8"/>
        <v>0</v>
      </c>
      <c r="G25" s="32">
        <f t="shared" si="8"/>
        <v>0</v>
      </c>
      <c r="H25" s="32">
        <f t="shared" si="8"/>
        <v>0</v>
      </c>
      <c r="I25" s="32">
        <f t="shared" si="8"/>
        <v>0</v>
      </c>
      <c r="J25" s="32">
        <f t="shared" si="8"/>
        <v>0</v>
      </c>
      <c r="K25" s="32">
        <f t="shared" si="8"/>
        <v>0</v>
      </c>
      <c r="L25" s="32">
        <f t="shared" si="8"/>
        <v>0</v>
      </c>
      <c r="M25" s="32">
        <f t="shared" si="8"/>
        <v>0</v>
      </c>
      <c r="N25" s="32">
        <f t="shared" si="6"/>
        <v>1396</v>
      </c>
      <c r="O25" s="45">
        <f t="shared" si="2"/>
        <v>2.2552504038772212</v>
      </c>
      <c r="P25" s="10"/>
    </row>
    <row r="26" spans="1:119">
      <c r="A26" s="13"/>
      <c r="B26" s="39">
        <v>354</v>
      </c>
      <c r="C26" s="21" t="s">
        <v>34</v>
      </c>
      <c r="D26" s="46">
        <v>1396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1396</v>
      </c>
      <c r="O26" s="47">
        <f t="shared" si="2"/>
        <v>2.2552504038772212</v>
      </c>
      <c r="P26" s="9"/>
    </row>
    <row r="27" spans="1:119" ht="15.75">
      <c r="A27" s="29" t="s">
        <v>2</v>
      </c>
      <c r="B27" s="30"/>
      <c r="C27" s="31"/>
      <c r="D27" s="32">
        <f t="shared" ref="D27:M27" si="9">SUM(D28:D30)</f>
        <v>12187</v>
      </c>
      <c r="E27" s="32">
        <f t="shared" si="9"/>
        <v>0</v>
      </c>
      <c r="F27" s="32">
        <f t="shared" si="9"/>
        <v>0</v>
      </c>
      <c r="G27" s="32">
        <f t="shared" si="9"/>
        <v>0</v>
      </c>
      <c r="H27" s="32">
        <f t="shared" si="9"/>
        <v>0</v>
      </c>
      <c r="I27" s="32">
        <f t="shared" si="9"/>
        <v>0</v>
      </c>
      <c r="J27" s="32">
        <f t="shared" si="9"/>
        <v>0</v>
      </c>
      <c r="K27" s="32">
        <f t="shared" si="9"/>
        <v>0</v>
      </c>
      <c r="L27" s="32">
        <f t="shared" si="9"/>
        <v>0</v>
      </c>
      <c r="M27" s="32">
        <f t="shared" si="9"/>
        <v>0</v>
      </c>
      <c r="N27" s="32">
        <f t="shared" si="6"/>
        <v>12187</v>
      </c>
      <c r="O27" s="45">
        <f t="shared" si="2"/>
        <v>19.688206785137318</v>
      </c>
      <c r="P27" s="10"/>
    </row>
    <row r="28" spans="1:119">
      <c r="A28" s="12"/>
      <c r="B28" s="25">
        <v>361.1</v>
      </c>
      <c r="C28" s="20" t="s">
        <v>35</v>
      </c>
      <c r="D28" s="46">
        <v>8603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8603</v>
      </c>
      <c r="O28" s="47">
        <f t="shared" si="2"/>
        <v>13.898222940226171</v>
      </c>
      <c r="P28" s="9"/>
    </row>
    <row r="29" spans="1:119">
      <c r="A29" s="12"/>
      <c r="B29" s="25">
        <v>362</v>
      </c>
      <c r="C29" s="20" t="s">
        <v>36</v>
      </c>
      <c r="D29" s="46">
        <v>1575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1575</v>
      </c>
      <c r="O29" s="47">
        <f t="shared" si="2"/>
        <v>2.5444264943457191</v>
      </c>
      <c r="P29" s="9"/>
    </row>
    <row r="30" spans="1:119" ht="15.75" thickBot="1">
      <c r="A30" s="12"/>
      <c r="B30" s="25">
        <v>369.9</v>
      </c>
      <c r="C30" s="20" t="s">
        <v>37</v>
      </c>
      <c r="D30" s="46">
        <v>2009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6"/>
        <v>2009</v>
      </c>
      <c r="O30" s="47">
        <f t="shared" si="2"/>
        <v>3.245557350565428</v>
      </c>
      <c r="P30" s="9"/>
    </row>
    <row r="31" spans="1:119" ht="16.5" thickBot="1">
      <c r="A31" s="14" t="s">
        <v>32</v>
      </c>
      <c r="B31" s="23"/>
      <c r="C31" s="22"/>
      <c r="D31" s="15">
        <f>SUM(D5,D11,D13,D21,D25,D27)</f>
        <v>241490</v>
      </c>
      <c r="E31" s="15">
        <f t="shared" ref="E31:M31" si="10">SUM(E5,E11,E13,E21,E25,E27)</f>
        <v>0</v>
      </c>
      <c r="F31" s="15">
        <f t="shared" si="10"/>
        <v>0</v>
      </c>
      <c r="G31" s="15">
        <f t="shared" si="10"/>
        <v>0</v>
      </c>
      <c r="H31" s="15">
        <f t="shared" si="10"/>
        <v>0</v>
      </c>
      <c r="I31" s="15">
        <f t="shared" si="10"/>
        <v>89162</v>
      </c>
      <c r="J31" s="15">
        <f t="shared" si="10"/>
        <v>0</v>
      </c>
      <c r="K31" s="15">
        <f t="shared" si="10"/>
        <v>0</v>
      </c>
      <c r="L31" s="15">
        <f t="shared" si="10"/>
        <v>0</v>
      </c>
      <c r="M31" s="15">
        <f t="shared" si="10"/>
        <v>0</v>
      </c>
      <c r="N31" s="15">
        <f t="shared" si="6"/>
        <v>330652</v>
      </c>
      <c r="O31" s="38">
        <f t="shared" si="2"/>
        <v>534.17124394184168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44</v>
      </c>
      <c r="M33" s="118"/>
      <c r="N33" s="118"/>
      <c r="O33" s="43">
        <v>619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49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A35:O35"/>
    <mergeCell ref="A34:O34"/>
    <mergeCell ref="L33:N33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3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45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38</v>
      </c>
      <c r="B3" s="108"/>
      <c r="C3" s="109"/>
      <c r="D3" s="128" t="s">
        <v>23</v>
      </c>
      <c r="E3" s="129"/>
      <c r="F3" s="129"/>
      <c r="G3" s="129"/>
      <c r="H3" s="130"/>
      <c r="I3" s="128" t="s">
        <v>24</v>
      </c>
      <c r="J3" s="130"/>
      <c r="K3" s="128" t="s">
        <v>26</v>
      </c>
      <c r="L3" s="130"/>
      <c r="M3" s="36"/>
      <c r="N3" s="37"/>
      <c r="O3" s="131" t="s">
        <v>43</v>
      </c>
      <c r="P3" s="11"/>
      <c r="Q3"/>
    </row>
    <row r="4" spans="1:133" ht="32.25" customHeight="1" thickBot="1">
      <c r="A4" s="110"/>
      <c r="B4" s="111"/>
      <c r="C4" s="112"/>
      <c r="D4" s="34" t="s">
        <v>3</v>
      </c>
      <c r="E4" s="34" t="s">
        <v>39</v>
      </c>
      <c r="F4" s="34" t="s">
        <v>40</v>
      </c>
      <c r="G4" s="34" t="s">
        <v>41</v>
      </c>
      <c r="H4" s="34" t="s">
        <v>4</v>
      </c>
      <c r="I4" s="34" t="s">
        <v>5</v>
      </c>
      <c r="J4" s="35" t="s">
        <v>42</v>
      </c>
      <c r="K4" s="35" t="s">
        <v>6</v>
      </c>
      <c r="L4" s="35" t="s">
        <v>7</v>
      </c>
      <c r="M4" s="35" t="s">
        <v>8</v>
      </c>
      <c r="N4" s="35" t="s">
        <v>25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0</v>
      </c>
      <c r="B5" s="26"/>
      <c r="C5" s="26"/>
      <c r="D5" s="27">
        <f t="shared" ref="D5:M5" si="0">SUM(D6:D10)</f>
        <v>102680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1" si="1">SUM(D5:M5)</f>
        <v>102680</v>
      </c>
      <c r="O5" s="33">
        <f t="shared" ref="O5:O31" si="2">(N5/O$33)</f>
        <v>161.9558359621451</v>
      </c>
      <c r="P5" s="6"/>
    </row>
    <row r="6" spans="1:133">
      <c r="A6" s="12"/>
      <c r="B6" s="25">
        <v>311</v>
      </c>
      <c r="C6" s="20" t="s">
        <v>1</v>
      </c>
      <c r="D6" s="46">
        <v>27855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27855</v>
      </c>
      <c r="O6" s="47">
        <f t="shared" si="2"/>
        <v>43.935331230283914</v>
      </c>
      <c r="P6" s="9"/>
    </row>
    <row r="7" spans="1:133">
      <c r="A7" s="12"/>
      <c r="B7" s="25">
        <v>312.10000000000002</v>
      </c>
      <c r="C7" s="20" t="s">
        <v>9</v>
      </c>
      <c r="D7" s="46">
        <v>11868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11868</v>
      </c>
      <c r="O7" s="47">
        <f t="shared" si="2"/>
        <v>18.719242902208201</v>
      </c>
      <c r="P7" s="9"/>
    </row>
    <row r="8" spans="1:133">
      <c r="A8" s="12"/>
      <c r="B8" s="25">
        <v>312.60000000000002</v>
      </c>
      <c r="C8" s="20" t="s">
        <v>10</v>
      </c>
      <c r="D8" s="46">
        <v>37556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37556</v>
      </c>
      <c r="O8" s="47">
        <f t="shared" si="2"/>
        <v>59.236593059936908</v>
      </c>
      <c r="P8" s="9"/>
    </row>
    <row r="9" spans="1:133">
      <c r="A9" s="12"/>
      <c r="B9" s="25">
        <v>314.3</v>
      </c>
      <c r="C9" s="20" t="s">
        <v>11</v>
      </c>
      <c r="D9" s="46">
        <v>8389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8389</v>
      </c>
      <c r="O9" s="47">
        <f t="shared" si="2"/>
        <v>13.231861198738171</v>
      </c>
      <c r="P9" s="9"/>
    </row>
    <row r="10" spans="1:133">
      <c r="A10" s="12"/>
      <c r="B10" s="25">
        <v>315</v>
      </c>
      <c r="C10" s="20" t="s">
        <v>12</v>
      </c>
      <c r="D10" s="46">
        <v>17012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17012</v>
      </c>
      <c r="O10" s="47">
        <f t="shared" si="2"/>
        <v>26.832807570977916</v>
      </c>
      <c r="P10" s="9"/>
    </row>
    <row r="11" spans="1:133" ht="15.75">
      <c r="A11" s="29" t="s">
        <v>56</v>
      </c>
      <c r="B11" s="30"/>
      <c r="C11" s="31"/>
      <c r="D11" s="32">
        <f t="shared" ref="D11:M11" si="3">SUM(D12:D12)</f>
        <v>194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194</v>
      </c>
      <c r="O11" s="45">
        <f t="shared" si="2"/>
        <v>0.305993690851735</v>
      </c>
      <c r="P11" s="10"/>
    </row>
    <row r="12" spans="1:133">
      <c r="A12" s="12"/>
      <c r="B12" s="25">
        <v>329</v>
      </c>
      <c r="C12" s="20" t="s">
        <v>57</v>
      </c>
      <c r="D12" s="46">
        <v>194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194</v>
      </c>
      <c r="O12" s="47">
        <f t="shared" si="2"/>
        <v>0.305993690851735</v>
      </c>
      <c r="P12" s="9"/>
    </row>
    <row r="13" spans="1:133" ht="15.75">
      <c r="A13" s="29" t="s">
        <v>16</v>
      </c>
      <c r="B13" s="30"/>
      <c r="C13" s="31"/>
      <c r="D13" s="32">
        <f t="shared" ref="D13:M13" si="4">SUM(D14:D20)</f>
        <v>184891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40000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44">
        <f t="shared" si="1"/>
        <v>224891</v>
      </c>
      <c r="O13" s="45">
        <f t="shared" si="2"/>
        <v>354.71766561514198</v>
      </c>
      <c r="P13" s="10"/>
    </row>
    <row r="14" spans="1:133">
      <c r="A14" s="12"/>
      <c r="B14" s="25">
        <v>334.31</v>
      </c>
      <c r="C14" s="20" t="s">
        <v>58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40000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40000</v>
      </c>
      <c r="O14" s="47">
        <f t="shared" si="2"/>
        <v>63.09148264984227</v>
      </c>
      <c r="P14" s="9"/>
    </row>
    <row r="15" spans="1:133">
      <c r="A15" s="12"/>
      <c r="B15" s="25">
        <v>335.12</v>
      </c>
      <c r="C15" s="20" t="s">
        <v>18</v>
      </c>
      <c r="D15" s="46">
        <v>33390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33390</v>
      </c>
      <c r="O15" s="47">
        <f t="shared" si="2"/>
        <v>52.665615141955833</v>
      </c>
      <c r="P15" s="9"/>
    </row>
    <row r="16" spans="1:133">
      <c r="A16" s="12"/>
      <c r="B16" s="25">
        <v>335.14</v>
      </c>
      <c r="C16" s="20" t="s">
        <v>19</v>
      </c>
      <c r="D16" s="46">
        <v>39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39</v>
      </c>
      <c r="O16" s="47">
        <f t="shared" si="2"/>
        <v>6.1514195583596214E-2</v>
      </c>
      <c r="P16" s="9"/>
    </row>
    <row r="17" spans="1:119">
      <c r="A17" s="12"/>
      <c r="B17" s="25">
        <v>335.15</v>
      </c>
      <c r="C17" s="20" t="s">
        <v>20</v>
      </c>
      <c r="D17" s="46">
        <v>85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85</v>
      </c>
      <c r="O17" s="47">
        <f t="shared" si="2"/>
        <v>0.13406940063091483</v>
      </c>
      <c r="P17" s="9"/>
    </row>
    <row r="18" spans="1:119">
      <c r="A18" s="12"/>
      <c r="B18" s="25">
        <v>335.18</v>
      </c>
      <c r="C18" s="20" t="s">
        <v>21</v>
      </c>
      <c r="D18" s="46">
        <v>21097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21097</v>
      </c>
      <c r="O18" s="47">
        <f t="shared" si="2"/>
        <v>33.276025236593057</v>
      </c>
      <c r="P18" s="9"/>
    </row>
    <row r="19" spans="1:119">
      <c r="A19" s="12"/>
      <c r="B19" s="25">
        <v>337.2</v>
      </c>
      <c r="C19" s="20" t="s">
        <v>22</v>
      </c>
      <c r="D19" s="46">
        <v>23044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23044</v>
      </c>
      <c r="O19" s="47">
        <f t="shared" si="2"/>
        <v>36.347003154574132</v>
      </c>
      <c r="P19" s="9"/>
    </row>
    <row r="20" spans="1:119">
      <c r="A20" s="12"/>
      <c r="B20" s="25">
        <v>337.4</v>
      </c>
      <c r="C20" s="20" t="s">
        <v>59</v>
      </c>
      <c r="D20" s="46">
        <v>107236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107236</v>
      </c>
      <c r="O20" s="47">
        <f t="shared" si="2"/>
        <v>169.14195583596214</v>
      </c>
      <c r="P20" s="9"/>
    </row>
    <row r="21" spans="1:119" ht="15.75">
      <c r="A21" s="29" t="s">
        <v>27</v>
      </c>
      <c r="B21" s="30"/>
      <c r="C21" s="31"/>
      <c r="D21" s="32">
        <f t="shared" ref="D21:M21" si="5">SUM(D22:D24)</f>
        <v>49093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96280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145373</v>
      </c>
      <c r="O21" s="45">
        <f t="shared" si="2"/>
        <v>229.29495268138803</v>
      </c>
      <c r="P21" s="10"/>
    </row>
    <row r="22" spans="1:119">
      <c r="A22" s="12"/>
      <c r="B22" s="25">
        <v>343.3</v>
      </c>
      <c r="C22" s="20" t="s">
        <v>29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96280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96280</v>
      </c>
      <c r="O22" s="47">
        <f t="shared" si="2"/>
        <v>151.86119873817034</v>
      </c>
      <c r="P22" s="9"/>
    </row>
    <row r="23" spans="1:119">
      <c r="A23" s="12"/>
      <c r="B23" s="25">
        <v>343.4</v>
      </c>
      <c r="C23" s="20" t="s">
        <v>30</v>
      </c>
      <c r="D23" s="46">
        <v>48683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48683</v>
      </c>
      <c r="O23" s="47">
        <f t="shared" si="2"/>
        <v>76.787066246056781</v>
      </c>
      <c r="P23" s="9"/>
    </row>
    <row r="24" spans="1:119">
      <c r="A24" s="12"/>
      <c r="B24" s="25">
        <v>343.9</v>
      </c>
      <c r="C24" s="20" t="s">
        <v>31</v>
      </c>
      <c r="D24" s="46">
        <v>410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410</v>
      </c>
      <c r="O24" s="47">
        <f t="shared" si="2"/>
        <v>0.64668769716088326</v>
      </c>
      <c r="P24" s="9"/>
    </row>
    <row r="25" spans="1:119" ht="15.75">
      <c r="A25" s="29" t="s">
        <v>28</v>
      </c>
      <c r="B25" s="30"/>
      <c r="C25" s="31"/>
      <c r="D25" s="32">
        <f t="shared" ref="D25:M25" si="6">SUM(D26:D26)</f>
        <v>2136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1"/>
        <v>2136</v>
      </c>
      <c r="O25" s="45">
        <f t="shared" si="2"/>
        <v>3.3690851735015772</v>
      </c>
      <c r="P25" s="10"/>
    </row>
    <row r="26" spans="1:119">
      <c r="A26" s="13"/>
      <c r="B26" s="39">
        <v>354</v>
      </c>
      <c r="C26" s="21" t="s">
        <v>34</v>
      </c>
      <c r="D26" s="46">
        <v>2136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2136</v>
      </c>
      <c r="O26" s="47">
        <f t="shared" si="2"/>
        <v>3.3690851735015772</v>
      </c>
      <c r="P26" s="9"/>
    </row>
    <row r="27" spans="1:119" ht="15.75">
      <c r="A27" s="29" t="s">
        <v>2</v>
      </c>
      <c r="B27" s="30"/>
      <c r="C27" s="31"/>
      <c r="D27" s="32">
        <f t="shared" ref="D27:M27" si="7">SUM(D28:D30)</f>
        <v>14998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0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1"/>
        <v>14998</v>
      </c>
      <c r="O27" s="45">
        <f t="shared" si="2"/>
        <v>23.656151419558359</v>
      </c>
      <c r="P27" s="10"/>
    </row>
    <row r="28" spans="1:119">
      <c r="A28" s="12"/>
      <c r="B28" s="25">
        <v>361.1</v>
      </c>
      <c r="C28" s="20" t="s">
        <v>35</v>
      </c>
      <c r="D28" s="46">
        <v>8096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8096</v>
      </c>
      <c r="O28" s="47">
        <f t="shared" si="2"/>
        <v>12.769716088328076</v>
      </c>
      <c r="P28" s="9"/>
    </row>
    <row r="29" spans="1:119">
      <c r="A29" s="12"/>
      <c r="B29" s="25">
        <v>362</v>
      </c>
      <c r="C29" s="20" t="s">
        <v>36</v>
      </c>
      <c r="D29" s="46">
        <v>704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704</v>
      </c>
      <c r="O29" s="47">
        <f t="shared" si="2"/>
        <v>1.110410094637224</v>
      </c>
      <c r="P29" s="9"/>
    </row>
    <row r="30" spans="1:119" ht="15.75" thickBot="1">
      <c r="A30" s="12"/>
      <c r="B30" s="25">
        <v>369.9</v>
      </c>
      <c r="C30" s="20" t="s">
        <v>37</v>
      </c>
      <c r="D30" s="46">
        <v>6198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6198</v>
      </c>
      <c r="O30" s="47">
        <f t="shared" si="2"/>
        <v>9.7760252365930604</v>
      </c>
      <c r="P30" s="9"/>
    </row>
    <row r="31" spans="1:119" ht="16.5" thickBot="1">
      <c r="A31" s="14" t="s">
        <v>32</v>
      </c>
      <c r="B31" s="23"/>
      <c r="C31" s="22"/>
      <c r="D31" s="15">
        <f>SUM(D5,D11,D13,D21,D25,D27)</f>
        <v>353992</v>
      </c>
      <c r="E31" s="15">
        <f t="shared" ref="E31:M31" si="8">SUM(E5,E11,E13,E21,E25,E27)</f>
        <v>0</v>
      </c>
      <c r="F31" s="15">
        <f t="shared" si="8"/>
        <v>0</v>
      </c>
      <c r="G31" s="15">
        <f t="shared" si="8"/>
        <v>0</v>
      </c>
      <c r="H31" s="15">
        <f t="shared" si="8"/>
        <v>0</v>
      </c>
      <c r="I31" s="15">
        <f t="shared" si="8"/>
        <v>136280</v>
      </c>
      <c r="J31" s="15">
        <f t="shared" si="8"/>
        <v>0</v>
      </c>
      <c r="K31" s="15">
        <f t="shared" si="8"/>
        <v>0</v>
      </c>
      <c r="L31" s="15">
        <f t="shared" si="8"/>
        <v>0</v>
      </c>
      <c r="M31" s="15">
        <f t="shared" si="8"/>
        <v>0</v>
      </c>
      <c r="N31" s="15">
        <f t="shared" si="1"/>
        <v>490272</v>
      </c>
      <c r="O31" s="38">
        <f t="shared" si="2"/>
        <v>773.29968454258676</v>
      </c>
      <c r="P31" s="6"/>
      <c r="Q31" s="2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5"/>
      <c r="AL31" s="5"/>
      <c r="AM31" s="5"/>
      <c r="AN31" s="5"/>
      <c r="AO31" s="5"/>
      <c r="AP31" s="5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</row>
    <row r="32" spans="1:119">
      <c r="A32" s="16"/>
      <c r="B32" s="18"/>
      <c r="C32" s="18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9"/>
    </row>
    <row r="33" spans="1:15">
      <c r="A33" s="40"/>
      <c r="B33" s="41"/>
      <c r="C33" s="41"/>
      <c r="D33" s="42"/>
      <c r="E33" s="42"/>
      <c r="F33" s="42"/>
      <c r="G33" s="42"/>
      <c r="H33" s="42"/>
      <c r="I33" s="42"/>
      <c r="J33" s="42"/>
      <c r="K33" s="42"/>
      <c r="L33" s="118" t="s">
        <v>60</v>
      </c>
      <c r="M33" s="118"/>
      <c r="N33" s="118"/>
      <c r="O33" s="43">
        <v>634</v>
      </c>
    </row>
    <row r="34" spans="1:15">
      <c r="A34" s="119"/>
      <c r="B34" s="96"/>
      <c r="C34" s="96"/>
      <c r="D34" s="96"/>
      <c r="E34" s="96"/>
      <c r="F34" s="96"/>
      <c r="G34" s="96"/>
      <c r="H34" s="96"/>
      <c r="I34" s="96"/>
      <c r="J34" s="96"/>
      <c r="K34" s="96"/>
      <c r="L34" s="96"/>
      <c r="M34" s="96"/>
      <c r="N34" s="96"/>
      <c r="O34" s="97"/>
    </row>
    <row r="35" spans="1:15" ht="15.75" customHeight="1" thickBot="1">
      <c r="A35" s="120" t="s">
        <v>49</v>
      </c>
      <c r="B35" s="99"/>
      <c r="C35" s="99"/>
      <c r="D35" s="99"/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00"/>
    </row>
  </sheetData>
  <mergeCells count="10">
    <mergeCell ref="L33:N33"/>
    <mergeCell ref="A34:O34"/>
    <mergeCell ref="A35:O3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2025-03-17T00:57:55Z</cp:lastPrinted>
  <dcterms:created xsi:type="dcterms:W3CDTF">2000-08-31T21:26:31Z</dcterms:created>
  <dcterms:modified xsi:type="dcterms:W3CDTF">2025-03-19T21:19:57Z</dcterms:modified>
</cp:coreProperties>
</file>