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8" documentId="11_E2B2DDAB1E47BABFB144C6AFDE94F969B7E402AA" xr6:coauthVersionLast="47" xr6:coauthVersionMax="47" xr10:uidLastSave="{30AD8EEE-D13B-4C42-A657-3172B4820079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'2007'!$A$1:$O$19</definedName>
    <definedName name="_xlnm.Print_Area" localSheetId="15">'2008'!$A$1:$O$19</definedName>
    <definedName name="_xlnm.Print_Area" localSheetId="14">'2009'!$A$1:$O$19</definedName>
    <definedName name="_xlnm.Print_Area" localSheetId="13">'2010'!$A$1:$O$19</definedName>
    <definedName name="_xlnm.Print_Area" localSheetId="12">'2011'!$A$1:$O$19</definedName>
    <definedName name="_xlnm.Print_Area" localSheetId="11">'2012'!$A$1:$O$20</definedName>
    <definedName name="_xlnm.Print_Area" localSheetId="10">'2013'!$A$1:$O$19</definedName>
    <definedName name="_xlnm.Print_Area" localSheetId="9">'2014'!$A$1:$O$21</definedName>
    <definedName name="_xlnm.Print_Area" localSheetId="8">'2015'!$A$1:$O$22</definedName>
    <definedName name="_xlnm.Print_Area" localSheetId="7">'2016'!$A$1:$O$20</definedName>
    <definedName name="_xlnm.Print_Area" localSheetId="6">'2017'!$A$1:$O$22</definedName>
    <definedName name="_xlnm.Print_Area" localSheetId="5">'2018'!$A$1:$O$19</definedName>
    <definedName name="_xlnm.Print_Area" localSheetId="4">'2019'!$A$1:$O$21</definedName>
    <definedName name="_xlnm.Print_Area" localSheetId="3">'2020'!$A$1:$O$20</definedName>
    <definedName name="_xlnm.Print_Area" localSheetId="2">'2021'!$A$1:$P$23</definedName>
    <definedName name="_xlnm.Print_Area" localSheetId="1">'2022'!$A$1:$P$21</definedName>
    <definedName name="_xlnm.Print_Area" localSheetId="0">'2023'!$A$1:$P$21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9" l="1"/>
  <c r="F17" i="49"/>
  <c r="G17" i="49"/>
  <c r="H17" i="49"/>
  <c r="I17" i="49"/>
  <c r="J17" i="49"/>
  <c r="K17" i="49"/>
  <c r="L17" i="49"/>
  <c r="M17" i="49"/>
  <c r="N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0" i="49" l="1"/>
  <c r="P10" i="49" s="1"/>
  <c r="O15" i="49"/>
  <c r="P15" i="49" s="1"/>
  <c r="O13" i="49"/>
  <c r="P13" i="49" s="1"/>
  <c r="O7" i="49"/>
  <c r="P7" i="49" s="1"/>
  <c r="O5" i="49"/>
  <c r="P5" i="49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G17" i="48" s="1"/>
  <c r="F5" i="48"/>
  <c r="F17" i="48" s="1"/>
  <c r="E5" i="48"/>
  <c r="D5" i="48"/>
  <c r="O17" i="49" l="1"/>
  <c r="P17" i="49" s="1"/>
  <c r="N17" i="48"/>
  <c r="H17" i="48"/>
  <c r="I17" i="48"/>
  <c r="J17" i="48"/>
  <c r="L17" i="48"/>
  <c r="D17" i="48"/>
  <c r="K17" i="48"/>
  <c r="M17" i="48"/>
  <c r="E17" i="48"/>
  <c r="O15" i="48"/>
  <c r="P15" i="48" s="1"/>
  <c r="O13" i="48"/>
  <c r="P13" i="48" s="1"/>
  <c r="O8" i="48"/>
  <c r="P8" i="48" s="1"/>
  <c r="O5" i="48"/>
  <c r="P5" i="48" s="1"/>
  <c r="O10" i="48"/>
  <c r="P10" i="48" s="1"/>
  <c r="O18" i="47"/>
  <c r="P18" i="47"/>
  <c r="N17" i="47"/>
  <c r="M17" i="47"/>
  <c r="L17" i="47"/>
  <c r="O17" i="47" s="1"/>
  <c r="P17" i="47" s="1"/>
  <c r="K17" i="47"/>
  <c r="J17" i="47"/>
  <c r="I17" i="47"/>
  <c r="H17" i="47"/>
  <c r="G17" i="47"/>
  <c r="F17" i="47"/>
  <c r="E17" i="47"/>
  <c r="D17" i="47"/>
  <c r="O16" i="47"/>
  <c r="P16" i="47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3" i="47" s="1"/>
  <c r="P13" i="47" s="1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N8" i="47"/>
  <c r="M8" i="47"/>
  <c r="L8" i="47"/>
  <c r="K8" i="47"/>
  <c r="J8" i="47"/>
  <c r="I8" i="47"/>
  <c r="H8" i="47"/>
  <c r="G8" i="47"/>
  <c r="F8" i="47"/>
  <c r="E8" i="47"/>
  <c r="D8" i="47"/>
  <c r="D19" i="47" s="1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/>
  <c r="M11" i="46"/>
  <c r="L11" i="46"/>
  <c r="K11" i="46"/>
  <c r="J11" i="46"/>
  <c r="I11" i="46"/>
  <c r="H11" i="46"/>
  <c r="G11" i="46"/>
  <c r="F11" i="46"/>
  <c r="E11" i="46"/>
  <c r="D11" i="46"/>
  <c r="N11" i="46" s="1"/>
  <c r="O11" i="46" s="1"/>
  <c r="N10" i="46"/>
  <c r="O10" i="46"/>
  <c r="M9" i="46"/>
  <c r="L9" i="46"/>
  <c r="K9" i="46"/>
  <c r="J9" i="46"/>
  <c r="I9" i="46"/>
  <c r="H9" i="46"/>
  <c r="G9" i="46"/>
  <c r="F9" i="46"/>
  <c r="E9" i="46"/>
  <c r="D9" i="46"/>
  <c r="N9" i="46" s="1"/>
  <c r="O9" i="46" s="1"/>
  <c r="N8" i="46"/>
  <c r="O8" i="46"/>
  <c r="N7" i="46"/>
  <c r="O7" i="46"/>
  <c r="N6" i="46"/>
  <c r="O6" i="46" s="1"/>
  <c r="M5" i="46"/>
  <c r="M16" i="46" s="1"/>
  <c r="L5" i="46"/>
  <c r="L16" i="46" s="1"/>
  <c r="K5" i="46"/>
  <c r="K16" i="46" s="1"/>
  <c r="J5" i="46"/>
  <c r="I5" i="46"/>
  <c r="H5" i="46"/>
  <c r="G5" i="46"/>
  <c r="F5" i="46"/>
  <c r="E5" i="46"/>
  <c r="D5" i="46"/>
  <c r="N16" i="45"/>
  <c r="O16" i="45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M8" i="45"/>
  <c r="L8" i="45"/>
  <c r="K8" i="45"/>
  <c r="J8" i="45"/>
  <c r="I8" i="45"/>
  <c r="H8" i="45"/>
  <c r="G8" i="45"/>
  <c r="F8" i="45"/>
  <c r="E8" i="45"/>
  <c r="D8" i="45"/>
  <c r="N7" i="45"/>
  <c r="O7" i="45" s="1"/>
  <c r="N6" i="45"/>
  <c r="O6" i="45"/>
  <c r="M5" i="45"/>
  <c r="M17" i="45" s="1"/>
  <c r="L5" i="45"/>
  <c r="L17" i="45" s="1"/>
  <c r="K5" i="45"/>
  <c r="K17" i="45" s="1"/>
  <c r="J5" i="45"/>
  <c r="I5" i="45"/>
  <c r="H5" i="45"/>
  <c r="G5" i="45"/>
  <c r="F5" i="45"/>
  <c r="E5" i="45"/>
  <c r="D5" i="45"/>
  <c r="N14" i="44"/>
  <c r="O14" i="44" s="1"/>
  <c r="M13" i="44"/>
  <c r="L13" i="44"/>
  <c r="K13" i="44"/>
  <c r="J13" i="44"/>
  <c r="I13" i="44"/>
  <c r="H13" i="44"/>
  <c r="G13" i="44"/>
  <c r="F13" i="44"/>
  <c r="F15" i="44" s="1"/>
  <c r="E13" i="44"/>
  <c r="D13" i="44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10" i="44" s="1"/>
  <c r="O10" i="44" s="1"/>
  <c r="N9" i="44"/>
  <c r="O9" i="44"/>
  <c r="M8" i="44"/>
  <c r="L8" i="44"/>
  <c r="K8" i="44"/>
  <c r="J8" i="44"/>
  <c r="I8" i="44"/>
  <c r="H8" i="44"/>
  <c r="G8" i="44"/>
  <c r="F8" i="44"/>
  <c r="E8" i="44"/>
  <c r="D8" i="44"/>
  <c r="N7" i="44"/>
  <c r="O7" i="44"/>
  <c r="N6" i="44"/>
  <c r="O6" i="44" s="1"/>
  <c r="M5" i="44"/>
  <c r="L5" i="44"/>
  <c r="L15" i="44" s="1"/>
  <c r="K5" i="44"/>
  <c r="J5" i="44"/>
  <c r="I5" i="44"/>
  <c r="H5" i="44"/>
  <c r="G5" i="44"/>
  <c r="F5" i="44"/>
  <c r="E5" i="44"/>
  <c r="D5" i="44"/>
  <c r="E16" i="43"/>
  <c r="F16" i="43"/>
  <c r="N16" i="43" s="1"/>
  <c r="O16" i="43" s="1"/>
  <c r="G16" i="43"/>
  <c r="H16" i="43"/>
  <c r="I16" i="43"/>
  <c r="J16" i="43"/>
  <c r="K16" i="43"/>
  <c r="L16" i="43"/>
  <c r="M16" i="43"/>
  <c r="D16" i="43"/>
  <c r="N17" i="43"/>
  <c r="O17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M12" i="43"/>
  <c r="L12" i="43"/>
  <c r="K12" i="43"/>
  <c r="J12" i="43"/>
  <c r="I12" i="43"/>
  <c r="H12" i="43"/>
  <c r="G12" i="43"/>
  <c r="F12" i="43"/>
  <c r="E12" i="43"/>
  <c r="D12" i="43"/>
  <c r="N12" i="43" s="1"/>
  <c r="O12" i="43" s="1"/>
  <c r="N11" i="43"/>
  <c r="O11" i="43"/>
  <c r="N10" i="43"/>
  <c r="O10" i="43" s="1"/>
  <c r="M9" i="43"/>
  <c r="L9" i="43"/>
  <c r="K9" i="43"/>
  <c r="J9" i="43"/>
  <c r="N9" i="43" s="1"/>
  <c r="O9" i="43" s="1"/>
  <c r="I9" i="43"/>
  <c r="H9" i="43"/>
  <c r="G9" i="43"/>
  <c r="F9" i="43"/>
  <c r="E9" i="43"/>
  <c r="D9" i="43"/>
  <c r="N8" i="43"/>
  <c r="O8" i="43" s="1"/>
  <c r="M7" i="43"/>
  <c r="L7" i="43"/>
  <c r="K7" i="43"/>
  <c r="J7" i="43"/>
  <c r="I7" i="43"/>
  <c r="H7" i="43"/>
  <c r="G7" i="43"/>
  <c r="F7" i="43"/>
  <c r="E7" i="43"/>
  <c r="D7" i="43"/>
  <c r="N7" i="43" s="1"/>
  <c r="O7" i="43" s="1"/>
  <c r="N6" i="43"/>
  <c r="O6" i="43" s="1"/>
  <c r="M5" i="43"/>
  <c r="M18" i="43" s="1"/>
  <c r="L5" i="43"/>
  <c r="L18" i="43" s="1"/>
  <c r="K5" i="43"/>
  <c r="J5" i="43"/>
  <c r="I5" i="43"/>
  <c r="H5" i="43"/>
  <c r="G5" i="43"/>
  <c r="F5" i="43"/>
  <c r="E5" i="43"/>
  <c r="D5" i="43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1" i="42" s="1"/>
  <c r="O11" i="42" s="1"/>
  <c r="N10" i="42"/>
  <c r="O10" i="42" s="1"/>
  <c r="N9" i="42"/>
  <c r="O9" i="42"/>
  <c r="M8" i="42"/>
  <c r="L8" i="42"/>
  <c r="K8" i="42"/>
  <c r="J8" i="42"/>
  <c r="I8" i="42"/>
  <c r="H8" i="42"/>
  <c r="G8" i="42"/>
  <c r="F8" i="42"/>
  <c r="E8" i="42"/>
  <c r="D8" i="42"/>
  <c r="N7" i="42"/>
  <c r="O7" i="42"/>
  <c r="N6" i="42"/>
  <c r="O6" i="42"/>
  <c r="M5" i="42"/>
  <c r="M16" i="42" s="1"/>
  <c r="L5" i="42"/>
  <c r="K5" i="42"/>
  <c r="J5" i="42"/>
  <c r="I5" i="42"/>
  <c r="I16" i="42" s="1"/>
  <c r="H5" i="42"/>
  <c r="H16" i="42" s="1"/>
  <c r="G5" i="42"/>
  <c r="F5" i="42"/>
  <c r="F16" i="42" s="1"/>
  <c r="E5" i="42"/>
  <c r="E16" i="42" s="1"/>
  <c r="D5" i="42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/>
  <c r="M11" i="41"/>
  <c r="L11" i="41"/>
  <c r="K11" i="41"/>
  <c r="J11" i="41"/>
  <c r="I11" i="41"/>
  <c r="H11" i="41"/>
  <c r="G11" i="41"/>
  <c r="F11" i="41"/>
  <c r="E11" i="41"/>
  <c r="D11" i="41"/>
  <c r="N11" i="41" s="1"/>
  <c r="O11" i="41" s="1"/>
  <c r="N10" i="41"/>
  <c r="O10" i="41" s="1"/>
  <c r="N9" i="41"/>
  <c r="O9" i="41"/>
  <c r="M8" i="41"/>
  <c r="L8" i="41"/>
  <c r="K8" i="41"/>
  <c r="J8" i="41"/>
  <c r="I8" i="41"/>
  <c r="H8" i="41"/>
  <c r="G8" i="41"/>
  <c r="F8" i="41"/>
  <c r="E8" i="41"/>
  <c r="D8" i="41"/>
  <c r="N7" i="41"/>
  <c r="O7" i="41"/>
  <c r="N6" i="41"/>
  <c r="O6" i="41"/>
  <c r="M5" i="41"/>
  <c r="M18" i="41" s="1"/>
  <c r="L5" i="41"/>
  <c r="L18" i="41" s="1"/>
  <c r="K5" i="41"/>
  <c r="K18" i="41" s="1"/>
  <c r="J5" i="41"/>
  <c r="I5" i="41"/>
  <c r="H5" i="41"/>
  <c r="G5" i="41"/>
  <c r="F5" i="41"/>
  <c r="E5" i="41"/>
  <c r="D5" i="41"/>
  <c r="N14" i="40"/>
  <c r="O14" i="40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/>
  <c r="N8" i="40"/>
  <c r="O8" i="40"/>
  <c r="M7" i="40"/>
  <c r="M15" i="40" s="1"/>
  <c r="L7" i="40"/>
  <c r="L15" i="40" s="1"/>
  <c r="K7" i="40"/>
  <c r="K15" i="40" s="1"/>
  <c r="J7" i="40"/>
  <c r="I7" i="40"/>
  <c r="H7" i="40"/>
  <c r="G7" i="40"/>
  <c r="F7" i="40"/>
  <c r="F15" i="40" s="1"/>
  <c r="E7" i="40"/>
  <c r="E15" i="40" s="1"/>
  <c r="D7" i="40"/>
  <c r="N6" i="40"/>
  <c r="O6" i="40"/>
  <c r="M5" i="40"/>
  <c r="L5" i="40"/>
  <c r="K5" i="40"/>
  <c r="J5" i="40"/>
  <c r="I5" i="40"/>
  <c r="I15" i="40"/>
  <c r="H5" i="40"/>
  <c r="H15" i="40"/>
  <c r="G5" i="40"/>
  <c r="F5" i="40"/>
  <c r="E5" i="40"/>
  <c r="D5" i="40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/>
  <c r="M10" i="39"/>
  <c r="L10" i="39"/>
  <c r="K10" i="39"/>
  <c r="K17" i="39" s="1"/>
  <c r="J10" i="39"/>
  <c r="I10" i="39"/>
  <c r="H10" i="39"/>
  <c r="G10" i="39"/>
  <c r="F10" i="39"/>
  <c r="E10" i="39"/>
  <c r="D10" i="39"/>
  <c r="N9" i="39"/>
  <c r="O9" i="39"/>
  <c r="N8" i="39"/>
  <c r="O8" i="39"/>
  <c r="M7" i="39"/>
  <c r="L7" i="39"/>
  <c r="K7" i="39"/>
  <c r="J7" i="39"/>
  <c r="J17" i="39" s="1"/>
  <c r="I7" i="39"/>
  <c r="H7" i="39"/>
  <c r="H17" i="39" s="1"/>
  <c r="G7" i="39"/>
  <c r="G17" i="39" s="1"/>
  <c r="F7" i="39"/>
  <c r="E7" i="39"/>
  <c r="D7" i="39"/>
  <c r="N6" i="39"/>
  <c r="O6" i="39"/>
  <c r="M5" i="39"/>
  <c r="M17" i="39" s="1"/>
  <c r="L5" i="39"/>
  <c r="K5" i="39"/>
  <c r="J5" i="39"/>
  <c r="I5" i="39"/>
  <c r="H5" i="39"/>
  <c r="G5" i="39"/>
  <c r="F5" i="39"/>
  <c r="E5" i="39"/>
  <c r="E17" i="39" s="1"/>
  <c r="D5" i="39"/>
  <c r="N5" i="39" s="1"/>
  <c r="O5" i="39" s="1"/>
  <c r="N14" i="38"/>
  <c r="O14" i="38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M10" i="38"/>
  <c r="L10" i="38"/>
  <c r="K10" i="38"/>
  <c r="J10" i="38"/>
  <c r="I10" i="38"/>
  <c r="H10" i="38"/>
  <c r="G10" i="38"/>
  <c r="G15" i="38" s="1"/>
  <c r="F10" i="38"/>
  <c r="E10" i="38"/>
  <c r="D10" i="38"/>
  <c r="N9" i="38"/>
  <c r="O9" i="38"/>
  <c r="N8" i="38"/>
  <c r="O8" i="38" s="1"/>
  <c r="M7" i="38"/>
  <c r="L7" i="38"/>
  <c r="K7" i="38"/>
  <c r="J7" i="38"/>
  <c r="I7" i="38"/>
  <c r="H7" i="38"/>
  <c r="H15" i="38" s="1"/>
  <c r="G7" i="38"/>
  <c r="F7" i="38"/>
  <c r="F15" i="38" s="1"/>
  <c r="E7" i="38"/>
  <c r="D7" i="38"/>
  <c r="N6" i="38"/>
  <c r="O6" i="38"/>
  <c r="M5" i="38"/>
  <c r="L5" i="38"/>
  <c r="L15" i="38"/>
  <c r="K5" i="38"/>
  <c r="K15" i="38" s="1"/>
  <c r="J5" i="38"/>
  <c r="I5" i="38"/>
  <c r="H5" i="38"/>
  <c r="G5" i="38"/>
  <c r="F5" i="38"/>
  <c r="E5" i="38"/>
  <c r="D5" i="38"/>
  <c r="N14" i="37"/>
  <c r="O14" i="37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10" i="37" s="1"/>
  <c r="O10" i="37" s="1"/>
  <c r="N9" i="37"/>
  <c r="O9" i="37"/>
  <c r="N8" i="37"/>
  <c r="O8" i="37"/>
  <c r="M7" i="37"/>
  <c r="M15" i="37" s="1"/>
  <c r="L7" i="37"/>
  <c r="K7" i="37"/>
  <c r="J7" i="37"/>
  <c r="I7" i="37"/>
  <c r="H7" i="37"/>
  <c r="G7" i="37"/>
  <c r="F7" i="37"/>
  <c r="E7" i="37"/>
  <c r="D7" i="37"/>
  <c r="N6" i="37"/>
  <c r="O6" i="37" s="1"/>
  <c r="M5" i="37"/>
  <c r="L5" i="37"/>
  <c r="K5" i="37"/>
  <c r="J5" i="37"/>
  <c r="J15" i="37" s="1"/>
  <c r="I5" i="37"/>
  <c r="I15" i="37"/>
  <c r="H5" i="37"/>
  <c r="H15" i="37" s="1"/>
  <c r="G5" i="37"/>
  <c r="G15" i="37" s="1"/>
  <c r="F5" i="37"/>
  <c r="F15" i="37" s="1"/>
  <c r="E5" i="37"/>
  <c r="D5" i="37"/>
  <c r="N5" i="37" s="1"/>
  <c r="O5" i="37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 s="1"/>
  <c r="N12" i="36"/>
  <c r="O12" i="36" s="1"/>
  <c r="M11" i="36"/>
  <c r="L11" i="36"/>
  <c r="K11" i="36"/>
  <c r="J11" i="36"/>
  <c r="I11" i="36"/>
  <c r="I16" i="36" s="1"/>
  <c r="H11" i="36"/>
  <c r="G11" i="36"/>
  <c r="F11" i="36"/>
  <c r="E11" i="36"/>
  <c r="D11" i="36"/>
  <c r="N10" i="36"/>
  <c r="O10" i="36" s="1"/>
  <c r="N9" i="36"/>
  <c r="O9" i="36"/>
  <c r="M8" i="36"/>
  <c r="M16" i="36" s="1"/>
  <c r="L8" i="36"/>
  <c r="L16" i="36" s="1"/>
  <c r="K8" i="36"/>
  <c r="J8" i="36"/>
  <c r="J16" i="36" s="1"/>
  <c r="I8" i="36"/>
  <c r="H8" i="36"/>
  <c r="H16" i="36" s="1"/>
  <c r="G8" i="36"/>
  <c r="F8" i="36"/>
  <c r="F16" i="36" s="1"/>
  <c r="E8" i="36"/>
  <c r="D8" i="36"/>
  <c r="N8" i="36" s="1"/>
  <c r="O8" i="36" s="1"/>
  <c r="N7" i="36"/>
  <c r="O7" i="36"/>
  <c r="N6" i="36"/>
  <c r="O6" i="36" s="1"/>
  <c r="M5" i="36"/>
  <c r="L5" i="36"/>
  <c r="K5" i="36"/>
  <c r="J5" i="36"/>
  <c r="I5" i="36"/>
  <c r="H5" i="36"/>
  <c r="G5" i="36"/>
  <c r="G16" i="36" s="1"/>
  <c r="F5" i="36"/>
  <c r="E5" i="36"/>
  <c r="D5" i="36"/>
  <c r="N5" i="36" s="1"/>
  <c r="O5" i="36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10" i="35" s="1"/>
  <c r="O10" i="35" s="1"/>
  <c r="N9" i="35"/>
  <c r="O9" i="35"/>
  <c r="N8" i="35"/>
  <c r="O8" i="35" s="1"/>
  <c r="M7" i="35"/>
  <c r="L7" i="35"/>
  <c r="K7" i="35"/>
  <c r="J7" i="35"/>
  <c r="I7" i="35"/>
  <c r="H7" i="35"/>
  <c r="G7" i="35"/>
  <c r="F7" i="35"/>
  <c r="E7" i="35"/>
  <c r="D7" i="35"/>
  <c r="N6" i="35"/>
  <c r="O6" i="35" s="1"/>
  <c r="M5" i="35"/>
  <c r="L5" i="35"/>
  <c r="K5" i="35"/>
  <c r="K15" i="35" s="1"/>
  <c r="J5" i="35"/>
  <c r="J15" i="35"/>
  <c r="I5" i="35"/>
  <c r="H5" i="35"/>
  <c r="G5" i="35"/>
  <c r="F5" i="35"/>
  <c r="E5" i="35"/>
  <c r="D5" i="35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10" i="34"/>
  <c r="O10" i="34" s="1"/>
  <c r="N9" i="34"/>
  <c r="O9" i="34"/>
  <c r="N8" i="34"/>
  <c r="O8" i="34" s="1"/>
  <c r="M7" i="34"/>
  <c r="L7" i="34"/>
  <c r="L15" i="34" s="1"/>
  <c r="K7" i="34"/>
  <c r="J7" i="34"/>
  <c r="I7" i="34"/>
  <c r="H7" i="34"/>
  <c r="G7" i="34"/>
  <c r="F7" i="34"/>
  <c r="E7" i="34"/>
  <c r="D7" i="34"/>
  <c r="N6" i="34"/>
  <c r="O6" i="34" s="1"/>
  <c r="M5" i="34"/>
  <c r="M15" i="34" s="1"/>
  <c r="L5" i="34"/>
  <c r="K5" i="34"/>
  <c r="J5" i="34"/>
  <c r="I5" i="34"/>
  <c r="H5" i="34"/>
  <c r="H15" i="34" s="1"/>
  <c r="G5" i="34"/>
  <c r="G15" i="34" s="1"/>
  <c r="F5" i="34"/>
  <c r="F15" i="34" s="1"/>
  <c r="E5" i="34"/>
  <c r="D5" i="34"/>
  <c r="D15" i="34" s="1"/>
  <c r="E13" i="33"/>
  <c r="F13" i="33"/>
  <c r="G13" i="33"/>
  <c r="H13" i="33"/>
  <c r="I13" i="33"/>
  <c r="J13" i="33"/>
  <c r="K13" i="33"/>
  <c r="L13" i="33"/>
  <c r="M13" i="33"/>
  <c r="E10" i="33"/>
  <c r="F10" i="33"/>
  <c r="G10" i="33"/>
  <c r="H10" i="33"/>
  <c r="I10" i="33"/>
  <c r="J10" i="33"/>
  <c r="K10" i="33"/>
  <c r="L10" i="33"/>
  <c r="M10" i="33"/>
  <c r="E7" i="33"/>
  <c r="F7" i="33"/>
  <c r="G7" i="33"/>
  <c r="H7" i="33"/>
  <c r="I7" i="33"/>
  <c r="J7" i="33"/>
  <c r="K7" i="33"/>
  <c r="L7" i="33"/>
  <c r="M7" i="33"/>
  <c r="E5" i="33"/>
  <c r="F5" i="33"/>
  <c r="G5" i="33"/>
  <c r="H5" i="33"/>
  <c r="I5" i="33"/>
  <c r="J5" i="33"/>
  <c r="K5" i="33"/>
  <c r="L5" i="33"/>
  <c r="M5" i="33"/>
  <c r="D13" i="33"/>
  <c r="D10" i="33"/>
  <c r="N10" i="33" s="1"/>
  <c r="O10" i="33" s="1"/>
  <c r="D7" i="33"/>
  <c r="D5" i="33"/>
  <c r="D15" i="33" s="1"/>
  <c r="N14" i="33"/>
  <c r="O14" i="33" s="1"/>
  <c r="N9" i="33"/>
  <c r="O9" i="33" s="1"/>
  <c r="N6" i="33"/>
  <c r="O6" i="33" s="1"/>
  <c r="N11" i="33"/>
  <c r="O11" i="33" s="1"/>
  <c r="N12" i="33"/>
  <c r="O12" i="33" s="1"/>
  <c r="N8" i="33"/>
  <c r="O8" i="33"/>
  <c r="N8" i="41"/>
  <c r="O8" i="41"/>
  <c r="O15" i="47" l="1"/>
  <c r="P15" i="47" s="1"/>
  <c r="D15" i="44"/>
  <c r="M15" i="38"/>
  <c r="N13" i="34"/>
  <c r="O13" i="34" s="1"/>
  <c r="E16" i="36"/>
  <c r="M15" i="33"/>
  <c r="L15" i="33"/>
  <c r="K15" i="37"/>
  <c r="F17" i="45"/>
  <c r="I15" i="33"/>
  <c r="L15" i="37"/>
  <c r="N16" i="41"/>
  <c r="O16" i="41" s="1"/>
  <c r="J15" i="44"/>
  <c r="M19" i="47"/>
  <c r="N7" i="40"/>
  <c r="O7" i="40" s="1"/>
  <c r="N13" i="39"/>
  <c r="O13" i="39" s="1"/>
  <c r="I19" i="47"/>
  <c r="K16" i="36"/>
  <c r="E18" i="43"/>
  <c r="N5" i="45"/>
  <c r="O5" i="45" s="1"/>
  <c r="E18" i="41"/>
  <c r="O10" i="47"/>
  <c r="P10" i="47" s="1"/>
  <c r="E15" i="33"/>
  <c r="N13" i="38"/>
  <c r="O13" i="38" s="1"/>
  <c r="I17" i="39"/>
  <c r="K15" i="34"/>
  <c r="N10" i="39"/>
  <c r="O10" i="39" s="1"/>
  <c r="G18" i="41"/>
  <c r="L19" i="47"/>
  <c r="N13" i="33"/>
  <c r="O13" i="33" s="1"/>
  <c r="I16" i="46"/>
  <c r="L15" i="35"/>
  <c r="N10" i="38"/>
  <c r="O10" i="38" s="1"/>
  <c r="N15" i="39"/>
  <c r="O15" i="39" s="1"/>
  <c r="K16" i="42"/>
  <c r="G15" i="44"/>
  <c r="H15" i="44"/>
  <c r="K15" i="33"/>
  <c r="G15" i="35"/>
  <c r="G16" i="42"/>
  <c r="N16" i="42" s="1"/>
  <c r="O16" i="42" s="1"/>
  <c r="L17" i="39"/>
  <c r="G15" i="40"/>
  <c r="H18" i="43"/>
  <c r="N13" i="35"/>
  <c r="O13" i="35" s="1"/>
  <c r="I18" i="41"/>
  <c r="D18" i="43"/>
  <c r="N5" i="38"/>
  <c r="O5" i="38" s="1"/>
  <c r="D15" i="40"/>
  <c r="N15" i="40" s="1"/>
  <c r="O15" i="40" s="1"/>
  <c r="J18" i="41"/>
  <c r="D15" i="35"/>
  <c r="F18" i="43"/>
  <c r="E17" i="45"/>
  <c r="E15" i="34"/>
  <c r="N15" i="34" s="1"/>
  <c r="O15" i="34" s="1"/>
  <c r="G17" i="45"/>
  <c r="E16" i="46"/>
  <c r="H18" i="41"/>
  <c r="N14" i="41"/>
  <c r="O14" i="41" s="1"/>
  <c r="I18" i="43"/>
  <c r="H17" i="45"/>
  <c r="N5" i="46"/>
  <c r="O5" i="46" s="1"/>
  <c r="N7" i="33"/>
  <c r="O7" i="33" s="1"/>
  <c r="O8" i="47"/>
  <c r="P8" i="47" s="1"/>
  <c r="F17" i="39"/>
  <c r="G19" i="47"/>
  <c r="I15" i="44"/>
  <c r="N7" i="38"/>
  <c r="O7" i="38" s="1"/>
  <c r="E19" i="47"/>
  <c r="J15" i="33"/>
  <c r="J16" i="42"/>
  <c r="M15" i="44"/>
  <c r="H19" i="47"/>
  <c r="N7" i="37"/>
  <c r="O7" i="37" s="1"/>
  <c r="D18" i="41"/>
  <c r="F15" i="33"/>
  <c r="E15" i="38"/>
  <c r="N5" i="41"/>
  <c r="O5" i="41" s="1"/>
  <c r="N8" i="42"/>
  <c r="O8" i="42" s="1"/>
  <c r="G18" i="43"/>
  <c r="D16" i="46"/>
  <c r="F15" i="35"/>
  <c r="N11" i="36"/>
  <c r="O11" i="36" s="1"/>
  <c r="N8" i="44"/>
  <c r="O8" i="44" s="1"/>
  <c r="J16" i="46"/>
  <c r="F19" i="47"/>
  <c r="O19" i="47" s="1"/>
  <c r="P19" i="47" s="1"/>
  <c r="H15" i="35"/>
  <c r="N5" i="40"/>
  <c r="O5" i="40" s="1"/>
  <c r="J18" i="43"/>
  <c r="I17" i="45"/>
  <c r="G16" i="46"/>
  <c r="N14" i="46"/>
  <c r="O14" i="46" s="1"/>
  <c r="N19" i="47"/>
  <c r="E15" i="44"/>
  <c r="N15" i="44" s="1"/>
  <c r="O15" i="44" s="1"/>
  <c r="N7" i="35"/>
  <c r="O7" i="35" s="1"/>
  <c r="L16" i="42"/>
  <c r="I15" i="34"/>
  <c r="J15" i="38"/>
  <c r="J15" i="34"/>
  <c r="K15" i="44"/>
  <c r="N5" i="33"/>
  <c r="O5" i="33" s="1"/>
  <c r="G15" i="33"/>
  <c r="N10" i="40"/>
  <c r="O10" i="40" s="1"/>
  <c r="E15" i="37"/>
  <c r="J19" i="47"/>
  <c r="N7" i="34"/>
  <c r="O7" i="34" s="1"/>
  <c r="N5" i="35"/>
  <c r="O5" i="35" s="1"/>
  <c r="M15" i="35"/>
  <c r="K19" i="47"/>
  <c r="I15" i="35"/>
  <c r="I15" i="38"/>
  <c r="J15" i="40"/>
  <c r="D16" i="42"/>
  <c r="N14" i="42"/>
  <c r="O14" i="42" s="1"/>
  <c r="K18" i="43"/>
  <c r="N14" i="43"/>
  <c r="O14" i="43" s="1"/>
  <c r="J17" i="45"/>
  <c r="N10" i="45"/>
  <c r="O10" i="45" s="1"/>
  <c r="H16" i="46"/>
  <c r="O17" i="48"/>
  <c r="P17" i="48" s="1"/>
  <c r="N16" i="46"/>
  <c r="O16" i="46" s="1"/>
  <c r="N5" i="44"/>
  <c r="O5" i="44" s="1"/>
  <c r="N5" i="42"/>
  <c r="O5" i="42" s="1"/>
  <c r="N5" i="34"/>
  <c r="O5" i="34" s="1"/>
  <c r="H15" i="33"/>
  <c r="E15" i="35"/>
  <c r="D15" i="37"/>
  <c r="D17" i="39"/>
  <c r="N17" i="39" s="1"/>
  <c r="O17" i="39" s="1"/>
  <c r="F18" i="41"/>
  <c r="D17" i="45"/>
  <c r="F16" i="46"/>
  <c r="N8" i="45"/>
  <c r="O8" i="45" s="1"/>
  <c r="N13" i="44"/>
  <c r="O13" i="44" s="1"/>
  <c r="N5" i="43"/>
  <c r="O5" i="43" s="1"/>
  <c r="N7" i="39"/>
  <c r="O7" i="39" s="1"/>
  <c r="O5" i="47"/>
  <c r="P5" i="47" s="1"/>
  <c r="D16" i="36"/>
  <c r="N16" i="36" s="1"/>
  <c r="O16" i="36" s="1"/>
  <c r="D15" i="38"/>
  <c r="N15" i="35" l="1"/>
  <c r="O15" i="35" s="1"/>
  <c r="N15" i="33"/>
  <c r="O15" i="33" s="1"/>
  <c r="N17" i="45"/>
  <c r="O17" i="45" s="1"/>
  <c r="N15" i="37"/>
  <c r="O15" i="37" s="1"/>
  <c r="N18" i="41"/>
  <c r="O18" i="41" s="1"/>
  <c r="N18" i="43"/>
  <c r="O18" i="43" s="1"/>
  <c r="N15" i="38"/>
  <c r="O15" i="38" s="1"/>
</calcChain>
</file>

<file path=xl/sharedStrings.xml><?xml version="1.0" encoding="utf-8"?>
<sst xmlns="http://schemas.openxmlformats.org/spreadsheetml/2006/main" count="550" uniqueCount="79">
  <si>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</si>
  <si>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</si>
  <si>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</si>
  <si>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</si>
  <si>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</si>
  <si>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</si>
  <si>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</si>
  <si>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</si>
  <si>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</si>
  <si>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</si>
  <si>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</si>
  <si>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</si>
  <si>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</si>
  <si>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</si>
  <si>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</si>
  <si>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</si>
  <si>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</si>
  <si>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</si>
  <si>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</si>
  <si>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</si>
  <si>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Public Safety</t>
  </si>
  <si>
    <t>Law Enforcement</t>
  </si>
  <si>
    <t>Fire Control</t>
  </si>
  <si>
    <t>Physical Environment</t>
  </si>
  <si>
    <t>Water Utility Services</t>
  </si>
  <si>
    <t>Garbage / Solid Waste Control Services</t>
  </si>
  <si>
    <t>Transportation</t>
  </si>
  <si>
    <t>Road and Street Facilities</t>
  </si>
  <si>
    <t>2009 Municipal Population:</t>
  </si>
  <si>
    <t>Greensboro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</si>
  <si>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</si>
  <si>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</si>
  <si>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</si>
  <si>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</si>
  <si>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</si>
  <si>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</si>
  <si>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Comprehensive Planning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</si>
  <si>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</si>
  <si>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</si>
  <si>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</si>
  <si>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</si>
  <si>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</si>
  <si>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</si>
  <si>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Garbage / Solid Waste</t>
  </si>
  <si>
    <t>Road / Street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</si>
  <si>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</si>
  <si>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</si>
  <si>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</si>
  <si>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</si>
  <si>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</si>
  <si>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</si>
  <si>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Other General Government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</si>
  <si>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</si>
  <si>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</si>
  <si>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</si>
  <si>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</si>
  <si>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</si>
  <si>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</si>
  <si>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</si>
  <si>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</si>
  <si>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Culture / Recreation</t>
  </si>
  <si>
    <t>Libraries</t>
  </si>
  <si>
    <t>2019 Municipal Population:</t>
  </si>
  <si>
    <t>Local Fiscal Year Ended September 30, 2020</t>
  </si>
  <si>
    <t>Legal Counsel</t>
  </si>
  <si>
    <t>2020 Municipal Population:</t>
  </si>
  <si>
    <t>Local Fiscal Year Ended September 30, 2021</t>
  </si>
  <si>
    <t>Per Capita Account</t>
  </si>
  <si>
    <t>Custodial</t>
  </si>
  <si>
    <t>Total Account</t>
  </si>
  <si>
    <t>Other General Government Services</t>
  </si>
  <si>
    <t>Other Uses and Non-Operating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</si>
  <si>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</si>
  <si>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</si>
  <si>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</si>
  <si>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</si>
  <si>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</si>
  <si>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Other Public Safety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</si>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</sst>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5E47F-B15B-437E-AECA-A7FE4EDD899F}">
  <sheetPr>
    <pageSetUpPr fitToPage="1"/>
  </sheetPr>
  <dimension ref="A1:ED21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67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68</v>
      </c>
      <c r="N4" s="95" t="s">
        <v>5</v>
      </c>
      <c r="O4" s="95" t="s">
        <v>69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SUM(D6:D6)</f>
        <v>258679</v>
      </c>
      <c r="E5" s="100">
        <f>SUM(E6:E6)</f>
        <v>0</v>
      </c>
      <c r="F5" s="100">
        <f>SUM(F6:F6)</f>
        <v>0</v>
      </c>
      <c r="G5" s="100">
        <f>SUM(G6:G6)</f>
        <v>0</v>
      </c>
      <c r="H5" s="100">
        <f>SUM(H6:H6)</f>
        <v>0</v>
      </c>
      <c r="I5" s="100">
        <f>SUM(I6:I6)</f>
        <v>0</v>
      </c>
      <c r="J5" s="100">
        <f>SUM(J6:J6)</f>
        <v>0</v>
      </c>
      <c r="K5" s="100">
        <f>SUM(K6:K6)</f>
        <v>0</v>
      </c>
      <c r="L5" s="100">
        <f>SUM(L6:L6)</f>
        <v>0</v>
      </c>
      <c r="M5" s="100">
        <f>SUM(M6:M6)</f>
        <v>0</v>
      </c>
      <c r="N5" s="100">
        <f>SUM(N6:N6)</f>
        <v>0</v>
      </c>
      <c r="O5" s="101">
        <f>SUM(D5:N5)</f>
        <v>258679</v>
      </c>
      <c r="P5" s="102">
        <f>(O5/P$19)</f>
        <v>556.29892473118275</v>
      </c>
      <c r="Q5" s="103"/>
    </row>
    <row r="6" spans="1:134">
      <c r="A6" s="105"/>
      <c r="B6" s="106">
        <v>513</v>
      </c>
      <c r="C6" s="107" t="s">
        <v>19</v>
      </c>
      <c r="D6" s="108">
        <v>258679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" si="0">SUM(D6:N6)</f>
        <v>258679</v>
      </c>
      <c r="P6" s="109">
        <f>(O6/P$19)</f>
        <v>556.29892473118275</v>
      </c>
      <c r="Q6" s="110"/>
    </row>
    <row r="7" spans="1:134" ht="15.75">
      <c r="A7" s="111" t="s">
        <v>20</v>
      </c>
      <c r="B7" s="112"/>
      <c r="C7" s="113"/>
      <c r="D7" s="114">
        <f>SUM(D8:D9)</f>
        <v>25971</v>
      </c>
      <c r="E7" s="114">
        <f>SUM(E8:E9)</f>
        <v>0</v>
      </c>
      <c r="F7" s="114">
        <f>SUM(F8:F9)</f>
        <v>0</v>
      </c>
      <c r="G7" s="114">
        <f>SUM(G8:G9)</f>
        <v>0</v>
      </c>
      <c r="H7" s="114">
        <f>SUM(H8:H9)</f>
        <v>0</v>
      </c>
      <c r="I7" s="114">
        <f>SUM(I8:I9)</f>
        <v>0</v>
      </c>
      <c r="J7" s="114">
        <f>SUM(J8:J9)</f>
        <v>0</v>
      </c>
      <c r="K7" s="114">
        <f>SUM(K8:K9)</f>
        <v>0</v>
      </c>
      <c r="L7" s="114">
        <f>SUM(L8:L9)</f>
        <v>0</v>
      </c>
      <c r="M7" s="114">
        <f>SUM(M8:M9)</f>
        <v>0</v>
      </c>
      <c r="N7" s="114">
        <f>SUM(N8:N9)</f>
        <v>0</v>
      </c>
      <c r="O7" s="115">
        <f>SUM(D7:N7)</f>
        <v>25971</v>
      </c>
      <c r="P7" s="116">
        <f>(O7/P$19)</f>
        <v>55.851612903225806</v>
      </c>
      <c r="Q7" s="117"/>
    </row>
    <row r="8" spans="1:134">
      <c r="A8" s="105"/>
      <c r="B8" s="106">
        <v>522</v>
      </c>
      <c r="C8" s="107" t="s">
        <v>22</v>
      </c>
      <c r="D8" s="108">
        <v>25543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ref="O8:O9" si="1">SUM(D8:N8)</f>
        <v>25543</v>
      </c>
      <c r="P8" s="109">
        <f>(O8/P$19)</f>
        <v>54.931182795698923</v>
      </c>
      <c r="Q8" s="110"/>
    </row>
    <row r="9" spans="1:134">
      <c r="A9" s="105"/>
      <c r="B9" s="106">
        <v>529</v>
      </c>
      <c r="C9" s="107" t="s">
        <v>77</v>
      </c>
      <c r="D9" s="108">
        <v>428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1"/>
        <v>428</v>
      </c>
      <c r="P9" s="109">
        <f>(O9/P$19)</f>
        <v>0.9204301075268817</v>
      </c>
      <c r="Q9" s="110"/>
    </row>
    <row r="10" spans="1:134" ht="15.75">
      <c r="A10" s="111" t="s">
        <v>23</v>
      </c>
      <c r="B10" s="112"/>
      <c r="C10" s="113"/>
      <c r="D10" s="114">
        <f>SUM(D11:D12)</f>
        <v>51783</v>
      </c>
      <c r="E10" s="114">
        <f>SUM(E11:E12)</f>
        <v>0</v>
      </c>
      <c r="F10" s="114">
        <f>SUM(F11:F12)</f>
        <v>0</v>
      </c>
      <c r="G10" s="114">
        <f>SUM(G11:G12)</f>
        <v>0</v>
      </c>
      <c r="H10" s="114">
        <f>SUM(H11:H12)</f>
        <v>0</v>
      </c>
      <c r="I10" s="114">
        <f>SUM(I11:I12)</f>
        <v>167748</v>
      </c>
      <c r="J10" s="114">
        <f>SUM(J11:J12)</f>
        <v>0</v>
      </c>
      <c r="K10" s="114">
        <f>SUM(K11:K12)</f>
        <v>0</v>
      </c>
      <c r="L10" s="114">
        <f>SUM(L11:L12)</f>
        <v>0</v>
      </c>
      <c r="M10" s="114">
        <f>SUM(M11:M12)</f>
        <v>0</v>
      </c>
      <c r="N10" s="114">
        <f>SUM(N11:N12)</f>
        <v>0</v>
      </c>
      <c r="O10" s="115">
        <f>SUM(D10:N10)</f>
        <v>219531</v>
      </c>
      <c r="P10" s="116">
        <f>(O10/P$19)</f>
        <v>472.10967741935485</v>
      </c>
      <c r="Q10" s="117"/>
    </row>
    <row r="11" spans="1:134">
      <c r="A11" s="105"/>
      <c r="B11" s="106">
        <v>533</v>
      </c>
      <c r="C11" s="107" t="s">
        <v>24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167748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:O16" si="2">SUM(D11:N11)</f>
        <v>167748</v>
      </c>
      <c r="P11" s="109">
        <f>(O11/P$19)</f>
        <v>360.7483870967742</v>
      </c>
      <c r="Q11" s="110"/>
    </row>
    <row r="12" spans="1:134">
      <c r="A12" s="105"/>
      <c r="B12" s="106">
        <v>534</v>
      </c>
      <c r="C12" s="107" t="s">
        <v>25</v>
      </c>
      <c r="D12" s="108">
        <v>51783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2"/>
        <v>51783</v>
      </c>
      <c r="P12" s="109">
        <f>(O12/P$19)</f>
        <v>111.36129032258064</v>
      </c>
      <c r="Q12" s="110"/>
    </row>
    <row r="13" spans="1:134" ht="15.75">
      <c r="A13" s="111" t="s">
        <v>26</v>
      </c>
      <c r="B13" s="112"/>
      <c r="C13" s="113"/>
      <c r="D13" s="114">
        <f>SUM(D14:D14)</f>
        <v>69771</v>
      </c>
      <c r="E13" s="114">
        <f>SUM(E14:E14)</f>
        <v>0</v>
      </c>
      <c r="F13" s="114">
        <f>SUM(F14:F14)</f>
        <v>0</v>
      </c>
      <c r="G13" s="114">
        <f>SUM(G14:G14)</f>
        <v>0</v>
      </c>
      <c r="H13" s="114">
        <f>SUM(H14:H14)</f>
        <v>0</v>
      </c>
      <c r="I13" s="114">
        <f>SUM(I14:I14)</f>
        <v>0</v>
      </c>
      <c r="J13" s="114">
        <f>SUM(J14:J14)</f>
        <v>0</v>
      </c>
      <c r="K13" s="114">
        <f>SUM(K14:K14)</f>
        <v>0</v>
      </c>
      <c r="L13" s="114">
        <f>SUM(L14:L14)</f>
        <v>0</v>
      </c>
      <c r="M13" s="114">
        <f>SUM(M14:M14)</f>
        <v>0</v>
      </c>
      <c r="N13" s="114">
        <f>SUM(N14:N14)</f>
        <v>0</v>
      </c>
      <c r="O13" s="114">
        <f t="shared" si="2"/>
        <v>69771</v>
      </c>
      <c r="P13" s="116">
        <f>(O13/P$19)</f>
        <v>150.04516129032257</v>
      </c>
      <c r="Q13" s="117"/>
    </row>
    <row r="14" spans="1:134">
      <c r="A14" s="105"/>
      <c r="B14" s="106">
        <v>541</v>
      </c>
      <c r="C14" s="107" t="s">
        <v>27</v>
      </c>
      <c r="D14" s="108">
        <v>69771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2"/>
        <v>69771</v>
      </c>
      <c r="P14" s="109">
        <f>(O14/P$19)</f>
        <v>150.04516129032257</v>
      </c>
      <c r="Q14" s="110"/>
    </row>
    <row r="15" spans="1:134" ht="15.75">
      <c r="A15" s="111" t="s">
        <v>60</v>
      </c>
      <c r="B15" s="112"/>
      <c r="C15" s="113"/>
      <c r="D15" s="114">
        <f>SUM(D16:D16)</f>
        <v>309</v>
      </c>
      <c r="E15" s="114">
        <f>SUM(E16:E16)</f>
        <v>0</v>
      </c>
      <c r="F15" s="114">
        <f>SUM(F16:F16)</f>
        <v>0</v>
      </c>
      <c r="G15" s="114">
        <f>SUM(G16:G16)</f>
        <v>0</v>
      </c>
      <c r="H15" s="114">
        <f>SUM(H16:H16)</f>
        <v>0</v>
      </c>
      <c r="I15" s="114">
        <f>SUM(I16:I16)</f>
        <v>0</v>
      </c>
      <c r="J15" s="114">
        <f>SUM(J16:J16)</f>
        <v>0</v>
      </c>
      <c r="K15" s="114">
        <f>SUM(K16:K16)</f>
        <v>0</v>
      </c>
      <c r="L15" s="114">
        <f>SUM(L16:L16)</f>
        <v>0</v>
      </c>
      <c r="M15" s="114">
        <f>SUM(M16:M16)</f>
        <v>0</v>
      </c>
      <c r="N15" s="114">
        <f>SUM(N16:N16)</f>
        <v>0</v>
      </c>
      <c r="O15" s="114">
        <f>SUM(D15:N15)</f>
        <v>309</v>
      </c>
      <c r="P15" s="116">
        <f>(O15/P$19)</f>
        <v>0.6645161290322581</v>
      </c>
      <c r="Q15" s="110"/>
    </row>
    <row r="16" spans="1:134" ht="15.75" thickBot="1">
      <c r="A16" s="105"/>
      <c r="B16" s="106">
        <v>571</v>
      </c>
      <c r="C16" s="107" t="s">
        <v>61</v>
      </c>
      <c r="D16" s="108">
        <v>309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2"/>
        <v>309</v>
      </c>
      <c r="P16" s="109">
        <f>(O16/P$19)</f>
        <v>0.6645161290322581</v>
      </c>
      <c r="Q16" s="110"/>
    </row>
    <row r="17" spans="1:120" ht="16.5" thickBot="1">
      <c r="A17" s="118" t="s">
        <v>10</v>
      </c>
      <c r="B17" s="119"/>
      <c r="C17" s="120"/>
      <c r="D17" s="121">
        <f>SUM(D5,D7,D10,D13,D15)</f>
        <v>406513</v>
      </c>
      <c r="E17" s="121">
        <f t="shared" ref="E17:N17" si="3">SUM(E5,E7,E10,E13,E15)</f>
        <v>0</v>
      </c>
      <c r="F17" s="121">
        <f t="shared" si="3"/>
        <v>0</v>
      </c>
      <c r="G17" s="121">
        <f t="shared" si="3"/>
        <v>0</v>
      </c>
      <c r="H17" s="121">
        <f t="shared" si="3"/>
        <v>0</v>
      </c>
      <c r="I17" s="121">
        <f t="shared" si="3"/>
        <v>167748</v>
      </c>
      <c r="J17" s="121">
        <f t="shared" si="3"/>
        <v>0</v>
      </c>
      <c r="K17" s="121">
        <f t="shared" si="3"/>
        <v>0</v>
      </c>
      <c r="L17" s="121">
        <f t="shared" si="3"/>
        <v>0</v>
      </c>
      <c r="M17" s="121">
        <f t="shared" si="3"/>
        <v>0</v>
      </c>
      <c r="N17" s="121">
        <f t="shared" si="3"/>
        <v>0</v>
      </c>
      <c r="O17" s="121">
        <f>SUM(D17:N17)</f>
        <v>574261</v>
      </c>
      <c r="P17" s="122">
        <f>(O17/P$19)</f>
        <v>1234.9698924731183</v>
      </c>
      <c r="Q17" s="103"/>
      <c r="R17" s="12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</row>
    <row r="18" spans="1:120">
      <c r="A18" s="124"/>
      <c r="B18" s="125"/>
      <c r="C18" s="125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7"/>
    </row>
    <row r="19" spans="1:120">
      <c r="A19" s="128"/>
      <c r="B19" s="129"/>
      <c r="C19" s="129"/>
      <c r="D19" s="130"/>
      <c r="E19" s="130"/>
      <c r="F19" s="130"/>
      <c r="G19" s="130"/>
      <c r="H19" s="130"/>
      <c r="I19" s="130"/>
      <c r="J19" s="130"/>
      <c r="K19" s="130"/>
      <c r="L19" s="130"/>
      <c r="M19" s="133" t="s">
        <v>78</v>
      </c>
      <c r="N19" s="133"/>
      <c r="O19" s="133"/>
      <c r="P19" s="131">
        <v>465</v>
      </c>
    </row>
    <row r="20" spans="1:120">
      <c r="A20" s="134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6"/>
    </row>
    <row r="21" spans="1:120" ht="15.75" customHeight="1" thickBot="1">
      <c r="A21" s="137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SUM(D6:D6)</f>
        <v>115332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7" si="1">SUM(D5:M5)</f>
        <v>115332</v>
      </c>
      <c r="O5" s="58">
        <f t="shared" ref="O5:O17" si="2">(N5/O$19)</f>
        <v>186.62135922330097</v>
      </c>
      <c r="P5" s="59"/>
    </row>
    <row r="6" spans="1:133">
      <c r="A6" s="61"/>
      <c r="B6" s="62">
        <v>513</v>
      </c>
      <c r="C6" s="63" t="s">
        <v>19</v>
      </c>
      <c r="D6" s="64">
        <v>115332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115332</v>
      </c>
      <c r="O6" s="65">
        <f t="shared" si="2"/>
        <v>186.62135922330097</v>
      </c>
      <c r="P6" s="66"/>
    </row>
    <row r="7" spans="1:133" ht="15.75">
      <c r="A7" s="67" t="s">
        <v>20</v>
      </c>
      <c r="B7" s="68"/>
      <c r="C7" s="69"/>
      <c r="D7" s="70">
        <f t="shared" ref="D7:M7" si="3">SUM(D8:D9)</f>
        <v>21843</v>
      </c>
      <c r="E7" s="70">
        <f t="shared" si="3"/>
        <v>0</v>
      </c>
      <c r="F7" s="70">
        <f t="shared" si="3"/>
        <v>0</v>
      </c>
      <c r="G7" s="70">
        <f t="shared" si="3"/>
        <v>0</v>
      </c>
      <c r="H7" s="70">
        <f t="shared" si="3"/>
        <v>0</v>
      </c>
      <c r="I7" s="70">
        <f t="shared" si="3"/>
        <v>0</v>
      </c>
      <c r="J7" s="70">
        <f t="shared" si="3"/>
        <v>0</v>
      </c>
      <c r="K7" s="70">
        <f t="shared" si="3"/>
        <v>0</v>
      </c>
      <c r="L7" s="70">
        <f t="shared" si="3"/>
        <v>0</v>
      </c>
      <c r="M7" s="70">
        <f t="shared" si="3"/>
        <v>0</v>
      </c>
      <c r="N7" s="71">
        <f t="shared" si="1"/>
        <v>21843</v>
      </c>
      <c r="O7" s="72">
        <f t="shared" si="2"/>
        <v>35.344660194174757</v>
      </c>
      <c r="P7" s="73"/>
    </row>
    <row r="8" spans="1:133">
      <c r="A8" s="61"/>
      <c r="B8" s="62">
        <v>521</v>
      </c>
      <c r="C8" s="63" t="s">
        <v>21</v>
      </c>
      <c r="D8" s="64">
        <v>20274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20274</v>
      </c>
      <c r="O8" s="65">
        <f t="shared" si="2"/>
        <v>32.805825242718448</v>
      </c>
      <c r="P8" s="66"/>
    </row>
    <row r="9" spans="1:133">
      <c r="A9" s="61"/>
      <c r="B9" s="62">
        <v>522</v>
      </c>
      <c r="C9" s="63" t="s">
        <v>22</v>
      </c>
      <c r="D9" s="64">
        <v>1569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1569</v>
      </c>
      <c r="O9" s="65">
        <f t="shared" si="2"/>
        <v>2.5388349514563107</v>
      </c>
      <c r="P9" s="66"/>
    </row>
    <row r="10" spans="1:133" ht="15.75">
      <c r="A10" s="67" t="s">
        <v>23</v>
      </c>
      <c r="B10" s="68"/>
      <c r="C10" s="69"/>
      <c r="D10" s="70">
        <f t="shared" ref="D10:M10" si="4">SUM(D11:D12)</f>
        <v>45571</v>
      </c>
      <c r="E10" s="70">
        <f t="shared" si="4"/>
        <v>0</v>
      </c>
      <c r="F10" s="70">
        <f t="shared" si="4"/>
        <v>0</v>
      </c>
      <c r="G10" s="70">
        <f t="shared" si="4"/>
        <v>0</v>
      </c>
      <c r="H10" s="70">
        <f t="shared" si="4"/>
        <v>0</v>
      </c>
      <c r="I10" s="70">
        <f t="shared" si="4"/>
        <v>130418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175989</v>
      </c>
      <c r="O10" s="72">
        <f t="shared" si="2"/>
        <v>284.77184466019418</v>
      </c>
      <c r="P10" s="73"/>
    </row>
    <row r="11" spans="1:133">
      <c r="A11" s="61"/>
      <c r="B11" s="62">
        <v>533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130418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130418</v>
      </c>
      <c r="O11" s="65">
        <f t="shared" si="2"/>
        <v>211.03236245954693</v>
      </c>
      <c r="P11" s="66"/>
    </row>
    <row r="12" spans="1:133">
      <c r="A12" s="61"/>
      <c r="B12" s="62">
        <v>534</v>
      </c>
      <c r="C12" s="63" t="s">
        <v>43</v>
      </c>
      <c r="D12" s="64">
        <v>45571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45571</v>
      </c>
      <c r="O12" s="65">
        <f t="shared" si="2"/>
        <v>73.739482200647245</v>
      </c>
      <c r="P12" s="66"/>
    </row>
    <row r="13" spans="1:133" ht="15.75">
      <c r="A13" s="67" t="s">
        <v>26</v>
      </c>
      <c r="B13" s="68"/>
      <c r="C13" s="69"/>
      <c r="D13" s="70">
        <f t="shared" ref="D13:M13" si="5">SUM(D14:D14)</f>
        <v>45584</v>
      </c>
      <c r="E13" s="70">
        <f t="shared" si="5"/>
        <v>0</v>
      </c>
      <c r="F13" s="70">
        <f t="shared" si="5"/>
        <v>0</v>
      </c>
      <c r="G13" s="70">
        <f t="shared" si="5"/>
        <v>0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45584</v>
      </c>
      <c r="O13" s="72">
        <f t="shared" si="2"/>
        <v>73.760517799352755</v>
      </c>
      <c r="P13" s="73"/>
    </row>
    <row r="14" spans="1:133">
      <c r="A14" s="61"/>
      <c r="B14" s="62">
        <v>541</v>
      </c>
      <c r="C14" s="63" t="s">
        <v>44</v>
      </c>
      <c r="D14" s="64">
        <v>45584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45584</v>
      </c>
      <c r="O14" s="65">
        <f t="shared" si="2"/>
        <v>73.760517799352755</v>
      </c>
      <c r="P14" s="66"/>
    </row>
    <row r="15" spans="1:133" ht="15.75">
      <c r="A15" s="67" t="s">
        <v>45</v>
      </c>
      <c r="B15" s="68"/>
      <c r="C15" s="69"/>
      <c r="D15" s="70">
        <f t="shared" ref="D15:M15" si="6">SUM(D16:D16)</f>
        <v>178514</v>
      </c>
      <c r="E15" s="70">
        <f t="shared" si="6"/>
        <v>0</v>
      </c>
      <c r="F15" s="70">
        <f t="shared" si="6"/>
        <v>0</v>
      </c>
      <c r="G15" s="70">
        <f t="shared" si="6"/>
        <v>0</v>
      </c>
      <c r="H15" s="70">
        <f t="shared" si="6"/>
        <v>0</v>
      </c>
      <c r="I15" s="70">
        <f t="shared" si="6"/>
        <v>169219</v>
      </c>
      <c r="J15" s="70">
        <f t="shared" si="6"/>
        <v>0</v>
      </c>
      <c r="K15" s="70">
        <f t="shared" si="6"/>
        <v>0</v>
      </c>
      <c r="L15" s="70">
        <f t="shared" si="6"/>
        <v>0</v>
      </c>
      <c r="M15" s="70">
        <f t="shared" si="6"/>
        <v>0</v>
      </c>
      <c r="N15" s="70">
        <f t="shared" si="1"/>
        <v>347733</v>
      </c>
      <c r="O15" s="72">
        <f t="shared" si="2"/>
        <v>562.67475728155341</v>
      </c>
      <c r="P15" s="66"/>
    </row>
    <row r="16" spans="1:133" ht="15.75" thickBot="1">
      <c r="A16" s="61"/>
      <c r="B16" s="62">
        <v>581</v>
      </c>
      <c r="C16" s="63" t="s">
        <v>46</v>
      </c>
      <c r="D16" s="64">
        <v>178514</v>
      </c>
      <c r="E16" s="64">
        <v>0</v>
      </c>
      <c r="F16" s="64">
        <v>0</v>
      </c>
      <c r="G16" s="64">
        <v>0</v>
      </c>
      <c r="H16" s="64">
        <v>0</v>
      </c>
      <c r="I16" s="64">
        <v>169219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347733</v>
      </c>
      <c r="O16" s="65">
        <f t="shared" si="2"/>
        <v>562.67475728155341</v>
      </c>
      <c r="P16" s="66"/>
    </row>
    <row r="17" spans="1:119" ht="16.5" thickBot="1">
      <c r="A17" s="74" t="s">
        <v>10</v>
      </c>
      <c r="B17" s="75"/>
      <c r="C17" s="76"/>
      <c r="D17" s="77">
        <f>SUM(D5,D7,D10,D13,D15)</f>
        <v>406844</v>
      </c>
      <c r="E17" s="77">
        <f t="shared" ref="E17:M17" si="7">SUM(E5,E7,E10,E13,E15)</f>
        <v>0</v>
      </c>
      <c r="F17" s="77">
        <f t="shared" si="7"/>
        <v>0</v>
      </c>
      <c r="G17" s="77">
        <f t="shared" si="7"/>
        <v>0</v>
      </c>
      <c r="H17" s="77">
        <f t="shared" si="7"/>
        <v>0</v>
      </c>
      <c r="I17" s="77">
        <f t="shared" si="7"/>
        <v>299637</v>
      </c>
      <c r="J17" s="77">
        <f t="shared" si="7"/>
        <v>0</v>
      </c>
      <c r="K17" s="77">
        <f t="shared" si="7"/>
        <v>0</v>
      </c>
      <c r="L17" s="77">
        <f t="shared" si="7"/>
        <v>0</v>
      </c>
      <c r="M17" s="77">
        <f t="shared" si="7"/>
        <v>0</v>
      </c>
      <c r="N17" s="77">
        <f t="shared" si="1"/>
        <v>706481</v>
      </c>
      <c r="O17" s="78">
        <f t="shared" si="2"/>
        <v>1143.1731391585761</v>
      </c>
      <c r="P17" s="59"/>
      <c r="Q17" s="79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</row>
    <row r="18" spans="1:119">
      <c r="A18" s="81"/>
      <c r="B18" s="82"/>
      <c r="C18" s="8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4"/>
    </row>
    <row r="19" spans="1:119">
      <c r="A19" s="85"/>
      <c r="B19" s="86"/>
      <c r="C19" s="86"/>
      <c r="D19" s="87"/>
      <c r="E19" s="87"/>
      <c r="F19" s="87"/>
      <c r="G19" s="87"/>
      <c r="H19" s="87"/>
      <c r="I19" s="87"/>
      <c r="J19" s="87"/>
      <c r="K19" s="87"/>
      <c r="L19" s="171" t="s">
        <v>47</v>
      </c>
      <c r="M19" s="171"/>
      <c r="N19" s="171"/>
      <c r="O19" s="88">
        <v>618</v>
      </c>
    </row>
    <row r="20" spans="1:119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4"/>
    </row>
    <row r="21" spans="1:119" ht="15.75" customHeight="1" thickBot="1">
      <c r="A21" s="175" t="s">
        <v>32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7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104355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104355</v>
      </c>
      <c r="O5" s="30">
        <f t="shared" ref="O5:O15" si="2">(N5/O$17)</f>
        <v>168.85922330097088</v>
      </c>
      <c r="P5" s="6"/>
    </row>
    <row r="6" spans="1:133">
      <c r="A6" s="12"/>
      <c r="B6" s="42">
        <v>513</v>
      </c>
      <c r="C6" s="19" t="s">
        <v>19</v>
      </c>
      <c r="D6" s="43">
        <v>104355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104355</v>
      </c>
      <c r="O6" s="44">
        <f t="shared" si="2"/>
        <v>168.85922330097088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25783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25783</v>
      </c>
      <c r="O7" s="41">
        <f t="shared" si="2"/>
        <v>41.720064724919091</v>
      </c>
      <c r="P7" s="10"/>
    </row>
    <row r="8" spans="1:133">
      <c r="A8" s="12"/>
      <c r="B8" s="42">
        <v>521</v>
      </c>
      <c r="C8" s="19" t="s">
        <v>21</v>
      </c>
      <c r="D8" s="43">
        <v>3332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3332</v>
      </c>
      <c r="O8" s="44">
        <f t="shared" si="2"/>
        <v>5.391585760517799</v>
      </c>
      <c r="P8" s="9"/>
    </row>
    <row r="9" spans="1:133">
      <c r="A9" s="12"/>
      <c r="B9" s="42">
        <v>522</v>
      </c>
      <c r="C9" s="19" t="s">
        <v>22</v>
      </c>
      <c r="D9" s="43">
        <v>22451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22451</v>
      </c>
      <c r="O9" s="44">
        <f t="shared" si="2"/>
        <v>36.328478964401292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45614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127876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173490</v>
      </c>
      <c r="O10" s="41">
        <f t="shared" si="2"/>
        <v>280.72815533980582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127876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127876</v>
      </c>
      <c r="O11" s="44">
        <f t="shared" si="2"/>
        <v>206.91909385113269</v>
      </c>
      <c r="P11" s="9"/>
    </row>
    <row r="12" spans="1:133">
      <c r="A12" s="12"/>
      <c r="B12" s="42">
        <v>534</v>
      </c>
      <c r="C12" s="19" t="s">
        <v>25</v>
      </c>
      <c r="D12" s="43">
        <v>45614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45614</v>
      </c>
      <c r="O12" s="44">
        <f t="shared" si="2"/>
        <v>73.809061488673137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21868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21868</v>
      </c>
      <c r="O13" s="41">
        <f t="shared" si="2"/>
        <v>35.385113268608414</v>
      </c>
      <c r="P13" s="10"/>
    </row>
    <row r="14" spans="1:133" ht="15.75" thickBot="1">
      <c r="A14" s="12"/>
      <c r="B14" s="42">
        <v>541</v>
      </c>
      <c r="C14" s="19" t="s">
        <v>27</v>
      </c>
      <c r="D14" s="43">
        <v>21868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21868</v>
      </c>
      <c r="O14" s="44">
        <f t="shared" si="2"/>
        <v>35.385113268608414</v>
      </c>
      <c r="P14" s="9"/>
    </row>
    <row r="15" spans="1:133" ht="16.5" thickBot="1">
      <c r="A15" s="13" t="s">
        <v>10</v>
      </c>
      <c r="B15" s="21"/>
      <c r="C15" s="20"/>
      <c r="D15" s="14">
        <f>SUM(D5,D7,D10,D13)</f>
        <v>197620</v>
      </c>
      <c r="E15" s="14">
        <f t="shared" ref="E15:M15" si="6">SUM(E5,E7,E10,E13)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127876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325496</v>
      </c>
      <c r="O15" s="35">
        <f t="shared" si="2"/>
        <v>526.6925566343042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41</v>
      </c>
      <c r="M17" s="157"/>
      <c r="N17" s="157"/>
      <c r="O17" s="39">
        <v>618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32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83454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83454</v>
      </c>
      <c r="O5" s="30">
        <f t="shared" ref="O5:O16" si="2">(N5/O$18)</f>
        <v>135.03883495145632</v>
      </c>
      <c r="P5" s="6"/>
    </row>
    <row r="6" spans="1:133">
      <c r="A6" s="12"/>
      <c r="B6" s="42">
        <v>513</v>
      </c>
      <c r="C6" s="19" t="s">
        <v>19</v>
      </c>
      <c r="D6" s="43">
        <v>77954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77954</v>
      </c>
      <c r="O6" s="44">
        <f t="shared" si="2"/>
        <v>126.13915857605178</v>
      </c>
      <c r="P6" s="9"/>
    </row>
    <row r="7" spans="1:133">
      <c r="A7" s="12"/>
      <c r="B7" s="42">
        <v>515</v>
      </c>
      <c r="C7" s="19" t="s">
        <v>36</v>
      </c>
      <c r="D7" s="43">
        <v>5500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5500</v>
      </c>
      <c r="O7" s="44">
        <f t="shared" si="2"/>
        <v>8.89967637540453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78577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78577</v>
      </c>
      <c r="O8" s="41">
        <f t="shared" si="2"/>
        <v>127.14724919093851</v>
      </c>
      <c r="P8" s="10"/>
    </row>
    <row r="9" spans="1:133">
      <c r="A9" s="12"/>
      <c r="B9" s="42">
        <v>521</v>
      </c>
      <c r="C9" s="19" t="s">
        <v>21</v>
      </c>
      <c r="D9" s="43">
        <v>53986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53986</v>
      </c>
      <c r="O9" s="44">
        <f t="shared" si="2"/>
        <v>87.355987055016186</v>
      </c>
      <c r="P9" s="9"/>
    </row>
    <row r="10" spans="1:133">
      <c r="A10" s="12"/>
      <c r="B10" s="42">
        <v>522</v>
      </c>
      <c r="C10" s="19" t="s">
        <v>22</v>
      </c>
      <c r="D10" s="43">
        <v>24591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24591</v>
      </c>
      <c r="O10" s="44">
        <f t="shared" si="2"/>
        <v>39.791262135922331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SUM(D12:D13)</f>
        <v>47129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121804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168933</v>
      </c>
      <c r="O11" s="41">
        <f t="shared" si="2"/>
        <v>273.35436893203882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121804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121804</v>
      </c>
      <c r="O12" s="44">
        <f t="shared" si="2"/>
        <v>197.0938511326861</v>
      </c>
      <c r="P12" s="9"/>
    </row>
    <row r="13" spans="1:133">
      <c r="A13" s="12"/>
      <c r="B13" s="42">
        <v>534</v>
      </c>
      <c r="C13" s="19" t="s">
        <v>25</v>
      </c>
      <c r="D13" s="43">
        <v>47129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47129</v>
      </c>
      <c r="O13" s="44">
        <f t="shared" si="2"/>
        <v>76.260517799352755</v>
      </c>
      <c r="P13" s="9"/>
    </row>
    <row r="14" spans="1:133" ht="15.75">
      <c r="A14" s="26" t="s">
        <v>26</v>
      </c>
      <c r="B14" s="27"/>
      <c r="C14" s="28"/>
      <c r="D14" s="29">
        <f t="shared" ref="D14:M14" si="5">SUM(D15:D15)</f>
        <v>29885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29885</v>
      </c>
      <c r="O14" s="41">
        <f t="shared" si="2"/>
        <v>48.357605177993527</v>
      </c>
      <c r="P14" s="10"/>
    </row>
    <row r="15" spans="1:133" ht="15.75" thickBot="1">
      <c r="A15" s="12"/>
      <c r="B15" s="42">
        <v>541</v>
      </c>
      <c r="C15" s="19" t="s">
        <v>27</v>
      </c>
      <c r="D15" s="43">
        <v>29885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29885</v>
      </c>
      <c r="O15" s="44">
        <f t="shared" si="2"/>
        <v>48.357605177993527</v>
      </c>
      <c r="P15" s="9"/>
    </row>
    <row r="16" spans="1:133" ht="16.5" thickBot="1">
      <c r="A16" s="13" t="s">
        <v>10</v>
      </c>
      <c r="B16" s="21"/>
      <c r="C16" s="20"/>
      <c r="D16" s="14">
        <f>SUM(D5,D8,D11,D14)</f>
        <v>239045</v>
      </c>
      <c r="E16" s="14">
        <f t="shared" ref="E16:M16" si="6">SUM(E5,E8,E11,E14)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121804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360849</v>
      </c>
      <c r="O16" s="35">
        <f t="shared" si="2"/>
        <v>583.89805825242718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37</v>
      </c>
      <c r="M18" s="157"/>
      <c r="N18" s="157"/>
      <c r="O18" s="39">
        <v>618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32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73010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73010</v>
      </c>
      <c r="O5" s="30">
        <f t="shared" ref="O5:O15" si="2">(N5/O$17)</f>
        <v>121.27906976744185</v>
      </c>
      <c r="P5" s="6"/>
    </row>
    <row r="6" spans="1:133">
      <c r="A6" s="12"/>
      <c r="B6" s="42">
        <v>513</v>
      </c>
      <c r="C6" s="19" t="s">
        <v>19</v>
      </c>
      <c r="D6" s="43">
        <v>73010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73010</v>
      </c>
      <c r="O6" s="44">
        <f t="shared" si="2"/>
        <v>121.27906976744185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81855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81855</v>
      </c>
      <c r="O7" s="41">
        <f t="shared" si="2"/>
        <v>135.9717607973422</v>
      </c>
      <c r="P7" s="10"/>
    </row>
    <row r="8" spans="1:133">
      <c r="A8" s="12"/>
      <c r="B8" s="42">
        <v>521</v>
      </c>
      <c r="C8" s="19" t="s">
        <v>21</v>
      </c>
      <c r="D8" s="43">
        <v>62723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62723</v>
      </c>
      <c r="O8" s="44">
        <f t="shared" si="2"/>
        <v>104.19102990033223</v>
      </c>
      <c r="P8" s="9"/>
    </row>
    <row r="9" spans="1:133">
      <c r="A9" s="12"/>
      <c r="B9" s="42">
        <v>522</v>
      </c>
      <c r="C9" s="19" t="s">
        <v>22</v>
      </c>
      <c r="D9" s="43">
        <v>19132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19132</v>
      </c>
      <c r="O9" s="44">
        <f t="shared" si="2"/>
        <v>31.780730897009967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47069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114561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161630</v>
      </c>
      <c r="O10" s="41">
        <f t="shared" si="2"/>
        <v>268.48837209302326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114561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114561</v>
      </c>
      <c r="O11" s="44">
        <f t="shared" si="2"/>
        <v>190.30066445182723</v>
      </c>
      <c r="P11" s="9"/>
    </row>
    <row r="12" spans="1:133">
      <c r="A12" s="12"/>
      <c r="B12" s="42">
        <v>534</v>
      </c>
      <c r="C12" s="19" t="s">
        <v>25</v>
      </c>
      <c r="D12" s="43">
        <v>47069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47069</v>
      </c>
      <c r="O12" s="44">
        <f t="shared" si="2"/>
        <v>78.187707641196013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64403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64403</v>
      </c>
      <c r="O13" s="41">
        <f t="shared" si="2"/>
        <v>106.98172757475083</v>
      </c>
      <c r="P13" s="10"/>
    </row>
    <row r="14" spans="1:133" ht="15.75" thickBot="1">
      <c r="A14" s="12"/>
      <c r="B14" s="42">
        <v>541</v>
      </c>
      <c r="C14" s="19" t="s">
        <v>27</v>
      </c>
      <c r="D14" s="43">
        <v>64403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64403</v>
      </c>
      <c r="O14" s="44">
        <f t="shared" si="2"/>
        <v>106.98172757475083</v>
      </c>
      <c r="P14" s="9"/>
    </row>
    <row r="15" spans="1:133" ht="16.5" thickBot="1">
      <c r="A15" s="13" t="s">
        <v>10</v>
      </c>
      <c r="B15" s="21"/>
      <c r="C15" s="20"/>
      <c r="D15" s="14">
        <f>SUM(D5,D7,D10,D13)</f>
        <v>266337</v>
      </c>
      <c r="E15" s="14">
        <f t="shared" ref="E15:M15" si="6">SUM(E5,E7,E10,E13)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114561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380898</v>
      </c>
      <c r="O15" s="35">
        <f t="shared" si="2"/>
        <v>632.72093023255809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34</v>
      </c>
      <c r="M17" s="157"/>
      <c r="N17" s="157"/>
      <c r="O17" s="39">
        <v>602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32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19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110594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110594</v>
      </c>
      <c r="O5" s="30">
        <f t="shared" ref="O5:O15" si="2">(N5/O$17)</f>
        <v>183.71096345514951</v>
      </c>
      <c r="P5" s="6"/>
    </row>
    <row r="6" spans="1:133">
      <c r="A6" s="12"/>
      <c r="B6" s="42">
        <v>513</v>
      </c>
      <c r="C6" s="19" t="s">
        <v>19</v>
      </c>
      <c r="D6" s="43">
        <v>110594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110594</v>
      </c>
      <c r="O6" s="44">
        <f t="shared" si="2"/>
        <v>183.71096345514951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74681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74681</v>
      </c>
      <c r="O7" s="41">
        <f t="shared" si="2"/>
        <v>124.05481727574751</v>
      </c>
      <c r="P7" s="10"/>
    </row>
    <row r="8" spans="1:133">
      <c r="A8" s="12"/>
      <c r="B8" s="42">
        <v>521</v>
      </c>
      <c r="C8" s="19" t="s">
        <v>21</v>
      </c>
      <c r="D8" s="43">
        <v>58249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58249</v>
      </c>
      <c r="O8" s="44">
        <f t="shared" si="2"/>
        <v>96.759136212624583</v>
      </c>
      <c r="P8" s="9"/>
    </row>
    <row r="9" spans="1:133">
      <c r="A9" s="12"/>
      <c r="B9" s="42">
        <v>522</v>
      </c>
      <c r="C9" s="19" t="s">
        <v>22</v>
      </c>
      <c r="D9" s="43">
        <v>16432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16432</v>
      </c>
      <c r="O9" s="44">
        <f t="shared" si="2"/>
        <v>27.295681063122924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47822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94234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142056</v>
      </c>
      <c r="O10" s="41">
        <f t="shared" si="2"/>
        <v>235.97342192691031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94234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94234</v>
      </c>
      <c r="O11" s="44">
        <f t="shared" si="2"/>
        <v>156.53488372093022</v>
      </c>
      <c r="P11" s="9"/>
    </row>
    <row r="12" spans="1:133">
      <c r="A12" s="12"/>
      <c r="B12" s="42">
        <v>534</v>
      </c>
      <c r="C12" s="19" t="s">
        <v>25</v>
      </c>
      <c r="D12" s="43">
        <v>47822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47822</v>
      </c>
      <c r="O12" s="44">
        <f t="shared" si="2"/>
        <v>79.438538205980066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33673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33673</v>
      </c>
      <c r="O13" s="41">
        <f t="shared" si="2"/>
        <v>55.935215946843854</v>
      </c>
      <c r="P13" s="10"/>
    </row>
    <row r="14" spans="1:133" ht="15.75" thickBot="1">
      <c r="A14" s="12"/>
      <c r="B14" s="42">
        <v>541</v>
      </c>
      <c r="C14" s="19" t="s">
        <v>27</v>
      </c>
      <c r="D14" s="43">
        <v>33673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33673</v>
      </c>
      <c r="O14" s="44">
        <f t="shared" si="2"/>
        <v>55.935215946843854</v>
      </c>
      <c r="P14" s="9"/>
    </row>
    <row r="15" spans="1:133" ht="16.5" thickBot="1">
      <c r="A15" s="13" t="s">
        <v>10</v>
      </c>
      <c r="B15" s="21"/>
      <c r="C15" s="20"/>
      <c r="D15" s="14">
        <f>SUM(D5,D7,D10,D13)</f>
        <v>266770</v>
      </c>
      <c r="E15" s="14">
        <f t="shared" ref="E15:M15" si="6">SUM(E5,E7,E10,E13)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94234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361004</v>
      </c>
      <c r="O15" s="35">
        <f t="shared" si="2"/>
        <v>599.67441860465112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31</v>
      </c>
      <c r="M17" s="157"/>
      <c r="N17" s="157"/>
      <c r="O17" s="39">
        <v>602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32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79492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79492</v>
      </c>
      <c r="O5" s="30">
        <f t="shared" ref="O5:O15" si="2">(N5/O$17)</f>
        <v>128.4200323101777</v>
      </c>
      <c r="P5" s="6"/>
    </row>
    <row r="6" spans="1:133">
      <c r="A6" s="12"/>
      <c r="B6" s="42">
        <v>513</v>
      </c>
      <c r="C6" s="19" t="s">
        <v>19</v>
      </c>
      <c r="D6" s="43">
        <v>79492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79492</v>
      </c>
      <c r="O6" s="44">
        <f t="shared" si="2"/>
        <v>128.4200323101777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59954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59954</v>
      </c>
      <c r="O7" s="41">
        <f t="shared" si="2"/>
        <v>96.856219709208403</v>
      </c>
      <c r="P7" s="10"/>
    </row>
    <row r="8" spans="1:133">
      <c r="A8" s="12"/>
      <c r="B8" s="42">
        <v>521</v>
      </c>
      <c r="C8" s="19" t="s">
        <v>21</v>
      </c>
      <c r="D8" s="43">
        <v>48395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48395</v>
      </c>
      <c r="O8" s="44">
        <f t="shared" si="2"/>
        <v>78.182552504038767</v>
      </c>
      <c r="P8" s="9"/>
    </row>
    <row r="9" spans="1:133">
      <c r="A9" s="12"/>
      <c r="B9" s="42">
        <v>522</v>
      </c>
      <c r="C9" s="19" t="s">
        <v>22</v>
      </c>
      <c r="D9" s="43">
        <v>11559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11559</v>
      </c>
      <c r="O9" s="44">
        <f t="shared" si="2"/>
        <v>18.673667205169629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44190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100286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144476</v>
      </c>
      <c r="O10" s="41">
        <f t="shared" si="2"/>
        <v>233.40226171243941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100286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100286</v>
      </c>
      <c r="O11" s="44">
        <f t="shared" si="2"/>
        <v>162.01292407108238</v>
      </c>
      <c r="P11" s="9"/>
    </row>
    <row r="12" spans="1:133">
      <c r="A12" s="12"/>
      <c r="B12" s="42">
        <v>534</v>
      </c>
      <c r="C12" s="19" t="s">
        <v>25</v>
      </c>
      <c r="D12" s="43">
        <v>44190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44190</v>
      </c>
      <c r="O12" s="44">
        <f t="shared" si="2"/>
        <v>71.389337641357031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33259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33259</v>
      </c>
      <c r="O13" s="41">
        <f t="shared" si="2"/>
        <v>53.730210016155091</v>
      </c>
      <c r="P13" s="10"/>
    </row>
    <row r="14" spans="1:133" ht="15.75" thickBot="1">
      <c r="A14" s="12"/>
      <c r="B14" s="42">
        <v>541</v>
      </c>
      <c r="C14" s="19" t="s">
        <v>27</v>
      </c>
      <c r="D14" s="43">
        <v>33259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33259</v>
      </c>
      <c r="O14" s="44">
        <f t="shared" si="2"/>
        <v>53.730210016155091</v>
      </c>
      <c r="P14" s="9"/>
    </row>
    <row r="15" spans="1:133" ht="16.5" thickBot="1">
      <c r="A15" s="13" t="s">
        <v>10</v>
      </c>
      <c r="B15" s="21"/>
      <c r="C15" s="20"/>
      <c r="D15" s="14">
        <f>SUM(D5,D7,D10,D13)</f>
        <v>216895</v>
      </c>
      <c r="E15" s="14">
        <f t="shared" ref="E15:M15" si="6">SUM(E5,E7,E10,E13)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100286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317181</v>
      </c>
      <c r="O15" s="35">
        <f t="shared" si="2"/>
        <v>512.40872374798062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28</v>
      </c>
      <c r="M17" s="157"/>
      <c r="N17" s="157"/>
      <c r="O17" s="39">
        <v>619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thickBot="1">
      <c r="A19" s="159" t="s">
        <v>32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A19:O19"/>
    <mergeCell ref="A18:O18"/>
    <mergeCell ref="L17:N1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211285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211285</v>
      </c>
      <c r="O5" s="30">
        <f t="shared" ref="O5:O15" si="2">(N5/O$17)</f>
        <v>333.25709779179812</v>
      </c>
      <c r="P5" s="6"/>
    </row>
    <row r="6" spans="1:133">
      <c r="A6" s="12"/>
      <c r="B6" s="42">
        <v>513</v>
      </c>
      <c r="C6" s="19" t="s">
        <v>19</v>
      </c>
      <c r="D6" s="43">
        <v>211285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211285</v>
      </c>
      <c r="O6" s="44">
        <f t="shared" si="2"/>
        <v>333.25709779179812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79194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79194</v>
      </c>
      <c r="O7" s="41">
        <f t="shared" si="2"/>
        <v>124.91167192429022</v>
      </c>
      <c r="P7" s="10"/>
    </row>
    <row r="8" spans="1:133">
      <c r="A8" s="12"/>
      <c r="B8" s="42">
        <v>521</v>
      </c>
      <c r="C8" s="19" t="s">
        <v>21</v>
      </c>
      <c r="D8" s="43">
        <v>56197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56197</v>
      </c>
      <c r="O8" s="44">
        <f t="shared" si="2"/>
        <v>88.638801261829656</v>
      </c>
      <c r="P8" s="9"/>
    </row>
    <row r="9" spans="1:133">
      <c r="A9" s="12"/>
      <c r="B9" s="42">
        <v>522</v>
      </c>
      <c r="C9" s="19" t="s">
        <v>22</v>
      </c>
      <c r="D9" s="43">
        <v>22997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22997</v>
      </c>
      <c r="O9" s="44">
        <f t="shared" si="2"/>
        <v>36.272870662460569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50501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88371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138872</v>
      </c>
      <c r="O10" s="41">
        <f t="shared" si="2"/>
        <v>219.04100946372239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88371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88371</v>
      </c>
      <c r="O11" s="44">
        <f t="shared" si="2"/>
        <v>139.38643533123027</v>
      </c>
      <c r="P11" s="9"/>
    </row>
    <row r="12" spans="1:133">
      <c r="A12" s="12"/>
      <c r="B12" s="42">
        <v>534</v>
      </c>
      <c r="C12" s="19" t="s">
        <v>25</v>
      </c>
      <c r="D12" s="43">
        <v>50501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50501</v>
      </c>
      <c r="O12" s="44">
        <f t="shared" si="2"/>
        <v>79.654574132492115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30393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30393</v>
      </c>
      <c r="O13" s="41">
        <f t="shared" si="2"/>
        <v>47.938485804416402</v>
      </c>
      <c r="P13" s="10"/>
    </row>
    <row r="14" spans="1:133" ht="15.75" thickBot="1">
      <c r="A14" s="12"/>
      <c r="B14" s="42">
        <v>541</v>
      </c>
      <c r="C14" s="19" t="s">
        <v>27</v>
      </c>
      <c r="D14" s="43">
        <v>30393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30393</v>
      </c>
      <c r="O14" s="44">
        <f t="shared" si="2"/>
        <v>47.938485804416402</v>
      </c>
      <c r="P14" s="9"/>
    </row>
    <row r="15" spans="1:133" ht="16.5" thickBot="1">
      <c r="A15" s="13" t="s">
        <v>10</v>
      </c>
      <c r="B15" s="21"/>
      <c r="C15" s="20"/>
      <c r="D15" s="14">
        <f>SUM(D5,D7,D10,D13)</f>
        <v>371373</v>
      </c>
      <c r="E15" s="14">
        <f t="shared" ref="E15:M15" si="6">SUM(E5,E7,E10,E13)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88371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459744</v>
      </c>
      <c r="O15" s="35">
        <f t="shared" si="2"/>
        <v>725.14826498422713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39</v>
      </c>
      <c r="M17" s="157"/>
      <c r="N17" s="157"/>
      <c r="O17" s="39">
        <v>634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32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777450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777450</v>
      </c>
      <c r="O5" s="30">
        <f t="shared" ref="O5:O15" si="2">(N5/O$17)</f>
        <v>1226.2618296529968</v>
      </c>
      <c r="P5" s="6"/>
    </row>
    <row r="6" spans="1:133">
      <c r="A6" s="12"/>
      <c r="B6" s="42">
        <v>513</v>
      </c>
      <c r="C6" s="19" t="s">
        <v>19</v>
      </c>
      <c r="D6" s="43">
        <v>777450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777450</v>
      </c>
      <c r="O6" s="44">
        <f t="shared" si="2"/>
        <v>1226.2618296529968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74153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74153</v>
      </c>
      <c r="O7" s="41">
        <f t="shared" si="2"/>
        <v>116.96056782334385</v>
      </c>
      <c r="P7" s="10"/>
    </row>
    <row r="8" spans="1:133">
      <c r="A8" s="12"/>
      <c r="B8" s="42">
        <v>521</v>
      </c>
      <c r="C8" s="19" t="s">
        <v>21</v>
      </c>
      <c r="D8" s="43">
        <v>50822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50822</v>
      </c>
      <c r="O8" s="44">
        <f t="shared" si="2"/>
        <v>80.160883280757105</v>
      </c>
      <c r="P8" s="9"/>
    </row>
    <row r="9" spans="1:133">
      <c r="A9" s="12"/>
      <c r="B9" s="42">
        <v>522</v>
      </c>
      <c r="C9" s="19" t="s">
        <v>22</v>
      </c>
      <c r="D9" s="43">
        <v>23331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23331</v>
      </c>
      <c r="O9" s="44">
        <f t="shared" si="2"/>
        <v>36.799684542586753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45443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98245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143688</v>
      </c>
      <c r="O10" s="41">
        <f t="shared" si="2"/>
        <v>226.6372239747634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98245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98245</v>
      </c>
      <c r="O11" s="44">
        <f t="shared" si="2"/>
        <v>154.96056782334384</v>
      </c>
      <c r="P11" s="9"/>
    </row>
    <row r="12" spans="1:133">
      <c r="A12" s="12"/>
      <c r="B12" s="42">
        <v>534</v>
      </c>
      <c r="C12" s="19" t="s">
        <v>25</v>
      </c>
      <c r="D12" s="43">
        <v>45443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45443</v>
      </c>
      <c r="O12" s="44">
        <f t="shared" si="2"/>
        <v>71.676656151419564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43923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43923</v>
      </c>
      <c r="O13" s="41">
        <f t="shared" si="2"/>
        <v>69.279179810725552</v>
      </c>
      <c r="P13" s="10"/>
    </row>
    <row r="14" spans="1:133" ht="15.75" thickBot="1">
      <c r="A14" s="12"/>
      <c r="B14" s="42">
        <v>541</v>
      </c>
      <c r="C14" s="19" t="s">
        <v>27</v>
      </c>
      <c r="D14" s="43">
        <v>43923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43923</v>
      </c>
      <c r="O14" s="44">
        <f t="shared" si="2"/>
        <v>69.279179810725552</v>
      </c>
      <c r="P14" s="9"/>
    </row>
    <row r="15" spans="1:133" ht="16.5" thickBot="1">
      <c r="A15" s="13" t="s">
        <v>10</v>
      </c>
      <c r="B15" s="21"/>
      <c r="C15" s="20"/>
      <c r="D15" s="14">
        <f>SUM(D5,D7,D10,D13)</f>
        <v>940969</v>
      </c>
      <c r="E15" s="14">
        <f t="shared" ref="E15:M15" si="6">SUM(E5,E7,E10,E13)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98245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1039214</v>
      </c>
      <c r="O15" s="35">
        <f t="shared" si="2"/>
        <v>1639.1388012618297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49</v>
      </c>
      <c r="M17" s="157"/>
      <c r="N17" s="157"/>
      <c r="O17" s="39">
        <v>634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32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68</v>
      </c>
      <c r="N4" s="32" t="s">
        <v>5</v>
      </c>
      <c r="O4" s="32" t="s">
        <v>69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221671</v>
      </c>
      <c r="E5" s="24">
        <f t="shared" si="0"/>
        <v>0</v>
      </c>
      <c r="F5" s="24">
        <f t="shared" si="0"/>
        <v>0</v>
      </c>
      <c r="G5" s="24">
        <f t="shared" si="0"/>
        <v>12162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233833</v>
      </c>
      <c r="P5" s="30">
        <f t="shared" ref="P5:P17" si="1">(O5/P$19)</f>
        <v>500.7130620985011</v>
      </c>
      <c r="Q5" s="6"/>
    </row>
    <row r="6" spans="1:134">
      <c r="A6" s="12"/>
      <c r="B6" s="42">
        <v>513</v>
      </c>
      <c r="C6" s="19" t="s">
        <v>19</v>
      </c>
      <c r="D6" s="43">
        <v>189115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7" si="2">SUM(D6:N6)</f>
        <v>189115</v>
      </c>
      <c r="P6" s="44">
        <f t="shared" si="1"/>
        <v>404.95717344753746</v>
      </c>
      <c r="Q6" s="9"/>
    </row>
    <row r="7" spans="1:134">
      <c r="A7" s="12"/>
      <c r="B7" s="42">
        <v>519</v>
      </c>
      <c r="C7" s="19" t="s">
        <v>70</v>
      </c>
      <c r="D7" s="43">
        <v>32556</v>
      </c>
      <c r="E7" s="43">
        <v>0</v>
      </c>
      <c r="F7" s="43">
        <v>0</v>
      </c>
      <c r="G7" s="43">
        <v>12162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44718</v>
      </c>
      <c r="P7" s="44">
        <f t="shared" si="1"/>
        <v>95.755888650963598</v>
      </c>
      <c r="Q7" s="9"/>
    </row>
    <row r="8" spans="1:134" ht="15.75">
      <c r="A8" s="26" t="s">
        <v>20</v>
      </c>
      <c r="B8" s="27"/>
      <c r="C8" s="28"/>
      <c r="D8" s="29">
        <f t="shared" ref="D8:N8" si="3">SUM(D9:D9)</f>
        <v>33755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33755</v>
      </c>
      <c r="P8" s="41">
        <f t="shared" si="1"/>
        <v>72.280513918629552</v>
      </c>
      <c r="Q8" s="10"/>
    </row>
    <row r="9" spans="1:134">
      <c r="A9" s="12"/>
      <c r="B9" s="42">
        <v>522</v>
      </c>
      <c r="C9" s="19" t="s">
        <v>22</v>
      </c>
      <c r="D9" s="43">
        <v>33755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" si="4">SUM(D9:N9)</f>
        <v>33755</v>
      </c>
      <c r="P9" s="44">
        <f t="shared" si="1"/>
        <v>72.280513918629552</v>
      </c>
      <c r="Q9" s="9"/>
    </row>
    <row r="10" spans="1:134" ht="15.75">
      <c r="A10" s="26" t="s">
        <v>23</v>
      </c>
      <c r="B10" s="27"/>
      <c r="C10" s="28"/>
      <c r="D10" s="29">
        <f t="shared" ref="D10:N10" si="5">SUM(D11:D12)</f>
        <v>48443</v>
      </c>
      <c r="E10" s="29">
        <f t="shared" si="5"/>
        <v>0</v>
      </c>
      <c r="F10" s="29">
        <f t="shared" si="5"/>
        <v>0</v>
      </c>
      <c r="G10" s="29">
        <f t="shared" si="5"/>
        <v>0</v>
      </c>
      <c r="H10" s="29">
        <f t="shared" si="5"/>
        <v>0</v>
      </c>
      <c r="I10" s="29">
        <f t="shared" si="5"/>
        <v>157466</v>
      </c>
      <c r="J10" s="29">
        <f t="shared" si="5"/>
        <v>0</v>
      </c>
      <c r="K10" s="29">
        <f t="shared" si="5"/>
        <v>0</v>
      </c>
      <c r="L10" s="29">
        <f t="shared" si="5"/>
        <v>0</v>
      </c>
      <c r="M10" s="29">
        <f t="shared" si="5"/>
        <v>0</v>
      </c>
      <c r="N10" s="29">
        <f t="shared" si="5"/>
        <v>0</v>
      </c>
      <c r="O10" s="40">
        <f>SUM(D10:N10)</f>
        <v>205909</v>
      </c>
      <c r="P10" s="41">
        <f t="shared" si="1"/>
        <v>440.91862955032121</v>
      </c>
      <c r="Q10" s="10"/>
    </row>
    <row r="11" spans="1:134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157466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6" si="6">SUM(D11:N11)</f>
        <v>157466</v>
      </c>
      <c r="P11" s="44">
        <f t="shared" si="1"/>
        <v>337.18629550321197</v>
      </c>
      <c r="Q11" s="9"/>
    </row>
    <row r="12" spans="1:134">
      <c r="A12" s="12"/>
      <c r="B12" s="42">
        <v>534</v>
      </c>
      <c r="C12" s="19" t="s">
        <v>25</v>
      </c>
      <c r="D12" s="43">
        <v>48443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6"/>
        <v>48443</v>
      </c>
      <c r="P12" s="44">
        <f t="shared" si="1"/>
        <v>103.73233404710921</v>
      </c>
      <c r="Q12" s="9"/>
    </row>
    <row r="13" spans="1:134" ht="15.75">
      <c r="A13" s="26" t="s">
        <v>26</v>
      </c>
      <c r="B13" s="27"/>
      <c r="C13" s="28"/>
      <c r="D13" s="29">
        <f t="shared" ref="D13:N13" si="7">SUM(D14:D14)</f>
        <v>54102</v>
      </c>
      <c r="E13" s="29">
        <f t="shared" si="7"/>
        <v>0</v>
      </c>
      <c r="F13" s="29">
        <f t="shared" si="7"/>
        <v>0</v>
      </c>
      <c r="G13" s="29">
        <f t="shared" si="7"/>
        <v>4310</v>
      </c>
      <c r="H13" s="29">
        <f t="shared" si="7"/>
        <v>0</v>
      </c>
      <c r="I13" s="29">
        <f t="shared" si="7"/>
        <v>0</v>
      </c>
      <c r="J13" s="29">
        <f t="shared" si="7"/>
        <v>0</v>
      </c>
      <c r="K13" s="29">
        <f t="shared" si="7"/>
        <v>0</v>
      </c>
      <c r="L13" s="29">
        <f t="shared" si="7"/>
        <v>0</v>
      </c>
      <c r="M13" s="29">
        <f t="shared" si="7"/>
        <v>0</v>
      </c>
      <c r="N13" s="29">
        <f t="shared" si="7"/>
        <v>0</v>
      </c>
      <c r="O13" s="29">
        <f t="shared" si="6"/>
        <v>58412</v>
      </c>
      <c r="P13" s="41">
        <f t="shared" si="1"/>
        <v>125.07922912205568</v>
      </c>
      <c r="Q13" s="10"/>
    </row>
    <row r="14" spans="1:134">
      <c r="A14" s="12"/>
      <c r="B14" s="42">
        <v>541</v>
      </c>
      <c r="C14" s="19" t="s">
        <v>27</v>
      </c>
      <c r="D14" s="43">
        <v>54102</v>
      </c>
      <c r="E14" s="43">
        <v>0</v>
      </c>
      <c r="F14" s="43">
        <v>0</v>
      </c>
      <c r="G14" s="43">
        <v>4310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58412</v>
      </c>
      <c r="P14" s="44">
        <f t="shared" si="1"/>
        <v>125.07922912205568</v>
      </c>
      <c r="Q14" s="9"/>
    </row>
    <row r="15" spans="1:134" ht="15.75">
      <c r="A15" s="26" t="s">
        <v>60</v>
      </c>
      <c r="B15" s="27"/>
      <c r="C15" s="28"/>
      <c r="D15" s="29">
        <f t="shared" ref="D15:N15" si="8">SUM(D16:D16)</f>
        <v>58</v>
      </c>
      <c r="E15" s="29">
        <f t="shared" si="8"/>
        <v>0</v>
      </c>
      <c r="F15" s="29">
        <f t="shared" si="8"/>
        <v>0</v>
      </c>
      <c r="G15" s="29">
        <f t="shared" si="8"/>
        <v>0</v>
      </c>
      <c r="H15" s="29">
        <f t="shared" si="8"/>
        <v>0</v>
      </c>
      <c r="I15" s="29">
        <f t="shared" si="8"/>
        <v>0</v>
      </c>
      <c r="J15" s="29">
        <f t="shared" si="8"/>
        <v>0</v>
      </c>
      <c r="K15" s="29">
        <f t="shared" si="8"/>
        <v>0</v>
      </c>
      <c r="L15" s="29">
        <f t="shared" si="8"/>
        <v>0</v>
      </c>
      <c r="M15" s="29">
        <f t="shared" si="8"/>
        <v>0</v>
      </c>
      <c r="N15" s="29">
        <f t="shared" si="8"/>
        <v>0</v>
      </c>
      <c r="O15" s="29">
        <f>SUM(D15:N15)</f>
        <v>58</v>
      </c>
      <c r="P15" s="41">
        <f t="shared" si="1"/>
        <v>0.12419700214132762</v>
      </c>
      <c r="Q15" s="9"/>
    </row>
    <row r="16" spans="1:134" ht="15.75" thickBot="1">
      <c r="A16" s="12"/>
      <c r="B16" s="42">
        <v>571</v>
      </c>
      <c r="C16" s="19" t="s">
        <v>61</v>
      </c>
      <c r="D16" s="43">
        <v>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58</v>
      </c>
      <c r="P16" s="44">
        <f t="shared" si="1"/>
        <v>0.12419700214132762</v>
      </c>
      <c r="Q16" s="9"/>
    </row>
    <row r="17" spans="1:120" ht="16.5" thickBot="1">
      <c r="A17" s="13" t="s">
        <v>10</v>
      </c>
      <c r="B17" s="21"/>
      <c r="C17" s="20"/>
      <c r="D17" s="14">
        <f>SUM(D5,D8,D10,D13,D15)</f>
        <v>358029</v>
      </c>
      <c r="E17" s="14">
        <f t="shared" ref="E17:N17" si="9">SUM(E5,E8,E10,E13,E15)</f>
        <v>0</v>
      </c>
      <c r="F17" s="14">
        <f t="shared" si="9"/>
        <v>0</v>
      </c>
      <c r="G17" s="14">
        <f t="shared" si="9"/>
        <v>16472</v>
      </c>
      <c r="H17" s="14">
        <f t="shared" si="9"/>
        <v>0</v>
      </c>
      <c r="I17" s="14">
        <f t="shared" si="9"/>
        <v>157466</v>
      </c>
      <c r="J17" s="14">
        <f t="shared" si="9"/>
        <v>0</v>
      </c>
      <c r="K17" s="14">
        <f t="shared" si="9"/>
        <v>0</v>
      </c>
      <c r="L17" s="14">
        <f t="shared" si="9"/>
        <v>0</v>
      </c>
      <c r="M17" s="14">
        <f t="shared" si="9"/>
        <v>0</v>
      </c>
      <c r="N17" s="14">
        <f t="shared" si="9"/>
        <v>0</v>
      </c>
      <c r="O17" s="14">
        <f>SUM(D17:N17)</f>
        <v>531967</v>
      </c>
      <c r="P17" s="35">
        <f t="shared" si="1"/>
        <v>1139.1156316916488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157" t="s">
        <v>75</v>
      </c>
      <c r="N19" s="157"/>
      <c r="O19" s="157"/>
      <c r="P19" s="39">
        <v>467</v>
      </c>
    </row>
    <row r="20" spans="1:120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6"/>
    </row>
    <row r="21" spans="1:120" ht="15.75" customHeight="1" thickBot="1">
      <c r="A21" s="159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68</v>
      </c>
      <c r="N4" s="32" t="s">
        <v>5</v>
      </c>
      <c r="O4" s="32" t="s">
        <v>69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150724</v>
      </c>
      <c r="E5" s="24">
        <f t="shared" si="0"/>
        <v>0</v>
      </c>
      <c r="F5" s="24">
        <f t="shared" si="0"/>
        <v>0</v>
      </c>
      <c r="G5" s="24">
        <f t="shared" si="0"/>
        <v>51160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9" si="1">SUM(D5:N5)</f>
        <v>201884</v>
      </c>
      <c r="P5" s="30">
        <f t="shared" ref="P5:P19" si="2">(O5/P$21)</f>
        <v>428.62845010615712</v>
      </c>
      <c r="Q5" s="6"/>
    </row>
    <row r="6" spans="1:134">
      <c r="A6" s="12"/>
      <c r="B6" s="42">
        <v>513</v>
      </c>
      <c r="C6" s="19" t="s">
        <v>19</v>
      </c>
      <c r="D6" s="43">
        <v>150724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150724</v>
      </c>
      <c r="P6" s="44">
        <f t="shared" si="2"/>
        <v>320.0084925690021</v>
      </c>
      <c r="Q6" s="9"/>
    </row>
    <row r="7" spans="1:134">
      <c r="A7" s="12"/>
      <c r="B7" s="42">
        <v>519</v>
      </c>
      <c r="C7" s="19" t="s">
        <v>70</v>
      </c>
      <c r="D7" s="43">
        <v>0</v>
      </c>
      <c r="E7" s="43">
        <v>0</v>
      </c>
      <c r="F7" s="43">
        <v>0</v>
      </c>
      <c r="G7" s="43">
        <v>51160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51160</v>
      </c>
      <c r="P7" s="44">
        <f t="shared" si="2"/>
        <v>108.61995753715499</v>
      </c>
      <c r="Q7" s="9"/>
    </row>
    <row r="8" spans="1:134" ht="15.75">
      <c r="A8" s="26" t="s">
        <v>20</v>
      </c>
      <c r="B8" s="27"/>
      <c r="C8" s="28"/>
      <c r="D8" s="29">
        <f t="shared" ref="D8:N8" si="3">SUM(D9:D9)</f>
        <v>20573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20573</v>
      </c>
      <c r="P8" s="41">
        <f t="shared" si="2"/>
        <v>43.679405520169851</v>
      </c>
      <c r="Q8" s="10"/>
    </row>
    <row r="9" spans="1:134">
      <c r="A9" s="12"/>
      <c r="B9" s="42">
        <v>522</v>
      </c>
      <c r="C9" s="19" t="s">
        <v>22</v>
      </c>
      <c r="D9" s="43">
        <v>20573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20573</v>
      </c>
      <c r="P9" s="44">
        <f t="shared" si="2"/>
        <v>43.679405520169851</v>
      </c>
      <c r="Q9" s="9"/>
    </row>
    <row r="10" spans="1:134" ht="15.75">
      <c r="A10" s="26" t="s">
        <v>23</v>
      </c>
      <c r="B10" s="27"/>
      <c r="C10" s="28"/>
      <c r="D10" s="29">
        <f t="shared" ref="D10:N10" si="4">SUM(D11:D12)</f>
        <v>47141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132557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179698</v>
      </c>
      <c r="P10" s="41">
        <f t="shared" si="2"/>
        <v>381.5244161358811</v>
      </c>
      <c r="Q10" s="10"/>
    </row>
    <row r="11" spans="1:134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132557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132557</v>
      </c>
      <c r="P11" s="44">
        <f t="shared" si="2"/>
        <v>281.43736730360934</v>
      </c>
      <c r="Q11" s="9"/>
    </row>
    <row r="12" spans="1:134">
      <c r="A12" s="12"/>
      <c r="B12" s="42">
        <v>534</v>
      </c>
      <c r="C12" s="19" t="s">
        <v>25</v>
      </c>
      <c r="D12" s="43">
        <v>47141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47141</v>
      </c>
      <c r="P12" s="44">
        <f t="shared" si="2"/>
        <v>100.08704883227176</v>
      </c>
      <c r="Q12" s="9"/>
    </row>
    <row r="13" spans="1:134" ht="15.75">
      <c r="A13" s="26" t="s">
        <v>26</v>
      </c>
      <c r="B13" s="27"/>
      <c r="C13" s="28"/>
      <c r="D13" s="29">
        <f t="shared" ref="D13:N13" si="5">SUM(D14:D14)</f>
        <v>45061</v>
      </c>
      <c r="E13" s="29">
        <f t="shared" si="5"/>
        <v>0</v>
      </c>
      <c r="F13" s="29">
        <f t="shared" si="5"/>
        <v>0</v>
      </c>
      <c r="G13" s="29">
        <f t="shared" si="5"/>
        <v>592070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637131</v>
      </c>
      <c r="P13" s="41">
        <f t="shared" si="2"/>
        <v>1352.71974522293</v>
      </c>
      <c r="Q13" s="10"/>
    </row>
    <row r="14" spans="1:134">
      <c r="A14" s="12"/>
      <c r="B14" s="42">
        <v>541</v>
      </c>
      <c r="C14" s="19" t="s">
        <v>27</v>
      </c>
      <c r="D14" s="43">
        <v>45061</v>
      </c>
      <c r="E14" s="43">
        <v>0</v>
      </c>
      <c r="F14" s="43">
        <v>0</v>
      </c>
      <c r="G14" s="43">
        <v>592070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637131</v>
      </c>
      <c r="P14" s="44">
        <f t="shared" si="2"/>
        <v>1352.71974522293</v>
      </c>
      <c r="Q14" s="9"/>
    </row>
    <row r="15" spans="1:134" ht="15.75">
      <c r="A15" s="26" t="s">
        <v>60</v>
      </c>
      <c r="B15" s="27"/>
      <c r="C15" s="28"/>
      <c r="D15" s="29">
        <f t="shared" ref="D15:N15" si="6">SUM(D16:D16)</f>
        <v>13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 t="shared" si="1"/>
        <v>13</v>
      </c>
      <c r="P15" s="41">
        <f t="shared" si="2"/>
        <v>2.7600849256900213E-2</v>
      </c>
      <c r="Q15" s="9"/>
    </row>
    <row r="16" spans="1:134">
      <c r="A16" s="12"/>
      <c r="B16" s="42">
        <v>571</v>
      </c>
      <c r="C16" s="19" t="s">
        <v>61</v>
      </c>
      <c r="D16" s="43">
        <v>13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13</v>
      </c>
      <c r="P16" s="44">
        <f t="shared" si="2"/>
        <v>2.7600849256900213E-2</v>
      </c>
      <c r="Q16" s="9"/>
    </row>
    <row r="17" spans="1:120" ht="15.75">
      <c r="A17" s="26" t="s">
        <v>71</v>
      </c>
      <c r="B17" s="27"/>
      <c r="C17" s="28"/>
      <c r="D17" s="29">
        <f t="shared" ref="D17:N17" si="7">SUM(D18:D18)</f>
        <v>1160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1"/>
        <v>1160</v>
      </c>
      <c r="P17" s="41">
        <f t="shared" si="2"/>
        <v>2.4628450106157111</v>
      </c>
      <c r="Q17" s="9"/>
    </row>
    <row r="18" spans="1:120" ht="15.75" thickBot="1">
      <c r="A18" s="12"/>
      <c r="B18" s="42">
        <v>581</v>
      </c>
      <c r="C18" s="19" t="s">
        <v>72</v>
      </c>
      <c r="D18" s="43">
        <v>1160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1160</v>
      </c>
      <c r="P18" s="44">
        <f t="shared" si="2"/>
        <v>2.4628450106157111</v>
      </c>
      <c r="Q18" s="9"/>
    </row>
    <row r="19" spans="1:120" ht="16.5" thickBot="1">
      <c r="A19" s="13" t="s">
        <v>10</v>
      </c>
      <c r="B19" s="21"/>
      <c r="C19" s="20"/>
      <c r="D19" s="14">
        <f>SUM(D5,D8,D10,D13,D15,D17)</f>
        <v>264672</v>
      </c>
      <c r="E19" s="14">
        <f t="shared" ref="E19:N19" si="8">SUM(E5,E8,E10,E13,E15,E17)</f>
        <v>0</v>
      </c>
      <c r="F19" s="14">
        <f t="shared" si="8"/>
        <v>0</v>
      </c>
      <c r="G19" s="14">
        <f t="shared" si="8"/>
        <v>643230</v>
      </c>
      <c r="H19" s="14">
        <f t="shared" si="8"/>
        <v>0</v>
      </c>
      <c r="I19" s="14">
        <f t="shared" si="8"/>
        <v>132557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8"/>
        <v>0</v>
      </c>
      <c r="O19" s="14">
        <f t="shared" si="1"/>
        <v>1040459</v>
      </c>
      <c r="P19" s="35">
        <f t="shared" si="2"/>
        <v>2209.0424628450105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157" t="s">
        <v>73</v>
      </c>
      <c r="N21" s="157"/>
      <c r="O21" s="157"/>
      <c r="P21" s="39">
        <v>471</v>
      </c>
    </row>
    <row r="22" spans="1:120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59" t="s">
        <v>32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110271</v>
      </c>
      <c r="E5" s="24">
        <f t="shared" si="0"/>
        <v>49604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159875</v>
      </c>
      <c r="O5" s="30">
        <f t="shared" ref="O5:O16" si="2">(N5/O$18)</f>
        <v>261.66121112929625</v>
      </c>
      <c r="P5" s="6"/>
    </row>
    <row r="6" spans="1:133">
      <c r="A6" s="12"/>
      <c r="B6" s="42">
        <v>513</v>
      </c>
      <c r="C6" s="19" t="s">
        <v>19</v>
      </c>
      <c r="D6" s="43">
        <v>110271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110271</v>
      </c>
      <c r="O6" s="44">
        <f t="shared" si="2"/>
        <v>180.47626841243863</v>
      </c>
      <c r="P6" s="9"/>
    </row>
    <row r="7" spans="1:133">
      <c r="A7" s="12"/>
      <c r="B7" s="42">
        <v>514</v>
      </c>
      <c r="C7" s="19" t="s">
        <v>64</v>
      </c>
      <c r="D7" s="43">
        <v>0</v>
      </c>
      <c r="E7" s="43">
        <v>8181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8181</v>
      </c>
      <c r="O7" s="44">
        <f t="shared" si="2"/>
        <v>13.389525368248773</v>
      </c>
      <c r="P7" s="9"/>
    </row>
    <row r="8" spans="1:133">
      <c r="A8" s="12"/>
      <c r="B8" s="42">
        <v>519</v>
      </c>
      <c r="C8" s="19" t="s">
        <v>51</v>
      </c>
      <c r="D8" s="43">
        <v>0</v>
      </c>
      <c r="E8" s="43">
        <v>41423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41423</v>
      </c>
      <c r="O8" s="44">
        <f t="shared" si="2"/>
        <v>67.795417348608837</v>
      </c>
      <c r="P8" s="9"/>
    </row>
    <row r="9" spans="1:133" ht="15.75">
      <c r="A9" s="26" t="s">
        <v>20</v>
      </c>
      <c r="B9" s="27"/>
      <c r="C9" s="28"/>
      <c r="D9" s="29">
        <f t="shared" ref="D9:M9" si="3">SUM(D10:D10)</f>
        <v>28898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28898</v>
      </c>
      <c r="O9" s="41">
        <f t="shared" si="2"/>
        <v>47.296235679214405</v>
      </c>
      <c r="P9" s="10"/>
    </row>
    <row r="10" spans="1:133">
      <c r="A10" s="12"/>
      <c r="B10" s="42">
        <v>522</v>
      </c>
      <c r="C10" s="19" t="s">
        <v>22</v>
      </c>
      <c r="D10" s="43">
        <v>28898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28898</v>
      </c>
      <c r="O10" s="44">
        <f t="shared" si="2"/>
        <v>47.296235679214405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SUM(D12:D13)</f>
        <v>47890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145720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193610</v>
      </c>
      <c r="O11" s="41">
        <f t="shared" si="2"/>
        <v>316.87397708674303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145720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145720</v>
      </c>
      <c r="O12" s="44">
        <f t="shared" si="2"/>
        <v>238.49427168576105</v>
      </c>
      <c r="P12" s="9"/>
    </row>
    <row r="13" spans="1:133">
      <c r="A13" s="12"/>
      <c r="B13" s="42">
        <v>534</v>
      </c>
      <c r="C13" s="19" t="s">
        <v>43</v>
      </c>
      <c r="D13" s="43">
        <v>47890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47890</v>
      </c>
      <c r="O13" s="44">
        <f t="shared" si="2"/>
        <v>78.37970540098199</v>
      </c>
      <c r="P13" s="9"/>
    </row>
    <row r="14" spans="1:133" ht="15.75">
      <c r="A14" s="26" t="s">
        <v>26</v>
      </c>
      <c r="B14" s="27"/>
      <c r="C14" s="28"/>
      <c r="D14" s="29">
        <f t="shared" ref="D14:M14" si="5">SUM(D15:D15)</f>
        <v>54055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54055</v>
      </c>
      <c r="O14" s="41">
        <f t="shared" si="2"/>
        <v>88.469721767594109</v>
      </c>
      <c r="P14" s="10"/>
    </row>
    <row r="15" spans="1:133" ht="15.75" thickBot="1">
      <c r="A15" s="12"/>
      <c r="B15" s="42">
        <v>541</v>
      </c>
      <c r="C15" s="19" t="s">
        <v>44</v>
      </c>
      <c r="D15" s="43">
        <v>54055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54055</v>
      </c>
      <c r="O15" s="44">
        <f t="shared" si="2"/>
        <v>88.469721767594109</v>
      </c>
      <c r="P15" s="9"/>
    </row>
    <row r="16" spans="1:133" ht="16.5" thickBot="1">
      <c r="A16" s="13" t="s">
        <v>10</v>
      </c>
      <c r="B16" s="21"/>
      <c r="C16" s="20"/>
      <c r="D16" s="14">
        <f>SUM(D5,D9,D11,D14)</f>
        <v>241114</v>
      </c>
      <c r="E16" s="14">
        <f t="shared" ref="E16:M16" si="6">SUM(E5,E9,E11,E14)</f>
        <v>49604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145720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436438</v>
      </c>
      <c r="O16" s="35">
        <f t="shared" si="2"/>
        <v>714.30114566284783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65</v>
      </c>
      <c r="M18" s="157"/>
      <c r="N18" s="157"/>
      <c r="O18" s="39">
        <v>611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32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109466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109466</v>
      </c>
      <c r="O5" s="30">
        <f t="shared" ref="O5:O17" si="2">(N5/O$19)</f>
        <v>197.9493670886076</v>
      </c>
      <c r="P5" s="6"/>
    </row>
    <row r="6" spans="1:133">
      <c r="A6" s="12"/>
      <c r="B6" s="42">
        <v>513</v>
      </c>
      <c r="C6" s="19" t="s">
        <v>19</v>
      </c>
      <c r="D6" s="43">
        <v>108153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108153</v>
      </c>
      <c r="O6" s="44">
        <f t="shared" si="2"/>
        <v>195.57504520795661</v>
      </c>
      <c r="P6" s="9"/>
    </row>
    <row r="7" spans="1:133">
      <c r="A7" s="12"/>
      <c r="B7" s="42">
        <v>519</v>
      </c>
      <c r="C7" s="19" t="s">
        <v>51</v>
      </c>
      <c r="D7" s="43">
        <v>1313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1313</v>
      </c>
      <c r="O7" s="44">
        <f t="shared" si="2"/>
        <v>2.3743218806509945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34914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34914</v>
      </c>
      <c r="O8" s="41">
        <f t="shared" si="2"/>
        <v>63.135623869801087</v>
      </c>
      <c r="P8" s="10"/>
    </row>
    <row r="9" spans="1:133">
      <c r="A9" s="12"/>
      <c r="B9" s="42">
        <v>522</v>
      </c>
      <c r="C9" s="19" t="s">
        <v>22</v>
      </c>
      <c r="D9" s="43">
        <v>34914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34914</v>
      </c>
      <c r="O9" s="44">
        <f t="shared" si="2"/>
        <v>63.135623869801087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57768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192129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249897</v>
      </c>
      <c r="O10" s="41">
        <f t="shared" si="2"/>
        <v>451.89330922242317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192129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192129</v>
      </c>
      <c r="O11" s="44">
        <f t="shared" si="2"/>
        <v>347.43037974683546</v>
      </c>
      <c r="P11" s="9"/>
    </row>
    <row r="12" spans="1:133">
      <c r="A12" s="12"/>
      <c r="B12" s="42">
        <v>534</v>
      </c>
      <c r="C12" s="19" t="s">
        <v>43</v>
      </c>
      <c r="D12" s="43">
        <v>57768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57768</v>
      </c>
      <c r="O12" s="44">
        <f t="shared" si="2"/>
        <v>104.4629294755877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50273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50273</v>
      </c>
      <c r="O13" s="41">
        <f t="shared" si="2"/>
        <v>90.909584086799271</v>
      </c>
      <c r="P13" s="10"/>
    </row>
    <row r="14" spans="1:133">
      <c r="A14" s="12"/>
      <c r="B14" s="42">
        <v>541</v>
      </c>
      <c r="C14" s="19" t="s">
        <v>44</v>
      </c>
      <c r="D14" s="43">
        <v>50273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50273</v>
      </c>
      <c r="O14" s="44">
        <f t="shared" si="2"/>
        <v>90.909584086799271</v>
      </c>
      <c r="P14" s="9"/>
    </row>
    <row r="15" spans="1:133" ht="15.75">
      <c r="A15" s="26" t="s">
        <v>60</v>
      </c>
      <c r="B15" s="27"/>
      <c r="C15" s="28"/>
      <c r="D15" s="29">
        <f t="shared" ref="D15:M15" si="6">SUM(D16:D16)</f>
        <v>267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267</v>
      </c>
      <c r="O15" s="41">
        <f t="shared" si="2"/>
        <v>0.48282097649186256</v>
      </c>
      <c r="P15" s="9"/>
    </row>
    <row r="16" spans="1:133" ht="15.75" thickBot="1">
      <c r="A16" s="12"/>
      <c r="B16" s="42">
        <v>571</v>
      </c>
      <c r="C16" s="19" t="s">
        <v>61</v>
      </c>
      <c r="D16" s="43">
        <v>267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267</v>
      </c>
      <c r="O16" s="44">
        <f t="shared" si="2"/>
        <v>0.48282097649186256</v>
      </c>
      <c r="P16" s="9"/>
    </row>
    <row r="17" spans="1:119" ht="16.5" thickBot="1">
      <c r="A17" s="13" t="s">
        <v>10</v>
      </c>
      <c r="B17" s="21"/>
      <c r="C17" s="20"/>
      <c r="D17" s="14">
        <f>SUM(D5,D8,D10,D13,D15)</f>
        <v>252688</v>
      </c>
      <c r="E17" s="14">
        <f t="shared" ref="E17:M17" si="7">SUM(E5,E8,E10,E13,E15)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192129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444817</v>
      </c>
      <c r="O17" s="35">
        <f t="shared" si="2"/>
        <v>804.37070524412297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62</v>
      </c>
      <c r="M19" s="157"/>
      <c r="N19" s="157"/>
      <c r="O19" s="39">
        <v>553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95487</v>
      </c>
      <c r="E5" s="24">
        <f t="shared" si="0"/>
        <v>5031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100518</v>
      </c>
      <c r="O5" s="30">
        <f t="shared" ref="O5:O15" si="2">(N5/O$17)</f>
        <v>170.08121827411168</v>
      </c>
      <c r="P5" s="6"/>
    </row>
    <row r="6" spans="1:133">
      <c r="A6" s="12"/>
      <c r="B6" s="42">
        <v>513</v>
      </c>
      <c r="C6" s="19" t="s">
        <v>19</v>
      </c>
      <c r="D6" s="43">
        <v>95487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95487</v>
      </c>
      <c r="O6" s="44">
        <f t="shared" si="2"/>
        <v>161.56852791878174</v>
      </c>
      <c r="P6" s="9"/>
    </row>
    <row r="7" spans="1:133">
      <c r="A7" s="12"/>
      <c r="B7" s="42">
        <v>519</v>
      </c>
      <c r="C7" s="19" t="s">
        <v>51</v>
      </c>
      <c r="D7" s="43">
        <v>0</v>
      </c>
      <c r="E7" s="43">
        <v>5031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5031</v>
      </c>
      <c r="O7" s="44">
        <f t="shared" si="2"/>
        <v>8.5126903553299496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34685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34685</v>
      </c>
      <c r="O8" s="41">
        <f t="shared" si="2"/>
        <v>58.688663282571909</v>
      </c>
      <c r="P8" s="10"/>
    </row>
    <row r="9" spans="1:133">
      <c r="A9" s="12"/>
      <c r="B9" s="42">
        <v>522</v>
      </c>
      <c r="C9" s="19" t="s">
        <v>22</v>
      </c>
      <c r="D9" s="43">
        <v>34685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34685</v>
      </c>
      <c r="O9" s="44">
        <f t="shared" si="2"/>
        <v>58.688663282571909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48235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153712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201947</v>
      </c>
      <c r="O10" s="41">
        <f t="shared" si="2"/>
        <v>341.70389170896783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153712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153712</v>
      </c>
      <c r="O11" s="44">
        <f t="shared" si="2"/>
        <v>260.08798646362101</v>
      </c>
      <c r="P11" s="9"/>
    </row>
    <row r="12" spans="1:133">
      <c r="A12" s="12"/>
      <c r="B12" s="42">
        <v>534</v>
      </c>
      <c r="C12" s="19" t="s">
        <v>43</v>
      </c>
      <c r="D12" s="43">
        <v>48235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48235</v>
      </c>
      <c r="O12" s="44">
        <f t="shared" si="2"/>
        <v>81.615905245346866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49354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49354</v>
      </c>
      <c r="O13" s="41">
        <f t="shared" si="2"/>
        <v>83.5093062605753</v>
      </c>
      <c r="P13" s="10"/>
    </row>
    <row r="14" spans="1:133" ht="15.75" thickBot="1">
      <c r="A14" s="12"/>
      <c r="B14" s="42">
        <v>541</v>
      </c>
      <c r="C14" s="19" t="s">
        <v>44</v>
      </c>
      <c r="D14" s="43">
        <v>49354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49354</v>
      </c>
      <c r="O14" s="44">
        <f t="shared" si="2"/>
        <v>83.5093062605753</v>
      </c>
      <c r="P14" s="9"/>
    </row>
    <row r="15" spans="1:133" ht="16.5" thickBot="1">
      <c r="A15" s="13" t="s">
        <v>10</v>
      </c>
      <c r="B15" s="21"/>
      <c r="C15" s="20"/>
      <c r="D15" s="14">
        <f>SUM(D5,D8,D10,D13)</f>
        <v>227761</v>
      </c>
      <c r="E15" s="14">
        <f t="shared" ref="E15:M15" si="6">SUM(E5,E8,E10,E13)</f>
        <v>5031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153712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386504</v>
      </c>
      <c r="O15" s="35">
        <f t="shared" si="2"/>
        <v>653.98307952622679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58</v>
      </c>
      <c r="M17" s="157"/>
      <c r="N17" s="157"/>
      <c r="O17" s="39">
        <v>591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32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129566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129566</v>
      </c>
      <c r="O5" s="30">
        <f t="shared" ref="O5:O18" si="2">(N5/O$20)</f>
        <v>211.36378466557912</v>
      </c>
      <c r="P5" s="6"/>
    </row>
    <row r="6" spans="1:133">
      <c r="A6" s="12"/>
      <c r="B6" s="42">
        <v>513</v>
      </c>
      <c r="C6" s="19" t="s">
        <v>19</v>
      </c>
      <c r="D6" s="43">
        <v>129566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129566</v>
      </c>
      <c r="O6" s="44">
        <f t="shared" si="2"/>
        <v>211.36378466557912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29135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29135</v>
      </c>
      <c r="O7" s="41">
        <f t="shared" si="2"/>
        <v>47.528548123980421</v>
      </c>
      <c r="P7" s="10"/>
    </row>
    <row r="8" spans="1:133">
      <c r="A8" s="12"/>
      <c r="B8" s="42">
        <v>522</v>
      </c>
      <c r="C8" s="19" t="s">
        <v>22</v>
      </c>
      <c r="D8" s="43">
        <v>29135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29135</v>
      </c>
      <c r="O8" s="44">
        <f t="shared" si="2"/>
        <v>47.528548123980421</v>
      </c>
      <c r="P8" s="9"/>
    </row>
    <row r="9" spans="1:133" ht="15.75">
      <c r="A9" s="26" t="s">
        <v>23</v>
      </c>
      <c r="B9" s="27"/>
      <c r="C9" s="28"/>
      <c r="D9" s="29">
        <f t="shared" ref="D9:M9" si="4">SUM(D10:D11)</f>
        <v>46517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134950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181467</v>
      </c>
      <c r="O9" s="41">
        <f t="shared" si="2"/>
        <v>296.0309951060359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134950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134950</v>
      </c>
      <c r="O10" s="44">
        <f t="shared" si="2"/>
        <v>220.14681892332788</v>
      </c>
      <c r="P10" s="9"/>
    </row>
    <row r="11" spans="1:133">
      <c r="A11" s="12"/>
      <c r="B11" s="42">
        <v>534</v>
      </c>
      <c r="C11" s="19" t="s">
        <v>43</v>
      </c>
      <c r="D11" s="43">
        <v>46517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46517</v>
      </c>
      <c r="O11" s="44">
        <f t="shared" si="2"/>
        <v>75.884176182707989</v>
      </c>
      <c r="P11" s="9"/>
    </row>
    <row r="12" spans="1:133" ht="15.75">
      <c r="A12" s="26" t="s">
        <v>26</v>
      </c>
      <c r="B12" s="27"/>
      <c r="C12" s="28"/>
      <c r="D12" s="29">
        <f t="shared" ref="D12:M12" si="5">SUM(D13:D13)</f>
        <v>42347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42347</v>
      </c>
      <c r="O12" s="41">
        <f t="shared" si="2"/>
        <v>69.0815660685155</v>
      </c>
      <c r="P12" s="10"/>
    </row>
    <row r="13" spans="1:133">
      <c r="A13" s="12"/>
      <c r="B13" s="42">
        <v>541</v>
      </c>
      <c r="C13" s="19" t="s">
        <v>44</v>
      </c>
      <c r="D13" s="43">
        <v>42347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42347</v>
      </c>
      <c r="O13" s="44">
        <f t="shared" si="2"/>
        <v>69.0815660685155</v>
      </c>
      <c r="P13" s="9"/>
    </row>
    <row r="14" spans="1:133" ht="15.75">
      <c r="A14" s="26" t="s">
        <v>45</v>
      </c>
      <c r="B14" s="27"/>
      <c r="C14" s="28"/>
      <c r="D14" s="29">
        <f t="shared" ref="D14:M14" si="6">SUM(D15:D15)</f>
        <v>0</v>
      </c>
      <c r="E14" s="29">
        <f t="shared" si="6"/>
        <v>639254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639254</v>
      </c>
      <c r="O14" s="41">
        <f t="shared" si="2"/>
        <v>1042.8287112561175</v>
      </c>
      <c r="P14" s="9"/>
    </row>
    <row r="15" spans="1:133">
      <c r="A15" s="12"/>
      <c r="B15" s="42">
        <v>581</v>
      </c>
      <c r="C15" s="19" t="s">
        <v>46</v>
      </c>
      <c r="D15" s="43">
        <v>0</v>
      </c>
      <c r="E15" s="43">
        <v>639254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639254</v>
      </c>
      <c r="O15" s="44">
        <f t="shared" si="2"/>
        <v>1042.8287112561175</v>
      </c>
      <c r="P15" s="9"/>
    </row>
    <row r="16" spans="1:133" ht="15.75">
      <c r="A16" s="26" t="s">
        <v>45</v>
      </c>
      <c r="B16" s="27"/>
      <c r="C16" s="28"/>
      <c r="D16" s="29">
        <f>SUM(D17)</f>
        <v>18624</v>
      </c>
      <c r="E16" s="29">
        <f t="shared" ref="E16:M16" si="7">SUM(E17)</f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1"/>
        <v>18624</v>
      </c>
      <c r="O16" s="41">
        <f t="shared" si="2"/>
        <v>30.381729200652529</v>
      </c>
      <c r="P16" s="9"/>
    </row>
    <row r="17" spans="1:119" ht="15.75" thickBot="1">
      <c r="A17" s="12"/>
      <c r="B17" s="42">
        <v>764</v>
      </c>
      <c r="C17" s="19"/>
      <c r="D17" s="43">
        <v>18624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18624</v>
      </c>
      <c r="O17" s="44">
        <f t="shared" si="2"/>
        <v>30.381729200652529</v>
      </c>
      <c r="P17" s="9"/>
    </row>
    <row r="18" spans="1:119" ht="16.5" thickBot="1">
      <c r="A18" s="13" t="s">
        <v>10</v>
      </c>
      <c r="B18" s="21"/>
      <c r="C18" s="20"/>
      <c r="D18" s="14">
        <f>SUM(D5,D7,D9,D12,D14,D16)</f>
        <v>266189</v>
      </c>
      <c r="E18" s="14">
        <f t="shared" ref="E18:M18" si="8">SUM(E5,E7,E9,E12,E14,E16)</f>
        <v>639254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134950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1040393</v>
      </c>
      <c r="O18" s="35">
        <f t="shared" si="2"/>
        <v>1697.2153344208809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56</v>
      </c>
      <c r="M20" s="157"/>
      <c r="N20" s="157"/>
      <c r="O20" s="39">
        <v>613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137326</v>
      </c>
      <c r="E5" s="24">
        <f t="shared" si="0"/>
        <v>31087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168413</v>
      </c>
      <c r="O5" s="30">
        <f t="shared" ref="O5:O16" si="2">(N5/O$18)</f>
        <v>266.05529225908373</v>
      </c>
      <c r="P5" s="6"/>
    </row>
    <row r="6" spans="1:133">
      <c r="A6" s="12"/>
      <c r="B6" s="42">
        <v>513</v>
      </c>
      <c r="C6" s="19" t="s">
        <v>19</v>
      </c>
      <c r="D6" s="43">
        <v>137326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137326</v>
      </c>
      <c r="O6" s="44">
        <f t="shared" si="2"/>
        <v>216.94470774091627</v>
      </c>
      <c r="P6" s="9"/>
    </row>
    <row r="7" spans="1:133">
      <c r="A7" s="12"/>
      <c r="B7" s="42">
        <v>519</v>
      </c>
      <c r="C7" s="19" t="s">
        <v>51</v>
      </c>
      <c r="D7" s="43">
        <v>0</v>
      </c>
      <c r="E7" s="43">
        <v>31087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31087</v>
      </c>
      <c r="O7" s="44">
        <f t="shared" si="2"/>
        <v>49.110584518167457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20766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20766</v>
      </c>
      <c r="O8" s="41">
        <f t="shared" si="2"/>
        <v>32.805687203791472</v>
      </c>
      <c r="P8" s="10"/>
    </row>
    <row r="9" spans="1:133">
      <c r="A9" s="12"/>
      <c r="B9" s="42">
        <v>521</v>
      </c>
      <c r="C9" s="19" t="s">
        <v>21</v>
      </c>
      <c r="D9" s="43">
        <v>15760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15760</v>
      </c>
      <c r="O9" s="44">
        <f t="shared" si="2"/>
        <v>24.89731437598736</v>
      </c>
      <c r="P9" s="9"/>
    </row>
    <row r="10" spans="1:133">
      <c r="A10" s="12"/>
      <c r="B10" s="42">
        <v>522</v>
      </c>
      <c r="C10" s="19" t="s">
        <v>22</v>
      </c>
      <c r="D10" s="43">
        <v>5006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5006</v>
      </c>
      <c r="O10" s="44">
        <f t="shared" si="2"/>
        <v>7.908372827804107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SUM(D12:D13)</f>
        <v>46676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117180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163856</v>
      </c>
      <c r="O11" s="41">
        <f t="shared" si="2"/>
        <v>258.85624012638232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117180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117180</v>
      </c>
      <c r="O12" s="44">
        <f t="shared" si="2"/>
        <v>185.11848341232226</v>
      </c>
      <c r="P12" s="9"/>
    </row>
    <row r="13" spans="1:133">
      <c r="A13" s="12"/>
      <c r="B13" s="42">
        <v>534</v>
      </c>
      <c r="C13" s="19" t="s">
        <v>43</v>
      </c>
      <c r="D13" s="43">
        <v>46676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46676</v>
      </c>
      <c r="O13" s="44">
        <f t="shared" si="2"/>
        <v>73.737756714060026</v>
      </c>
      <c r="P13" s="9"/>
    </row>
    <row r="14" spans="1:133" ht="15.75">
      <c r="A14" s="26" t="s">
        <v>26</v>
      </c>
      <c r="B14" s="27"/>
      <c r="C14" s="28"/>
      <c r="D14" s="29">
        <f t="shared" ref="D14:M14" si="5">SUM(D15:D15)</f>
        <v>46134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46134</v>
      </c>
      <c r="O14" s="41">
        <f t="shared" si="2"/>
        <v>72.881516587677723</v>
      </c>
      <c r="P14" s="10"/>
    </row>
    <row r="15" spans="1:133" ht="15.75" thickBot="1">
      <c r="A15" s="12"/>
      <c r="B15" s="42">
        <v>541</v>
      </c>
      <c r="C15" s="19" t="s">
        <v>44</v>
      </c>
      <c r="D15" s="43">
        <v>46134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46134</v>
      </c>
      <c r="O15" s="44">
        <f t="shared" si="2"/>
        <v>72.881516587677723</v>
      </c>
      <c r="P15" s="9"/>
    </row>
    <row r="16" spans="1:133" ht="16.5" thickBot="1">
      <c r="A16" s="13" t="s">
        <v>10</v>
      </c>
      <c r="B16" s="21"/>
      <c r="C16" s="20"/>
      <c r="D16" s="14">
        <f>SUM(D5,D8,D11,D14)</f>
        <v>250902</v>
      </c>
      <c r="E16" s="14">
        <f t="shared" ref="E16:M16" si="6">SUM(E5,E8,E11,E14)</f>
        <v>31087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117180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399169</v>
      </c>
      <c r="O16" s="35">
        <f t="shared" si="2"/>
        <v>630.59873617693518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54</v>
      </c>
      <c r="M18" s="157"/>
      <c r="N18" s="157"/>
      <c r="O18" s="39">
        <v>633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32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127029</v>
      </c>
      <c r="E5" s="24">
        <f t="shared" si="0"/>
        <v>35135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162164</v>
      </c>
      <c r="O5" s="30">
        <f t="shared" ref="O5:O18" si="2">(N5/O$20)</f>
        <v>259.87820512820514</v>
      </c>
      <c r="P5" s="6"/>
    </row>
    <row r="6" spans="1:133">
      <c r="A6" s="12"/>
      <c r="B6" s="42">
        <v>513</v>
      </c>
      <c r="C6" s="19" t="s">
        <v>19</v>
      </c>
      <c r="D6" s="43">
        <v>127029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127029</v>
      </c>
      <c r="O6" s="44">
        <f t="shared" si="2"/>
        <v>203.57211538461539</v>
      </c>
      <c r="P6" s="9"/>
    </row>
    <row r="7" spans="1:133">
      <c r="A7" s="12"/>
      <c r="B7" s="42">
        <v>519</v>
      </c>
      <c r="C7" s="19" t="s">
        <v>51</v>
      </c>
      <c r="D7" s="43">
        <v>0</v>
      </c>
      <c r="E7" s="43">
        <v>35135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35135</v>
      </c>
      <c r="O7" s="44">
        <f t="shared" si="2"/>
        <v>56.306089743589745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33222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33222</v>
      </c>
      <c r="O8" s="41">
        <f t="shared" si="2"/>
        <v>53.240384615384613</v>
      </c>
      <c r="P8" s="10"/>
    </row>
    <row r="9" spans="1:133">
      <c r="A9" s="12"/>
      <c r="B9" s="42">
        <v>521</v>
      </c>
      <c r="C9" s="19" t="s">
        <v>21</v>
      </c>
      <c r="D9" s="43">
        <v>26566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26566</v>
      </c>
      <c r="O9" s="44">
        <f t="shared" si="2"/>
        <v>42.573717948717949</v>
      </c>
      <c r="P9" s="9"/>
    </row>
    <row r="10" spans="1:133">
      <c r="A10" s="12"/>
      <c r="B10" s="42">
        <v>522</v>
      </c>
      <c r="C10" s="19" t="s">
        <v>22</v>
      </c>
      <c r="D10" s="43">
        <v>6656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6656</v>
      </c>
      <c r="O10" s="44">
        <f t="shared" si="2"/>
        <v>10.666666666666666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SUM(D12:D13)</f>
        <v>45577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115258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160835</v>
      </c>
      <c r="O11" s="41">
        <f t="shared" si="2"/>
        <v>257.74839743589746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115258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115258</v>
      </c>
      <c r="O12" s="44">
        <f t="shared" si="2"/>
        <v>184.70833333333334</v>
      </c>
      <c r="P12" s="9"/>
    </row>
    <row r="13" spans="1:133">
      <c r="A13" s="12"/>
      <c r="B13" s="42">
        <v>534</v>
      </c>
      <c r="C13" s="19" t="s">
        <v>43</v>
      </c>
      <c r="D13" s="43">
        <v>45577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45577</v>
      </c>
      <c r="O13" s="44">
        <f t="shared" si="2"/>
        <v>73.040064102564102</v>
      </c>
      <c r="P13" s="9"/>
    </row>
    <row r="14" spans="1:133" ht="15.75">
      <c r="A14" s="26" t="s">
        <v>26</v>
      </c>
      <c r="B14" s="27"/>
      <c r="C14" s="28"/>
      <c r="D14" s="29">
        <f t="shared" ref="D14:M14" si="5">SUM(D15:D15)</f>
        <v>59121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59121</v>
      </c>
      <c r="O14" s="41">
        <f t="shared" si="2"/>
        <v>94.745192307692307</v>
      </c>
      <c r="P14" s="10"/>
    </row>
    <row r="15" spans="1:133">
      <c r="A15" s="12"/>
      <c r="B15" s="42">
        <v>541</v>
      </c>
      <c r="C15" s="19" t="s">
        <v>44</v>
      </c>
      <c r="D15" s="43">
        <v>59121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59121</v>
      </c>
      <c r="O15" s="44">
        <f t="shared" si="2"/>
        <v>94.745192307692307</v>
      </c>
      <c r="P15" s="9"/>
    </row>
    <row r="16" spans="1:133" ht="15.75">
      <c r="A16" s="26" t="s">
        <v>45</v>
      </c>
      <c r="B16" s="27"/>
      <c r="C16" s="28"/>
      <c r="D16" s="29">
        <f t="shared" ref="D16:M16" si="6">SUM(D17:D17)</f>
        <v>0</v>
      </c>
      <c r="E16" s="29">
        <f t="shared" si="6"/>
        <v>5221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5221</v>
      </c>
      <c r="O16" s="41">
        <f t="shared" si="2"/>
        <v>8.3669871794871788</v>
      </c>
      <c r="P16" s="9"/>
    </row>
    <row r="17" spans="1:119" ht="15.75" thickBot="1">
      <c r="A17" s="12"/>
      <c r="B17" s="42">
        <v>581</v>
      </c>
      <c r="C17" s="19" t="s">
        <v>46</v>
      </c>
      <c r="D17" s="43">
        <v>0</v>
      </c>
      <c r="E17" s="43">
        <v>5221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5221</v>
      </c>
      <c r="O17" s="44">
        <f t="shared" si="2"/>
        <v>8.3669871794871788</v>
      </c>
      <c r="P17" s="9"/>
    </row>
    <row r="18" spans="1:119" ht="16.5" thickBot="1">
      <c r="A18" s="13" t="s">
        <v>10</v>
      </c>
      <c r="B18" s="21"/>
      <c r="C18" s="20"/>
      <c r="D18" s="14">
        <f>SUM(D5,D8,D11,D14,D16)</f>
        <v>264949</v>
      </c>
      <c r="E18" s="14">
        <f t="shared" ref="E18:M18" si="7">SUM(E5,E8,E11,E14,E16)</f>
        <v>40356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115258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420563</v>
      </c>
      <c r="O18" s="35">
        <f t="shared" si="2"/>
        <v>673.97916666666663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52</v>
      </c>
      <c r="M20" s="157"/>
      <c r="N20" s="157"/>
      <c r="O20" s="39">
        <v>624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2024-12-02T20:51:03Z</cp:lastPrinted>
  <dcterms:created xsi:type="dcterms:W3CDTF">2000-08-31T21:26:31Z</dcterms:created>
  <dcterms:modified xsi:type="dcterms:W3CDTF">2024-12-02T20:51:15Z</dcterms:modified>
</cp:coreProperties>
</file>